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Gustavo Arancibia\DATA INTELLIGENCE Dropbox\Diseño DATA's\Tablas Madre\Tendencias DI\"/>
    </mc:Choice>
  </mc:AlternateContent>
  <xr:revisionPtr revIDLastSave="0" documentId="13_ncr:1_{7C533BC1-6DBD-45B3-B34E-958618DCB4ED}" xr6:coauthVersionLast="47" xr6:coauthVersionMax="47" xr10:uidLastSave="{00000000-0000-0000-0000-000000000000}"/>
  <bookViews>
    <workbookView xWindow="-120" yWindow="-120" windowWidth="20730" windowHeight="11160" activeTab="1" xr2:uid="{494430AA-323E-48A6-AB65-3B39C071EE0B}"/>
  </bookViews>
  <sheets>
    <sheet name="Hoja2" sheetId="2" r:id="rId1"/>
    <sheet name="Tablas" sheetId="4" r:id="rId2"/>
    <sheet name="Hoja4" sheetId="5" r:id="rId3"/>
    <sheet name="Hoja1" sheetId="1" r:id="rId4"/>
    <sheet name="Hoja3" sheetId="3" r:id="rId5"/>
  </sheets>
  <definedNames>
    <definedName name="_xlnm._FilterDatabase" localSheetId="3" hidden="1">Hoja1!$A$1:$AI$1539</definedName>
  </definedNames>
  <calcPr calcId="181029"/>
  <pivotCaches>
    <pivotCache cacheId="30" r:id="rId6"/>
    <pivotCache cacheId="3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1230" i="4" l="1"/>
  <c r="O1231" i="4"/>
  <c r="O1232" i="4"/>
  <c r="O1233" i="4"/>
  <c r="O1234" i="4"/>
  <c r="O1235" i="4"/>
  <c r="O1236" i="4"/>
  <c r="O1237" i="4"/>
  <c r="O1238" i="4"/>
  <c r="O1239" i="4"/>
  <c r="O1240" i="4"/>
  <c r="O1241" i="4"/>
  <c r="O1242" i="4"/>
  <c r="O1243" i="4"/>
  <c r="O1205" i="4"/>
  <c r="O1206" i="4"/>
  <c r="O1207" i="4"/>
  <c r="O1208" i="4"/>
  <c r="O1209" i="4"/>
  <c r="O1210" i="4"/>
  <c r="O1211" i="4"/>
  <c r="O1212" i="4"/>
  <c r="O1213" i="4"/>
  <c r="O1214" i="4"/>
  <c r="O1215" i="4"/>
  <c r="O1216" i="4"/>
  <c r="O1217" i="4"/>
  <c r="O1218" i="4"/>
  <c r="O1219" i="4"/>
  <c r="O1220" i="4"/>
  <c r="O1221" i="4"/>
  <c r="O1222" i="4"/>
  <c r="O1223" i="4"/>
  <c r="O1224" i="4"/>
  <c r="O1225" i="4"/>
  <c r="O1226" i="4"/>
  <c r="O1227" i="4"/>
  <c r="O1228" i="4"/>
  <c r="O1229" i="4"/>
  <c r="O1191" i="4"/>
  <c r="O1192" i="4"/>
  <c r="O1193" i="4"/>
  <c r="O1194" i="4"/>
  <c r="O1195" i="4"/>
  <c r="O1196" i="4"/>
  <c r="O1197" i="4"/>
  <c r="O1198" i="4"/>
  <c r="O1199" i="4"/>
  <c r="O1200" i="4"/>
  <c r="O1201" i="4"/>
  <c r="O1202" i="4"/>
  <c r="O1203" i="4"/>
  <c r="O1204" i="4"/>
  <c r="O1156" i="4"/>
  <c r="O1157" i="4"/>
  <c r="O1158" i="4"/>
  <c r="O1159" i="4"/>
  <c r="O1160" i="4"/>
  <c r="O1161" i="4"/>
  <c r="O1162" i="4"/>
  <c r="O1163" i="4"/>
  <c r="O1164" i="4"/>
  <c r="O1165" i="4"/>
  <c r="O1166" i="4"/>
  <c r="O1167" i="4"/>
  <c r="O1168" i="4"/>
  <c r="O1169" i="4"/>
  <c r="O1170" i="4"/>
  <c r="O1171" i="4"/>
  <c r="O1172" i="4"/>
  <c r="O1173" i="4"/>
  <c r="O1174" i="4"/>
  <c r="O1175" i="4"/>
  <c r="O1176" i="4"/>
  <c r="O1177" i="4"/>
  <c r="O1178" i="4"/>
  <c r="O1179" i="4"/>
  <c r="O1180" i="4"/>
  <c r="O1181" i="4"/>
  <c r="O1182" i="4"/>
  <c r="O1183" i="4"/>
  <c r="O1184" i="4"/>
  <c r="O1185" i="4"/>
  <c r="O1186" i="4"/>
  <c r="O1187" i="4"/>
  <c r="O1188" i="4"/>
  <c r="O1189" i="4"/>
  <c r="O1190" i="4"/>
  <c r="O1134" i="4"/>
  <c r="O1135" i="4"/>
  <c r="O1123" i="4"/>
  <c r="O1124" i="4"/>
  <c r="O1125" i="4"/>
  <c r="O1126" i="4"/>
  <c r="O1127" i="4"/>
  <c r="O1128" i="4"/>
  <c r="O1129" i="4"/>
  <c r="O1130" i="4"/>
  <c r="O1131" i="4"/>
  <c r="O1132" i="4"/>
  <c r="O1133" i="4"/>
  <c r="O1136" i="4"/>
  <c r="O1137" i="4"/>
  <c r="O1138" i="4"/>
  <c r="O1139" i="4"/>
  <c r="O1140" i="4"/>
  <c r="O1141" i="4"/>
  <c r="O1142" i="4"/>
  <c r="O1143" i="4"/>
  <c r="O1144" i="4"/>
  <c r="O1145" i="4"/>
  <c r="O1146" i="4"/>
  <c r="O1147" i="4"/>
  <c r="O1148" i="4"/>
  <c r="O1149" i="4"/>
  <c r="O1150" i="4"/>
  <c r="O1151" i="4"/>
  <c r="O1152" i="4"/>
  <c r="O1153" i="4"/>
  <c r="O1154" i="4"/>
  <c r="O1155" i="4"/>
  <c r="O1244" i="4"/>
  <c r="O1245" i="4"/>
  <c r="O1246" i="4"/>
  <c r="O1247" i="4"/>
  <c r="O1248" i="4"/>
  <c r="O1249" i="4"/>
  <c r="O1250" i="4"/>
  <c r="O1251" i="4"/>
  <c r="O1252" i="4"/>
  <c r="O1253" i="4"/>
  <c r="O1254" i="4"/>
  <c r="O1255" i="4"/>
  <c r="O1256" i="4"/>
  <c r="O1257" i="4"/>
  <c r="O1258" i="4"/>
  <c r="O1259" i="4"/>
  <c r="O1260" i="4"/>
  <c r="O1261" i="4"/>
  <c r="O1262" i="4"/>
  <c r="O1263" i="4"/>
  <c r="O1264" i="4"/>
  <c r="O1265" i="4"/>
  <c r="O1266" i="4"/>
  <c r="O1267" i="4"/>
  <c r="O1268" i="4"/>
  <c r="O1269" i="4"/>
  <c r="O1270" i="4"/>
  <c r="O1271" i="4"/>
  <c r="O1272" i="4"/>
  <c r="O1273" i="4"/>
  <c r="O1274" i="4"/>
  <c r="O1275" i="4"/>
  <c r="O1276" i="4"/>
  <c r="O1277" i="4"/>
  <c r="O1278" i="4"/>
  <c r="O1279" i="4"/>
  <c r="O1280" i="4"/>
  <c r="O1281" i="4"/>
  <c r="O1282" i="4"/>
  <c r="O1283" i="4"/>
  <c r="O1284" i="4"/>
  <c r="O1285" i="4"/>
  <c r="O1286" i="4"/>
  <c r="O1287" i="4"/>
  <c r="O1288" i="4"/>
  <c r="O1289" i="4"/>
  <c r="O1290" i="4"/>
  <c r="O1291" i="4"/>
  <c r="O1292" i="4"/>
  <c r="O1293" i="4"/>
  <c r="O1294" i="4"/>
  <c r="O1295" i="4"/>
  <c r="O1296" i="4"/>
  <c r="O1297" i="4"/>
  <c r="O1298" i="4"/>
  <c r="O1299" i="4"/>
  <c r="O1300" i="4"/>
  <c r="O1301" i="4"/>
  <c r="O1302" i="4"/>
  <c r="O1303" i="4"/>
  <c r="O1304" i="4"/>
  <c r="O1305" i="4"/>
  <c r="O1306" i="4"/>
  <c r="O1307" i="4"/>
  <c r="O1308" i="4"/>
  <c r="O1309" i="4"/>
  <c r="O1310" i="4"/>
  <c r="O1311" i="4"/>
  <c r="O1312" i="4"/>
  <c r="O1313" i="4"/>
  <c r="O1314" i="4"/>
  <c r="O1315" i="4"/>
  <c r="O1316" i="4"/>
  <c r="O1317" i="4"/>
  <c r="O1318" i="4"/>
  <c r="O1319" i="4"/>
  <c r="O1320" i="4"/>
  <c r="O1321" i="4"/>
  <c r="O1322" i="4"/>
  <c r="O1323" i="4"/>
  <c r="O1324" i="4"/>
  <c r="O1325" i="4"/>
  <c r="O1326" i="4"/>
  <c r="O1327" i="4"/>
  <c r="O1328" i="4"/>
  <c r="O1329" i="4"/>
  <c r="O1330" i="4"/>
  <c r="O1331" i="4"/>
  <c r="O1332" i="4"/>
  <c r="O1333" i="4"/>
  <c r="O1334" i="4"/>
  <c r="O1335" i="4"/>
  <c r="O1336" i="4"/>
  <c r="O1337" i="4"/>
  <c r="O1338" i="4"/>
  <c r="O1339" i="4"/>
  <c r="O1340" i="4"/>
  <c r="O1341" i="4"/>
  <c r="O1342" i="4"/>
  <c r="O1343" i="4"/>
  <c r="O1344" i="4"/>
  <c r="O1345" i="4"/>
  <c r="O1346" i="4"/>
  <c r="O1347" i="4"/>
  <c r="O1348" i="4"/>
  <c r="O1349" i="4"/>
  <c r="O1350" i="4"/>
  <c r="O1351" i="4"/>
  <c r="O1352" i="4"/>
  <c r="O1353" i="4"/>
  <c r="O1354" i="4"/>
  <c r="O1355" i="4"/>
  <c r="O1356" i="4"/>
  <c r="O1357" i="4"/>
  <c r="O1358" i="4"/>
  <c r="O1359" i="4"/>
  <c r="O1360" i="4"/>
  <c r="O1361" i="4"/>
  <c r="O1362" i="4"/>
  <c r="O1363" i="4"/>
  <c r="O1364" i="4"/>
  <c r="O1365" i="4"/>
  <c r="O1366" i="4"/>
  <c r="O1367" i="4"/>
  <c r="O1368" i="4"/>
  <c r="O1369" i="4"/>
  <c r="O1370" i="4"/>
  <c r="O1371" i="4"/>
  <c r="O1372" i="4"/>
  <c r="O1373" i="4"/>
  <c r="O1374" i="4"/>
  <c r="O1375" i="4"/>
  <c r="O1376" i="4"/>
  <c r="O1377" i="4"/>
  <c r="O1378" i="4"/>
  <c r="O1379" i="4"/>
  <c r="O1380" i="4"/>
  <c r="O1381" i="4"/>
  <c r="O1382" i="4"/>
  <c r="O1383" i="4"/>
  <c r="O1384" i="4"/>
  <c r="O1385" i="4"/>
  <c r="O1122" i="4"/>
  <c r="K264" i="4"/>
  <c r="K265" i="4"/>
  <c r="K266" i="4"/>
  <c r="K267" i="4"/>
  <c r="K263" i="4"/>
  <c r="K262" i="4"/>
  <c r="K260" i="4"/>
  <c r="K261" i="4"/>
  <c r="K258" i="4"/>
  <c r="K259" i="4"/>
  <c r="K237" i="4"/>
  <c r="G71" i="4"/>
  <c r="G68" i="4"/>
  <c r="G69" i="4"/>
  <c r="G70" i="4"/>
  <c r="K348" i="4"/>
  <c r="K347" i="4"/>
  <c r="K340" i="4"/>
  <c r="K341" i="4"/>
  <c r="K342" i="4"/>
  <c r="K343" i="4"/>
  <c r="K344" i="4"/>
  <c r="K345" i="4"/>
  <c r="K346" i="4"/>
  <c r="K339" i="4"/>
  <c r="K338" i="4"/>
  <c r="K337" i="4"/>
  <c r="K336" i="4"/>
  <c r="K335" i="4"/>
  <c r="K334" i="4"/>
  <c r="K333" i="4"/>
  <c r="K332" i="4"/>
  <c r="K328" i="4"/>
  <c r="K329" i="4"/>
  <c r="K330" i="4"/>
  <c r="K331" i="4"/>
  <c r="K327" i="4"/>
  <c r="K326" i="4"/>
  <c r="K323" i="4"/>
  <c r="K324" i="4"/>
  <c r="K325" i="4"/>
  <c r="K322" i="4"/>
  <c r="K321" i="4"/>
  <c r="K320" i="4"/>
  <c r="K319" i="4"/>
  <c r="K318" i="4"/>
  <c r="K317" i="4"/>
  <c r="K316" i="4"/>
  <c r="K315" i="4"/>
  <c r="K314" i="4"/>
  <c r="K310" i="4"/>
  <c r="K311" i="4"/>
  <c r="K312" i="4"/>
  <c r="K313" i="4"/>
  <c r="K309" i="4"/>
  <c r="K308" i="4"/>
  <c r="G102" i="4"/>
  <c r="G101" i="4"/>
  <c r="G95" i="4"/>
  <c r="G96" i="4"/>
  <c r="G97" i="4"/>
  <c r="G98" i="4"/>
  <c r="G99" i="4"/>
  <c r="G100" i="4"/>
  <c r="G94" i="4"/>
  <c r="G93" i="4"/>
  <c r="G92" i="4"/>
  <c r="C34" i="4"/>
  <c r="K289" i="4"/>
  <c r="G83" i="4"/>
  <c r="K306" i="4"/>
  <c r="K307" i="4"/>
  <c r="G91" i="4"/>
  <c r="C33" i="4"/>
  <c r="K301" i="4"/>
  <c r="K302" i="4"/>
  <c r="K303" i="4"/>
  <c r="K304" i="4"/>
  <c r="K298" i="4"/>
  <c r="K299" i="4"/>
  <c r="K300" i="4"/>
  <c r="M1344" i="1"/>
  <c r="M1365" i="1"/>
  <c r="M1349" i="1"/>
  <c r="M1364" i="1"/>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4" i="5"/>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5" i="2"/>
  <c r="E4" i="2"/>
  <c r="L1209" i="1"/>
  <c r="M1209" i="1"/>
  <c r="L1210" i="1"/>
  <c r="M1210" i="1"/>
  <c r="L1211" i="1"/>
  <c r="M1211" i="1"/>
  <c r="L1212" i="1"/>
  <c r="M1212" i="1"/>
  <c r="L1213" i="1"/>
  <c r="M1213" i="1"/>
  <c r="L1214" i="1"/>
  <c r="M1214" i="1"/>
  <c r="L1215" i="1"/>
  <c r="M1215" i="1"/>
  <c r="L1216" i="1"/>
  <c r="M1216" i="1"/>
  <c r="L1217" i="1"/>
  <c r="M1217" i="1"/>
  <c r="L1218" i="1"/>
  <c r="M1218" i="1"/>
  <c r="L1219" i="1"/>
  <c r="M1219" i="1"/>
  <c r="L1220" i="1"/>
  <c r="M1220" i="1"/>
  <c r="L1221" i="1"/>
  <c r="M1221" i="1"/>
  <c r="L1222" i="1"/>
  <c r="M1222" i="1"/>
  <c r="L1223" i="1"/>
  <c r="M1223" i="1"/>
  <c r="L1224" i="1"/>
  <c r="M1224" i="1"/>
  <c r="L1225" i="1"/>
  <c r="M1225" i="1"/>
  <c r="L1226" i="1"/>
  <c r="M1226" i="1"/>
  <c r="L1227" i="1"/>
  <c r="M1227" i="1"/>
  <c r="L1228" i="1"/>
  <c r="M1228" i="1"/>
  <c r="L1229" i="1"/>
  <c r="M1229" i="1"/>
  <c r="L1230" i="1"/>
  <c r="M1230" i="1"/>
  <c r="L1231" i="1"/>
  <c r="M1231" i="1"/>
  <c r="L1232" i="1"/>
  <c r="M1232" i="1"/>
  <c r="L1233" i="1"/>
  <c r="M1233" i="1"/>
  <c r="L1234" i="1"/>
  <c r="M1234" i="1"/>
  <c r="L1235" i="1"/>
  <c r="M1235" i="1"/>
  <c r="L1236" i="1"/>
  <c r="M1236" i="1"/>
  <c r="L1237" i="1"/>
  <c r="M1237" i="1"/>
  <c r="L1238" i="1"/>
  <c r="M1238" i="1"/>
  <c r="L1239" i="1"/>
  <c r="M1239" i="1"/>
  <c r="L1240" i="1"/>
  <c r="M1240" i="1"/>
  <c r="L1241" i="1"/>
  <c r="M1241" i="1"/>
  <c r="L1242" i="1"/>
  <c r="M1242" i="1"/>
  <c r="L1243" i="1"/>
  <c r="M1243" i="1"/>
  <c r="L1244" i="1"/>
  <c r="M1244" i="1"/>
  <c r="L1245" i="1"/>
  <c r="M1245" i="1"/>
  <c r="L1246" i="1"/>
  <c r="M1246" i="1"/>
  <c r="L1247" i="1"/>
  <c r="M1247" i="1"/>
  <c r="L1248" i="1"/>
  <c r="M1248" i="1"/>
  <c r="L1249" i="1"/>
  <c r="M1249" i="1"/>
  <c r="L1250" i="1"/>
  <c r="M1250" i="1"/>
  <c r="L1251" i="1"/>
  <c r="M1251" i="1"/>
  <c r="L1252" i="1"/>
  <c r="M1252" i="1"/>
  <c r="L1253" i="1"/>
  <c r="M1253" i="1"/>
  <c r="L1254" i="1"/>
  <c r="M1254" i="1"/>
  <c r="L1255" i="1"/>
  <c r="M1255" i="1"/>
  <c r="L1256" i="1"/>
  <c r="M1256" i="1"/>
  <c r="L1257" i="1"/>
  <c r="M1257" i="1"/>
  <c r="L1258" i="1"/>
  <c r="M1258" i="1"/>
  <c r="L1259" i="1"/>
  <c r="M1259" i="1"/>
  <c r="L1260" i="1"/>
  <c r="M1260" i="1"/>
  <c r="L1261" i="1"/>
  <c r="M1261" i="1"/>
  <c r="L1262" i="1"/>
  <c r="M1262" i="1"/>
  <c r="L1263" i="1"/>
  <c r="M1263" i="1"/>
  <c r="L1264" i="1"/>
  <c r="M1264" i="1"/>
  <c r="L1265" i="1"/>
  <c r="M1265" i="1"/>
  <c r="L1266" i="1"/>
  <c r="M1266" i="1"/>
  <c r="L1267" i="1"/>
  <c r="M1267" i="1"/>
  <c r="L1268" i="1"/>
  <c r="M1268" i="1"/>
  <c r="L1269" i="1"/>
  <c r="M1269" i="1"/>
  <c r="L1270" i="1"/>
  <c r="M1270" i="1"/>
  <c r="L1271" i="1"/>
  <c r="M1271" i="1"/>
  <c r="L1272" i="1"/>
  <c r="M1272" i="1"/>
  <c r="L1273" i="1"/>
  <c r="M1273" i="1"/>
  <c r="L1274" i="1"/>
  <c r="M1274" i="1"/>
  <c r="L1275" i="1"/>
  <c r="M1275" i="1"/>
  <c r="L1276" i="1"/>
  <c r="M1276" i="1"/>
  <c r="L1277" i="1"/>
  <c r="M1277" i="1"/>
  <c r="L1278" i="1"/>
  <c r="M1278" i="1"/>
  <c r="L1279" i="1"/>
  <c r="M1279" i="1"/>
  <c r="L1280" i="1"/>
  <c r="M1280" i="1"/>
  <c r="L1281" i="1"/>
  <c r="M1281" i="1"/>
  <c r="L1282" i="1"/>
  <c r="M1282" i="1"/>
  <c r="L1283" i="1"/>
  <c r="M1283" i="1"/>
  <c r="L1284" i="1"/>
  <c r="M1284" i="1"/>
  <c r="L1285" i="1"/>
  <c r="M1285" i="1"/>
  <c r="L1286" i="1"/>
  <c r="M1286" i="1"/>
  <c r="L1287" i="1"/>
  <c r="M1287" i="1"/>
  <c r="L1288" i="1"/>
  <c r="M1288" i="1"/>
  <c r="L1289" i="1"/>
  <c r="M1289" i="1"/>
  <c r="L1290" i="1"/>
  <c r="M1290" i="1"/>
  <c r="L1291" i="1"/>
  <c r="M1291" i="1"/>
  <c r="L1292" i="1"/>
  <c r="M1292" i="1"/>
  <c r="L1293" i="1"/>
  <c r="M1293" i="1"/>
  <c r="L1294" i="1"/>
  <c r="M1294" i="1"/>
  <c r="L1295" i="1"/>
  <c r="M1295" i="1"/>
  <c r="L1296" i="1"/>
  <c r="M1296" i="1"/>
  <c r="L1297" i="1"/>
  <c r="M1297" i="1"/>
  <c r="L1298" i="1"/>
  <c r="M1298" i="1"/>
  <c r="L1299" i="1"/>
  <c r="M1299" i="1"/>
  <c r="L1300" i="1"/>
  <c r="M1300" i="1"/>
  <c r="L1301" i="1"/>
  <c r="M1301" i="1"/>
  <c r="L1302" i="1"/>
  <c r="M1302" i="1"/>
  <c r="L1303" i="1"/>
  <c r="M1303" i="1"/>
  <c r="L1304" i="1"/>
  <c r="M1304" i="1"/>
  <c r="L1305" i="1"/>
  <c r="M1305" i="1"/>
  <c r="L1306" i="1"/>
  <c r="M1306" i="1"/>
  <c r="L1307" i="1"/>
  <c r="M1307" i="1"/>
  <c r="L1308" i="1"/>
  <c r="M1308" i="1"/>
  <c r="L1309" i="1"/>
  <c r="M1309" i="1"/>
  <c r="L1310" i="1"/>
  <c r="M1310" i="1"/>
  <c r="L1311" i="1"/>
  <c r="M1311" i="1"/>
  <c r="L1312" i="1"/>
  <c r="M1312" i="1"/>
  <c r="L1313" i="1"/>
  <c r="M1313" i="1"/>
  <c r="L1314" i="1"/>
  <c r="M1314" i="1"/>
  <c r="L1315" i="1"/>
  <c r="M1315" i="1"/>
  <c r="L1316" i="1"/>
  <c r="M1316" i="1"/>
  <c r="L1317" i="1"/>
  <c r="M1317" i="1"/>
  <c r="M1342" i="1"/>
  <c r="M1346" i="1"/>
  <c r="M1347" i="1"/>
  <c r="M1348" i="1"/>
  <c r="M1350" i="1"/>
  <c r="M1351" i="1"/>
  <c r="M1352" i="1"/>
  <c r="M1353" i="1"/>
  <c r="M1354" i="1"/>
  <c r="M1355" i="1"/>
  <c r="M1356" i="1"/>
  <c r="M1357" i="1"/>
  <c r="M1363" i="1"/>
  <c r="M1367" i="1"/>
  <c r="M1368" i="1"/>
  <c r="M1369" i="1"/>
  <c r="M1370" i="1"/>
  <c r="K1471" i="1"/>
  <c r="L1471" i="1"/>
  <c r="M1471" i="1"/>
  <c r="K1472" i="1"/>
  <c r="L1472" i="1"/>
  <c r="M1472" i="1"/>
  <c r="K1473" i="1"/>
  <c r="L1473" i="1"/>
  <c r="M1473" i="1"/>
  <c r="K1474" i="1"/>
  <c r="L1474" i="1"/>
  <c r="M1474" i="1"/>
  <c r="K1475" i="1"/>
  <c r="L1475" i="1"/>
  <c r="M1475" i="1"/>
  <c r="K1476" i="1"/>
  <c r="L1476" i="1"/>
  <c r="M1476" i="1"/>
  <c r="K1477" i="1"/>
  <c r="L1477" i="1"/>
  <c r="M1477" i="1"/>
  <c r="K1478" i="1"/>
  <c r="L1478" i="1"/>
  <c r="M1478" i="1"/>
  <c r="K1479" i="1"/>
  <c r="L1479" i="1"/>
  <c r="M1479" i="1"/>
  <c r="K1480" i="1"/>
  <c r="L1480" i="1"/>
  <c r="M1480" i="1"/>
  <c r="K1481" i="1"/>
  <c r="L1481" i="1"/>
  <c r="M1481" i="1"/>
  <c r="K1482" i="1"/>
  <c r="L1482" i="1"/>
  <c r="M1482" i="1"/>
  <c r="K1483" i="1"/>
  <c r="L1483" i="1"/>
  <c r="M1483" i="1"/>
  <c r="K1484" i="1"/>
  <c r="L1484" i="1"/>
  <c r="M1484" i="1"/>
  <c r="K1485" i="1"/>
  <c r="L1485" i="1"/>
  <c r="M1485" i="1"/>
  <c r="K1486" i="1"/>
  <c r="L1486" i="1"/>
  <c r="M1486" i="1"/>
  <c r="K1487" i="1"/>
  <c r="L1487" i="1"/>
  <c r="M1487" i="1"/>
  <c r="K1488" i="1"/>
  <c r="L1488" i="1"/>
  <c r="M1488" i="1"/>
  <c r="K1489" i="1"/>
  <c r="L1489" i="1"/>
  <c r="M1489" i="1"/>
  <c r="K1490" i="1"/>
  <c r="L1490" i="1"/>
  <c r="M1490" i="1"/>
  <c r="K1491" i="1"/>
  <c r="L1491" i="1"/>
  <c r="M1491" i="1"/>
  <c r="K1492" i="1"/>
  <c r="L1492" i="1"/>
  <c r="M1492" i="1"/>
  <c r="K1493" i="1"/>
  <c r="L1493" i="1"/>
  <c r="M1493" i="1"/>
  <c r="K1494" i="1"/>
  <c r="L1494" i="1"/>
  <c r="M1494" i="1"/>
  <c r="K1495" i="1"/>
  <c r="L1495" i="1"/>
  <c r="M1495" i="1"/>
  <c r="K1496" i="1"/>
  <c r="L1496" i="1"/>
  <c r="M1496" i="1"/>
  <c r="K1497" i="1"/>
  <c r="L1497" i="1"/>
  <c r="M1497" i="1"/>
  <c r="K1498" i="1"/>
  <c r="L1498" i="1"/>
  <c r="M1498" i="1"/>
  <c r="K1499" i="1"/>
  <c r="L1499" i="1"/>
  <c r="M1499" i="1"/>
  <c r="K1500" i="1"/>
  <c r="L1500" i="1"/>
  <c r="M1500" i="1"/>
  <c r="K1501" i="1"/>
  <c r="L1501" i="1"/>
  <c r="M1501" i="1"/>
  <c r="K1502" i="1"/>
  <c r="L1502" i="1"/>
  <c r="M1502" i="1"/>
  <c r="K1503" i="1"/>
  <c r="L1503" i="1"/>
  <c r="M1503" i="1"/>
  <c r="K1504" i="1"/>
  <c r="L1504" i="1"/>
  <c r="M1504" i="1"/>
  <c r="K1505" i="1"/>
  <c r="L1505" i="1"/>
  <c r="M1505" i="1"/>
  <c r="K1506" i="1"/>
  <c r="L1506" i="1"/>
  <c r="M1506" i="1"/>
  <c r="K1507" i="1"/>
  <c r="L1507" i="1"/>
  <c r="M1507" i="1"/>
  <c r="K1508" i="1"/>
  <c r="L1508" i="1"/>
  <c r="M1508" i="1"/>
  <c r="K1509" i="1"/>
  <c r="L1509" i="1"/>
  <c r="M1509" i="1"/>
  <c r="K1510" i="1"/>
  <c r="L1510" i="1"/>
  <c r="M1510" i="1"/>
  <c r="K1511" i="1"/>
  <c r="L1511" i="1"/>
  <c r="M1511" i="1"/>
  <c r="K1512" i="1"/>
  <c r="L1512" i="1"/>
  <c r="M1512" i="1"/>
  <c r="K1513" i="1"/>
  <c r="L1513" i="1"/>
  <c r="M1513" i="1"/>
  <c r="K1514" i="1"/>
  <c r="L1514" i="1"/>
  <c r="M1514" i="1"/>
  <c r="K1515" i="1"/>
  <c r="L1515" i="1"/>
  <c r="M1515" i="1"/>
  <c r="K1516" i="1"/>
  <c r="L1516" i="1"/>
  <c r="M1516" i="1"/>
  <c r="K1517" i="1"/>
  <c r="L1517" i="1"/>
  <c r="M1517" i="1"/>
  <c r="M1366" i="1" l="1"/>
  <c r="M1345" i="1"/>
  <c r="K3" i="4"/>
  <c r="K4" i="4"/>
  <c r="K5" i="4"/>
  <c r="K6" i="4"/>
  <c r="M229" i="1" s="1"/>
  <c r="K7" i="4"/>
  <c r="K8" i="4"/>
  <c r="K10" i="4"/>
  <c r="K32" i="4"/>
  <c r="K33" i="4"/>
  <c r="K34" i="4"/>
  <c r="K35" i="4"/>
  <c r="K36" i="4"/>
  <c r="M11" i="1" s="1"/>
  <c r="K37" i="4"/>
  <c r="M13" i="1" s="1"/>
  <c r="K38" i="4"/>
  <c r="M12" i="1"/>
  <c r="K39" i="4"/>
  <c r="K40" i="4"/>
  <c r="M16" i="1"/>
  <c r="K41" i="4"/>
  <c r="K42" i="4"/>
  <c r="K43" i="4"/>
  <c r="M25" i="1"/>
  <c r="K44" i="4"/>
  <c r="K45" i="4"/>
  <c r="K46" i="4"/>
  <c r="K47" i="4"/>
  <c r="K48" i="4"/>
  <c r="K49" i="4"/>
  <c r="M34" i="1" s="1"/>
  <c r="K50" i="4"/>
  <c r="K51" i="4"/>
  <c r="K52" i="4"/>
  <c r="K53" i="4"/>
  <c r="K54" i="4"/>
  <c r="K55" i="4"/>
  <c r="K56" i="4"/>
  <c r="K57" i="4"/>
  <c r="K58" i="4"/>
  <c r="K59" i="4"/>
  <c r="M57" i="1" s="1"/>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M75" i="1" s="1"/>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M91" i="1" s="1"/>
  <c r="K130" i="4"/>
  <c r="M174" i="1" s="1"/>
  <c r="K131" i="4"/>
  <c r="M175" i="1" s="1"/>
  <c r="K132" i="4"/>
  <c r="M96" i="1" s="1"/>
  <c r="K133" i="4"/>
  <c r="K134" i="4"/>
  <c r="M93" i="1" s="1"/>
  <c r="K135" i="4"/>
  <c r="M92" i="1" s="1"/>
  <c r="K136" i="4"/>
  <c r="K137" i="4"/>
  <c r="M94" i="1" s="1"/>
  <c r="K138" i="4"/>
  <c r="M95" i="1" s="1"/>
  <c r="K305" i="4"/>
  <c r="K9" i="4"/>
  <c r="K11" i="4"/>
  <c r="K13" i="4"/>
  <c r="K15" i="4"/>
  <c r="M1522" i="1" s="1"/>
  <c r="K139" i="4"/>
  <c r="M6" i="1" s="1"/>
  <c r="K140" i="4"/>
  <c r="K141" i="4"/>
  <c r="K142" i="4"/>
  <c r="K143" i="4"/>
  <c r="K144" i="4"/>
  <c r="K145" i="4"/>
  <c r="K146" i="4"/>
  <c r="K147" i="4"/>
  <c r="K148" i="4"/>
  <c r="K149" i="4"/>
  <c r="K150" i="4"/>
  <c r="K151" i="4"/>
  <c r="K152" i="4"/>
  <c r="K153" i="4"/>
  <c r="M125" i="1" s="1"/>
  <c r="K154" i="4"/>
  <c r="K155" i="4"/>
  <c r="K156" i="4"/>
  <c r="K157" i="4"/>
  <c r="K158" i="4"/>
  <c r="K159" i="4"/>
  <c r="K160" i="4"/>
  <c r="K161" i="4"/>
  <c r="M141" i="1" s="1"/>
  <c r="K162" i="4"/>
  <c r="M163" i="1" s="1"/>
  <c r="K163" i="4"/>
  <c r="K164" i="4"/>
  <c r="K165" i="4"/>
  <c r="M173" i="1" s="1"/>
  <c r="K12" i="4"/>
  <c r="M145" i="1" s="1"/>
  <c r="K14" i="4"/>
  <c r="M153" i="1" s="1"/>
  <c r="K16" i="4"/>
  <c r="M150" i="1" s="1"/>
  <c r="K17" i="4"/>
  <c r="M160" i="1" s="1"/>
  <c r="K18" i="4"/>
  <c r="M157" i="1" s="1"/>
  <c r="K19" i="4"/>
  <c r="M149" i="1" s="1"/>
  <c r="K20" i="4"/>
  <c r="M147" i="1" s="1"/>
  <c r="K21" i="4"/>
  <c r="M158" i="1" s="1"/>
  <c r="K22" i="4"/>
  <c r="M155" i="1" s="1"/>
  <c r="K23" i="4"/>
  <c r="M161" i="1" s="1"/>
  <c r="K24" i="4"/>
  <c r="M148" i="1" s="1"/>
  <c r="K25" i="4"/>
  <c r="M144" i="1" s="1"/>
  <c r="K26" i="4"/>
  <c r="M156" i="1" s="1"/>
  <c r="K27" i="4"/>
  <c r="M152" i="1" s="1"/>
  <c r="K28" i="4"/>
  <c r="M154" i="1" s="1"/>
  <c r="K29" i="4"/>
  <c r="M151" i="1" s="1"/>
  <c r="K30" i="4"/>
  <c r="M146" i="1" s="1"/>
  <c r="K31" i="4"/>
  <c r="M159" i="1" s="1"/>
  <c r="K292" i="4"/>
  <c r="K293" i="4"/>
  <c r="K294" i="4"/>
  <c r="K295" i="4"/>
  <c r="K296" i="4"/>
  <c r="K297" i="4"/>
  <c r="K166" i="4"/>
  <c r="K167" i="4"/>
  <c r="K168" i="4"/>
  <c r="K169" i="4"/>
  <c r="K170" i="4"/>
  <c r="K171" i="4"/>
  <c r="M389" i="1" s="1"/>
  <c r="K172" i="4"/>
  <c r="M385" i="1" s="1"/>
  <c r="K173" i="4"/>
  <c r="M384" i="1" s="1"/>
  <c r="K174" i="4"/>
  <c r="M390" i="1" s="1"/>
  <c r="K175" i="4"/>
  <c r="M5" i="1" s="1"/>
  <c r="K176" i="4"/>
  <c r="M387" i="1" s="1"/>
  <c r="K177" i="4"/>
  <c r="M386" i="1" s="1"/>
  <c r="K178" i="4"/>
  <c r="M391" i="1" s="1"/>
  <c r="K179" i="4"/>
  <c r="K180" i="4"/>
  <c r="M388" i="1" s="1"/>
  <c r="K181" i="4"/>
  <c r="K182" i="4"/>
  <c r="K183" i="4"/>
  <c r="M181" i="1" s="1"/>
  <c r="K184" i="4"/>
  <c r="K185" i="4"/>
  <c r="M182" i="1" s="1"/>
  <c r="K186" i="4"/>
  <c r="K187" i="4"/>
  <c r="K188" i="4"/>
  <c r="K189" i="4"/>
  <c r="K190" i="4"/>
  <c r="M209" i="1" s="1"/>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M250" i="1" s="1"/>
  <c r="K227" i="4"/>
  <c r="M258" i="1" s="1"/>
  <c r="K228" i="4"/>
  <c r="K229" i="4"/>
  <c r="K230" i="4"/>
  <c r="M260" i="1" s="1"/>
  <c r="K231" i="4"/>
  <c r="M261" i="1" s="1"/>
  <c r="K232" i="4"/>
  <c r="M257" i="1" s="1"/>
  <c r="K233" i="4"/>
  <c r="M259" i="1" s="1"/>
  <c r="K234" i="4"/>
  <c r="M249" i="1" s="1"/>
  <c r="K235" i="4"/>
  <c r="K236" i="4"/>
  <c r="K249" i="4"/>
  <c r="M74" i="1" s="1"/>
  <c r="K238" i="4"/>
  <c r="M619" i="1" s="1"/>
  <c r="K239" i="4"/>
  <c r="M618" i="1" s="1"/>
  <c r="K240" i="4"/>
  <c r="M622" i="1" s="1"/>
  <c r="K241" i="4"/>
  <c r="M623" i="1" s="1"/>
  <c r="K242" i="4"/>
  <c r="M616" i="1" s="1"/>
  <c r="K243" i="4"/>
  <c r="M621" i="1" s="1"/>
  <c r="K244" i="4"/>
  <c r="M615" i="1" s="1"/>
  <c r="K245" i="4"/>
  <c r="M617" i="1" s="1"/>
  <c r="K246" i="4"/>
  <c r="M613" i="1" s="1"/>
  <c r="K247" i="4"/>
  <c r="M620" i="1" s="1"/>
  <c r="K248" i="4"/>
  <c r="M614" i="1" s="1"/>
  <c r="K250" i="4"/>
  <c r="K251" i="4"/>
  <c r="K252" i="4"/>
  <c r="K253" i="4"/>
  <c r="M266" i="1" s="1"/>
  <c r="K254" i="4"/>
  <c r="K255" i="4"/>
  <c r="M267" i="1" s="1"/>
  <c r="K256" i="4"/>
  <c r="K257" i="4"/>
  <c r="K268" i="4"/>
  <c r="M270" i="1" s="1"/>
  <c r="K269" i="4"/>
  <c r="M271" i="1" s="1"/>
  <c r="K270" i="4"/>
  <c r="M290" i="1" s="1"/>
  <c r="K271" i="4"/>
  <c r="M291" i="1" s="1"/>
  <c r="K272" i="4"/>
  <c r="K273" i="4"/>
  <c r="K274" i="4"/>
  <c r="K275" i="4"/>
  <c r="K276" i="4"/>
  <c r="K277" i="4"/>
  <c r="K278" i="4"/>
  <c r="K279" i="4"/>
  <c r="M186" i="1" s="1"/>
  <c r="K280" i="4"/>
  <c r="K281" i="4"/>
  <c r="K282" i="4"/>
  <c r="K283" i="4"/>
  <c r="K284" i="4"/>
  <c r="K285" i="4"/>
  <c r="K286" i="4"/>
  <c r="K287" i="4"/>
  <c r="K288" i="4"/>
  <c r="K290" i="4"/>
  <c r="K291" i="4"/>
  <c r="M1415" i="1" s="1"/>
  <c r="K2" i="4"/>
  <c r="G3" i="4"/>
  <c r="L190" i="1" s="1"/>
  <c r="G4" i="4"/>
  <c r="L229" i="1" s="1"/>
  <c r="G5" i="4"/>
  <c r="G6" i="4"/>
  <c r="G7" i="4"/>
  <c r="G8" i="4"/>
  <c r="G9" i="4"/>
  <c r="G10" i="4"/>
  <c r="L11" i="1" s="1"/>
  <c r="G11" i="4"/>
  <c r="G12" i="4"/>
  <c r="G13" i="4"/>
  <c r="G14" i="4"/>
  <c r="G15" i="4"/>
  <c r="G16" i="4"/>
  <c r="L58" i="1" s="1"/>
  <c r="G17" i="4"/>
  <c r="G18" i="4"/>
  <c r="G19" i="4"/>
  <c r="G20" i="4"/>
  <c r="L57" i="1" s="1"/>
  <c r="G21" i="4"/>
  <c r="G22" i="4"/>
  <c r="G23" i="4"/>
  <c r="G24" i="4"/>
  <c r="G25" i="4"/>
  <c r="L75" i="1" s="1"/>
  <c r="G26" i="4"/>
  <c r="G27" i="4"/>
  <c r="G28" i="4"/>
  <c r="G29" i="4"/>
  <c r="G30" i="4"/>
  <c r="G31" i="4"/>
  <c r="G32" i="4"/>
  <c r="L96" i="1" s="1"/>
  <c r="G33" i="4"/>
  <c r="G34" i="4"/>
  <c r="G35" i="4"/>
  <c r="G88" i="4"/>
  <c r="G89" i="4"/>
  <c r="G90" i="4"/>
  <c r="G36" i="4"/>
  <c r="G37" i="4"/>
  <c r="G38" i="4"/>
  <c r="G39" i="4"/>
  <c r="G40" i="4"/>
  <c r="G41" i="4"/>
  <c r="G42" i="4"/>
  <c r="G43" i="4"/>
  <c r="G44" i="4"/>
  <c r="L162" i="1" s="1"/>
  <c r="G45" i="4"/>
  <c r="L173" i="1" s="1"/>
  <c r="G46" i="4"/>
  <c r="G85" i="4"/>
  <c r="G86" i="4"/>
  <c r="G87" i="4"/>
  <c r="G47" i="4"/>
  <c r="G48" i="4"/>
  <c r="G49" i="4"/>
  <c r="L180" i="1" s="1"/>
  <c r="G50" i="4"/>
  <c r="L176" i="1" s="1"/>
  <c r="G51" i="4"/>
  <c r="G52" i="4"/>
  <c r="G53" i="4"/>
  <c r="G54" i="4"/>
  <c r="G55" i="4"/>
  <c r="G56" i="4"/>
  <c r="G57" i="4"/>
  <c r="G58" i="4"/>
  <c r="G59" i="4"/>
  <c r="L257" i="1" s="1"/>
  <c r="G60" i="4"/>
  <c r="L259" i="1" s="1"/>
  <c r="G61" i="4"/>
  <c r="G62" i="4"/>
  <c r="G63" i="4"/>
  <c r="G64" i="4"/>
  <c r="G65" i="4"/>
  <c r="G66" i="4"/>
  <c r="G67" i="4"/>
  <c r="G72" i="4"/>
  <c r="L270" i="1" s="1"/>
  <c r="G73" i="4"/>
  <c r="L271" i="1" s="1"/>
  <c r="G74" i="4"/>
  <c r="G75" i="4"/>
  <c r="G76" i="4"/>
  <c r="G77" i="4"/>
  <c r="G78" i="4"/>
  <c r="G79" i="4"/>
  <c r="L292" i="1" s="1"/>
  <c r="G80" i="4"/>
  <c r="G81" i="4"/>
  <c r="G82" i="4"/>
  <c r="G84" i="4"/>
  <c r="G2" i="4"/>
  <c r="C3" i="4"/>
  <c r="C4" i="4"/>
  <c r="K11" i="1" s="1"/>
  <c r="C5" i="4"/>
  <c r="C6" i="4"/>
  <c r="C7" i="4"/>
  <c r="C8" i="4"/>
  <c r="C9" i="4"/>
  <c r="C10" i="4"/>
  <c r="C11" i="4"/>
  <c r="C12" i="4"/>
  <c r="C13" i="4"/>
  <c r="C14" i="4"/>
  <c r="C15" i="4"/>
  <c r="C16" i="4"/>
  <c r="C17" i="4"/>
  <c r="C18" i="4"/>
  <c r="C19" i="4"/>
  <c r="C20" i="4"/>
  <c r="C21" i="4"/>
  <c r="C22" i="4"/>
  <c r="C23" i="4"/>
  <c r="C24" i="4"/>
  <c r="K74" i="1" s="1"/>
  <c r="C25" i="4"/>
  <c r="C26" i="4"/>
  <c r="C27" i="4"/>
  <c r="C28" i="4"/>
  <c r="K292" i="1" s="1"/>
  <c r="C29" i="4"/>
  <c r="C30" i="4"/>
  <c r="C31" i="4"/>
  <c r="C32" i="4"/>
  <c r="C2" i="4"/>
  <c r="C311" i="5"/>
  <c r="H311" i="5" s="1"/>
  <c r="C312" i="5"/>
  <c r="H312" i="5" s="1"/>
  <c r="C313" i="5"/>
  <c r="H313" i="5" s="1"/>
  <c r="C314" i="5"/>
  <c r="H314" i="5" s="1"/>
  <c r="C315" i="5"/>
  <c r="H315" i="5" s="1"/>
  <c r="C316" i="5"/>
  <c r="H316" i="5" s="1"/>
  <c r="C317" i="5"/>
  <c r="H317" i="5" s="1"/>
  <c r="C318" i="5"/>
  <c r="H318" i="5" s="1"/>
  <c r="C319" i="5"/>
  <c r="H319" i="5" s="1"/>
  <c r="C320" i="5"/>
  <c r="H320" i="5" s="1"/>
  <c r="C321" i="5"/>
  <c r="H321" i="5" s="1"/>
  <c r="C322" i="5"/>
  <c r="H322" i="5" s="1"/>
  <c r="C323" i="5"/>
  <c r="H323" i="5" s="1"/>
  <c r="C324" i="5"/>
  <c r="H324" i="5" s="1"/>
  <c r="C325" i="5"/>
  <c r="H325" i="5" s="1"/>
  <c r="C326" i="5"/>
  <c r="H326" i="5" s="1"/>
  <c r="C327" i="5"/>
  <c r="H327" i="5" s="1"/>
  <c r="C328" i="5"/>
  <c r="H328" i="5" s="1"/>
  <c r="C329" i="5"/>
  <c r="H329" i="5" s="1"/>
  <c r="C330" i="5"/>
  <c r="H330" i="5" s="1"/>
  <c r="C331" i="5"/>
  <c r="H331" i="5" s="1"/>
  <c r="C332" i="5"/>
  <c r="H332" i="5" s="1"/>
  <c r="C333" i="5"/>
  <c r="H333" i="5" s="1"/>
  <c r="C334" i="5"/>
  <c r="H334" i="5" s="1"/>
  <c r="C335" i="5"/>
  <c r="H335" i="5" s="1"/>
  <c r="C336" i="5"/>
  <c r="H336" i="5" s="1"/>
  <c r="C337" i="5"/>
  <c r="H337" i="5" s="1"/>
  <c r="C338" i="5"/>
  <c r="H338" i="5" s="1"/>
  <c r="C339" i="5"/>
  <c r="H339" i="5" s="1"/>
  <c r="C340" i="5"/>
  <c r="H340" i="5" s="1"/>
  <c r="C341" i="5"/>
  <c r="H341" i="5" s="1"/>
  <c r="C342" i="5"/>
  <c r="H342" i="5" s="1"/>
  <c r="C343" i="5"/>
  <c r="H343" i="5" s="1"/>
  <c r="C344" i="5"/>
  <c r="H344" i="5" s="1"/>
  <c r="C345" i="5"/>
  <c r="H345" i="5" s="1"/>
  <c r="C346" i="5"/>
  <c r="H346" i="5" s="1"/>
  <c r="C347" i="5"/>
  <c r="H347" i="5" s="1"/>
  <c r="C348" i="5"/>
  <c r="H348" i="5" s="1"/>
  <c r="C349" i="5"/>
  <c r="H349" i="5" s="1"/>
  <c r="C350" i="5"/>
  <c r="H350" i="5" s="1"/>
  <c r="C351" i="5"/>
  <c r="H351" i="5" s="1"/>
  <c r="C352" i="5"/>
  <c r="H352" i="5" s="1"/>
  <c r="C353" i="5"/>
  <c r="H353" i="5" s="1"/>
  <c r="C354" i="5"/>
  <c r="H354" i="5" s="1"/>
  <c r="C355" i="5"/>
  <c r="H355" i="5" s="1"/>
  <c r="C356" i="5"/>
  <c r="H356" i="5" s="1"/>
  <c r="C357" i="5"/>
  <c r="H357" i="5" s="1"/>
  <c r="C358" i="5"/>
  <c r="H358" i="5" s="1"/>
  <c r="C359" i="5"/>
  <c r="H359" i="5" s="1"/>
  <c r="C360" i="5"/>
  <c r="H360" i="5" s="1"/>
  <c r="C361" i="5"/>
  <c r="H361" i="5" s="1"/>
  <c r="C362" i="5"/>
  <c r="H362" i="5" s="1"/>
  <c r="C363" i="5"/>
  <c r="H363" i="5" s="1"/>
  <c r="C364" i="5"/>
  <c r="H364" i="5" s="1"/>
  <c r="C365" i="5"/>
  <c r="H365" i="5" s="1"/>
  <c r="C366" i="5"/>
  <c r="H366" i="5" s="1"/>
  <c r="C367" i="5"/>
  <c r="H367" i="5" s="1"/>
  <c r="C368" i="5"/>
  <c r="H368" i="5" s="1"/>
  <c r="C369" i="5"/>
  <c r="H369" i="5" s="1"/>
  <c r="C370" i="5"/>
  <c r="H370" i="5" s="1"/>
  <c r="C371" i="5"/>
  <c r="H371" i="5" s="1"/>
  <c r="C372" i="5"/>
  <c r="H372" i="5" s="1"/>
  <c r="C373" i="5"/>
  <c r="H373" i="5" s="1"/>
  <c r="C374" i="5"/>
  <c r="H374" i="5" s="1"/>
  <c r="C375" i="5"/>
  <c r="H375" i="5" s="1"/>
  <c r="C376" i="5"/>
  <c r="H376" i="5" s="1"/>
  <c r="C377" i="5"/>
  <c r="H377" i="5" s="1"/>
  <c r="C378" i="5"/>
  <c r="H378" i="5" s="1"/>
  <c r="C379" i="5"/>
  <c r="H379" i="5" s="1"/>
  <c r="C380" i="5"/>
  <c r="H380" i="5" s="1"/>
  <c r="C381" i="5"/>
  <c r="H381" i="5" s="1"/>
  <c r="C382" i="5"/>
  <c r="H382" i="5" s="1"/>
  <c r="C383" i="5"/>
  <c r="H383" i="5" s="1"/>
  <c r="C384" i="5"/>
  <c r="H384" i="5" s="1"/>
  <c r="C385" i="5"/>
  <c r="H385" i="5" s="1"/>
  <c r="C386" i="5"/>
  <c r="H386" i="5" s="1"/>
  <c r="C387" i="5"/>
  <c r="H387" i="5" s="1"/>
  <c r="C388" i="5"/>
  <c r="H388" i="5" s="1"/>
  <c r="C389" i="5"/>
  <c r="H389" i="5" s="1"/>
  <c r="C390" i="5"/>
  <c r="H390" i="5" s="1"/>
  <c r="C391" i="5"/>
  <c r="H391" i="5" s="1"/>
  <c r="C392" i="5"/>
  <c r="H392" i="5" s="1"/>
  <c r="C393" i="5"/>
  <c r="H393" i="5" s="1"/>
  <c r="C394" i="5"/>
  <c r="H394" i="5" s="1"/>
  <c r="C395" i="5"/>
  <c r="H395" i="5" s="1"/>
  <c r="C396" i="5"/>
  <c r="H396" i="5" s="1"/>
  <c r="C397" i="5"/>
  <c r="H397" i="5" s="1"/>
  <c r="C398" i="5"/>
  <c r="H398" i="5" s="1"/>
  <c r="C399" i="5"/>
  <c r="H399" i="5" s="1"/>
  <c r="C400" i="5"/>
  <c r="H400" i="5" s="1"/>
  <c r="C401" i="5"/>
  <c r="H401" i="5" s="1"/>
  <c r="C402" i="5"/>
  <c r="H402" i="5" s="1"/>
  <c r="C403" i="5"/>
  <c r="H403" i="5" s="1"/>
  <c r="C404" i="5"/>
  <c r="H404" i="5" s="1"/>
  <c r="C405" i="5"/>
  <c r="H405" i="5" s="1"/>
  <c r="C406" i="5"/>
  <c r="H406" i="5" s="1"/>
  <c r="C407" i="5"/>
  <c r="H407" i="5" s="1"/>
  <c r="C408" i="5"/>
  <c r="H408" i="5" s="1"/>
  <c r="C409" i="5"/>
  <c r="H409" i="5" s="1"/>
  <c r="C410" i="5"/>
  <c r="H410" i="5" s="1"/>
  <c r="C411" i="5"/>
  <c r="H411" i="5" s="1"/>
  <c r="C412" i="5"/>
  <c r="H412" i="5" s="1"/>
  <c r="C413" i="5"/>
  <c r="H413" i="5" s="1"/>
  <c r="C414" i="5"/>
  <c r="H414" i="5" s="1"/>
  <c r="C415" i="5"/>
  <c r="H415" i="5" s="1"/>
  <c r="C416" i="5"/>
  <c r="H416" i="5" s="1"/>
  <c r="C417" i="5"/>
  <c r="H417" i="5" s="1"/>
  <c r="C418" i="5"/>
  <c r="H418" i="5" s="1"/>
  <c r="C419" i="5"/>
  <c r="H419" i="5" s="1"/>
  <c r="C420" i="5"/>
  <c r="H420" i="5" s="1"/>
  <c r="C421" i="5"/>
  <c r="H421" i="5" s="1"/>
  <c r="C422" i="5"/>
  <c r="H422" i="5" s="1"/>
  <c r="C423" i="5"/>
  <c r="H423" i="5" s="1"/>
  <c r="C424" i="5"/>
  <c r="H424" i="5" s="1"/>
  <c r="C425" i="5"/>
  <c r="H425" i="5" s="1"/>
  <c r="C426" i="5"/>
  <c r="H426" i="5" s="1"/>
  <c r="C427" i="5"/>
  <c r="H427" i="5" s="1"/>
  <c r="C428" i="5"/>
  <c r="H428" i="5" s="1"/>
  <c r="C429" i="5"/>
  <c r="H429" i="5" s="1"/>
  <c r="C430" i="5"/>
  <c r="H430" i="5" s="1"/>
  <c r="C431" i="5"/>
  <c r="H431" i="5" s="1"/>
  <c r="C432" i="5"/>
  <c r="H432" i="5" s="1"/>
  <c r="C433" i="5"/>
  <c r="H433" i="5" s="1"/>
  <c r="C434" i="5"/>
  <c r="H434" i="5" s="1"/>
  <c r="C435" i="5"/>
  <c r="H435" i="5" s="1"/>
  <c r="C436" i="5"/>
  <c r="H436" i="5" s="1"/>
  <c r="C437" i="5"/>
  <c r="H437" i="5" s="1"/>
  <c r="C438" i="5"/>
  <c r="H438" i="5" s="1"/>
  <c r="C439" i="5"/>
  <c r="H439" i="5" s="1"/>
  <c r="C440" i="5"/>
  <c r="H440" i="5" s="1"/>
  <c r="C441" i="5"/>
  <c r="H441" i="5" s="1"/>
  <c r="C442" i="5"/>
  <c r="H442" i="5" s="1"/>
  <c r="C443" i="5"/>
  <c r="H443" i="5" s="1"/>
  <c r="C444" i="5"/>
  <c r="H444" i="5" s="1"/>
  <c r="C445" i="5"/>
  <c r="H445" i="5" s="1"/>
  <c r="C446" i="5"/>
  <c r="H446" i="5" s="1"/>
  <c r="C447" i="5"/>
  <c r="H447" i="5" s="1"/>
  <c r="C448" i="5"/>
  <c r="H448" i="5" s="1"/>
  <c r="C449" i="5"/>
  <c r="H449" i="5" s="1"/>
  <c r="C450" i="5"/>
  <c r="H450" i="5" s="1"/>
  <c r="C451" i="5"/>
  <c r="H451" i="5" s="1"/>
  <c r="C452" i="5"/>
  <c r="H452" i="5" s="1"/>
  <c r="C453" i="5"/>
  <c r="H453" i="5" s="1"/>
  <c r="C454" i="5"/>
  <c r="H454" i="5" s="1"/>
  <c r="C455" i="5"/>
  <c r="H455" i="5" s="1"/>
  <c r="C456" i="5"/>
  <c r="H456" i="5" s="1"/>
  <c r="C457" i="5"/>
  <c r="H457" i="5" s="1"/>
  <c r="C458" i="5"/>
  <c r="H458" i="5" s="1"/>
  <c r="C459" i="5"/>
  <c r="H459" i="5" s="1"/>
  <c r="C460" i="5"/>
  <c r="H460" i="5" s="1"/>
  <c r="C461" i="5"/>
  <c r="H461" i="5" s="1"/>
  <c r="C462" i="5"/>
  <c r="H462" i="5" s="1"/>
  <c r="C463" i="5"/>
  <c r="H463" i="5" s="1"/>
  <c r="C464" i="5"/>
  <c r="H464" i="5" s="1"/>
  <c r="C465" i="5"/>
  <c r="H465" i="5" s="1"/>
  <c r="C466" i="5"/>
  <c r="H466" i="5" s="1"/>
  <c r="C467" i="5"/>
  <c r="H467" i="5" s="1"/>
  <c r="C468" i="5"/>
  <c r="H468" i="5" s="1"/>
  <c r="C469" i="5"/>
  <c r="H469" i="5" s="1"/>
  <c r="C470" i="5"/>
  <c r="H470" i="5" s="1"/>
  <c r="C471" i="5"/>
  <c r="H471" i="5" s="1"/>
  <c r="C472" i="5"/>
  <c r="H472" i="5" s="1"/>
  <c r="C473" i="5"/>
  <c r="H473" i="5" s="1"/>
  <c r="C474" i="5"/>
  <c r="H474" i="5" s="1"/>
  <c r="C475" i="5"/>
  <c r="H475" i="5" s="1"/>
  <c r="C476" i="5"/>
  <c r="H476" i="5" s="1"/>
  <c r="C477" i="5"/>
  <c r="H477" i="5" s="1"/>
  <c r="C478" i="5"/>
  <c r="H478" i="5" s="1"/>
  <c r="C479" i="5"/>
  <c r="H479" i="5" s="1"/>
  <c r="C480" i="5"/>
  <c r="H480" i="5" s="1"/>
  <c r="C481" i="5"/>
  <c r="H481" i="5" s="1"/>
  <c r="C482" i="5"/>
  <c r="H482" i="5" s="1"/>
  <c r="C483" i="5"/>
  <c r="H483" i="5" s="1"/>
  <c r="C484" i="5"/>
  <c r="H484" i="5" s="1"/>
  <c r="C485" i="5"/>
  <c r="H485" i="5" s="1"/>
  <c r="C486" i="5"/>
  <c r="H486" i="5" s="1"/>
  <c r="C487" i="5"/>
  <c r="H487" i="5" s="1"/>
  <c r="C488" i="5"/>
  <c r="H488" i="5" s="1"/>
  <c r="C489" i="5"/>
  <c r="H489" i="5" s="1"/>
  <c r="C490" i="5"/>
  <c r="H490" i="5" s="1"/>
  <c r="C491" i="5"/>
  <c r="H491" i="5" s="1"/>
  <c r="C492" i="5"/>
  <c r="H492" i="5" s="1"/>
  <c r="C493" i="5"/>
  <c r="H493" i="5" s="1"/>
  <c r="C494" i="5"/>
  <c r="H494" i="5" s="1"/>
  <c r="C495" i="5"/>
  <c r="H495" i="5" s="1"/>
  <c r="C496" i="5"/>
  <c r="H496" i="5" s="1"/>
  <c r="C497" i="5"/>
  <c r="H497" i="5" s="1"/>
  <c r="C498" i="5"/>
  <c r="H498" i="5" s="1"/>
  <c r="C499" i="5"/>
  <c r="H499" i="5" s="1"/>
  <c r="C500" i="5"/>
  <c r="H500" i="5" s="1"/>
  <c r="C501" i="5"/>
  <c r="H501" i="5" s="1"/>
  <c r="C502" i="5"/>
  <c r="H502" i="5" s="1"/>
  <c r="C503" i="5"/>
  <c r="H503" i="5" s="1"/>
  <c r="C504" i="5"/>
  <c r="H504" i="5" s="1"/>
  <c r="C505" i="5"/>
  <c r="H505" i="5" s="1"/>
  <c r="C506" i="5"/>
  <c r="H506" i="5" s="1"/>
  <c r="C507" i="5"/>
  <c r="H507" i="5" s="1"/>
  <c r="C508" i="5"/>
  <c r="H508" i="5" s="1"/>
  <c r="C509" i="5"/>
  <c r="H509" i="5" s="1"/>
  <c r="C510" i="5"/>
  <c r="H510" i="5" s="1"/>
  <c r="C511" i="5"/>
  <c r="H511" i="5" s="1"/>
  <c r="C512" i="5"/>
  <c r="H512" i="5" s="1"/>
  <c r="C513" i="5"/>
  <c r="H513" i="5" s="1"/>
  <c r="C514" i="5"/>
  <c r="H514" i="5" s="1"/>
  <c r="C515" i="5"/>
  <c r="H515" i="5" s="1"/>
  <c r="C516" i="5"/>
  <c r="H516" i="5" s="1"/>
  <c r="C517" i="5"/>
  <c r="H517" i="5" s="1"/>
  <c r="C518" i="5"/>
  <c r="H518" i="5" s="1"/>
  <c r="C519" i="5"/>
  <c r="H519" i="5" s="1"/>
  <c r="C520" i="5"/>
  <c r="H520" i="5" s="1"/>
  <c r="C521" i="5"/>
  <c r="H521" i="5" s="1"/>
  <c r="C522" i="5"/>
  <c r="H522" i="5" s="1"/>
  <c r="C523" i="5"/>
  <c r="H523" i="5" s="1"/>
  <c r="C524" i="5"/>
  <c r="H524" i="5" s="1"/>
  <c r="C525" i="5"/>
  <c r="H525" i="5" s="1"/>
  <c r="C526" i="5"/>
  <c r="H526" i="5" s="1"/>
  <c r="C527" i="5"/>
  <c r="H527" i="5" s="1"/>
  <c r="C528" i="5"/>
  <c r="H528" i="5" s="1"/>
  <c r="C529" i="5"/>
  <c r="H529" i="5" s="1"/>
  <c r="C530" i="5"/>
  <c r="H530" i="5" s="1"/>
  <c r="C531" i="5"/>
  <c r="H531" i="5" s="1"/>
  <c r="C532" i="5"/>
  <c r="H532" i="5" s="1"/>
  <c r="C533" i="5"/>
  <c r="H533" i="5" s="1"/>
  <c r="C534" i="5"/>
  <c r="H534" i="5" s="1"/>
  <c r="C535" i="5"/>
  <c r="H535" i="5" s="1"/>
  <c r="C536" i="5"/>
  <c r="H536" i="5" s="1"/>
  <c r="C537" i="5"/>
  <c r="H537" i="5" s="1"/>
  <c r="C538" i="5"/>
  <c r="H538" i="5" s="1"/>
  <c r="C539" i="5"/>
  <c r="H539" i="5" s="1"/>
  <c r="C540" i="5"/>
  <c r="H540" i="5" s="1"/>
  <c r="C541" i="5"/>
  <c r="H541" i="5" s="1"/>
  <c r="C542" i="5"/>
  <c r="H542" i="5" s="1"/>
  <c r="C543" i="5"/>
  <c r="H543" i="5" s="1"/>
  <c r="C544" i="5"/>
  <c r="H544" i="5" s="1"/>
  <c r="C545" i="5"/>
  <c r="H545" i="5" s="1"/>
  <c r="C546" i="5"/>
  <c r="H546" i="5" s="1"/>
  <c r="C547" i="5"/>
  <c r="H547" i="5" s="1"/>
  <c r="C548" i="5"/>
  <c r="H548" i="5" s="1"/>
  <c r="C549" i="5"/>
  <c r="H549" i="5" s="1"/>
  <c r="C550" i="5"/>
  <c r="H550" i="5" s="1"/>
  <c r="C551" i="5"/>
  <c r="H551" i="5" s="1"/>
  <c r="C552" i="5"/>
  <c r="H552" i="5" s="1"/>
  <c r="C553" i="5"/>
  <c r="H553" i="5" s="1"/>
  <c r="C554" i="5"/>
  <c r="H554" i="5" s="1"/>
  <c r="C555" i="5"/>
  <c r="H555" i="5" s="1"/>
  <c r="C556" i="5"/>
  <c r="H556" i="5" s="1"/>
  <c r="C557" i="5"/>
  <c r="H557" i="5" s="1"/>
  <c r="C558" i="5"/>
  <c r="H558" i="5" s="1"/>
  <c r="C559" i="5"/>
  <c r="H559" i="5" s="1"/>
  <c r="C560" i="5"/>
  <c r="H560" i="5" s="1"/>
  <c r="C561" i="5"/>
  <c r="H561" i="5" s="1"/>
  <c r="C562" i="5"/>
  <c r="H562" i="5" s="1"/>
  <c r="C563" i="5"/>
  <c r="H563" i="5" s="1"/>
  <c r="C564" i="5"/>
  <c r="H564" i="5" s="1"/>
  <c r="C565" i="5"/>
  <c r="H565" i="5" s="1"/>
  <c r="C566" i="5"/>
  <c r="H566" i="5" s="1"/>
  <c r="C567" i="5"/>
  <c r="H567" i="5" s="1"/>
  <c r="C568" i="5"/>
  <c r="H568" i="5" s="1"/>
  <c r="C569" i="5"/>
  <c r="H569" i="5" s="1"/>
  <c r="C570" i="5"/>
  <c r="H570" i="5" s="1"/>
  <c r="C571" i="5"/>
  <c r="H571" i="5" s="1"/>
  <c r="C572" i="5"/>
  <c r="H572" i="5" s="1"/>
  <c r="C573" i="5"/>
  <c r="H573" i="5" s="1"/>
  <c r="C574" i="5"/>
  <c r="H574" i="5" s="1"/>
  <c r="C575" i="5"/>
  <c r="H575" i="5" s="1"/>
  <c r="C576" i="5"/>
  <c r="H576" i="5" s="1"/>
  <c r="C577" i="5"/>
  <c r="H577" i="5" s="1"/>
  <c r="C578" i="5"/>
  <c r="H578" i="5" s="1"/>
  <c r="C579" i="5"/>
  <c r="H579" i="5" s="1"/>
  <c r="C580" i="5"/>
  <c r="H580" i="5" s="1"/>
  <c r="C581" i="5"/>
  <c r="H581" i="5" s="1"/>
  <c r="C582" i="5"/>
  <c r="H582" i="5" s="1"/>
  <c r="C583" i="5"/>
  <c r="H583" i="5" s="1"/>
  <c r="C584" i="5"/>
  <c r="H584" i="5" s="1"/>
  <c r="C585" i="5"/>
  <c r="H585" i="5" s="1"/>
  <c r="C586" i="5"/>
  <c r="H586" i="5" s="1"/>
  <c r="C587" i="5"/>
  <c r="H587" i="5" s="1"/>
  <c r="C588" i="5"/>
  <c r="H588" i="5" s="1"/>
  <c r="C589" i="5"/>
  <c r="H589" i="5" s="1"/>
  <c r="C590" i="5"/>
  <c r="H590" i="5" s="1"/>
  <c r="C591" i="5"/>
  <c r="H591" i="5" s="1"/>
  <c r="C592" i="5"/>
  <c r="H592" i="5" s="1"/>
  <c r="C593" i="5"/>
  <c r="H593" i="5" s="1"/>
  <c r="C594" i="5"/>
  <c r="H594" i="5" s="1"/>
  <c r="C595" i="5"/>
  <c r="H595" i="5" s="1"/>
  <c r="C596" i="5"/>
  <c r="H596" i="5" s="1"/>
  <c r="C597" i="5"/>
  <c r="H597" i="5" s="1"/>
  <c r="C598" i="5"/>
  <c r="H598" i="5" s="1"/>
  <c r="C599" i="5"/>
  <c r="H599" i="5" s="1"/>
  <c r="C600" i="5"/>
  <c r="H600" i="5" s="1"/>
  <c r="C601" i="5"/>
  <c r="H601" i="5" s="1"/>
  <c r="C602" i="5"/>
  <c r="H602" i="5" s="1"/>
  <c r="C603" i="5"/>
  <c r="H603" i="5" s="1"/>
  <c r="C604" i="5"/>
  <c r="H604" i="5" s="1"/>
  <c r="C605" i="5"/>
  <c r="H605" i="5" s="1"/>
  <c r="C606" i="5"/>
  <c r="H606" i="5" s="1"/>
  <c r="C607" i="5"/>
  <c r="H607" i="5" s="1"/>
  <c r="C608" i="5"/>
  <c r="H608" i="5" s="1"/>
  <c r="C609" i="5"/>
  <c r="H609" i="5" s="1"/>
  <c r="C610" i="5"/>
  <c r="H610" i="5" s="1"/>
  <c r="C611" i="5"/>
  <c r="H611" i="5" s="1"/>
  <c r="C612" i="5"/>
  <c r="H612" i="5" s="1"/>
  <c r="C613" i="5"/>
  <c r="H613" i="5" s="1"/>
  <c r="C614" i="5"/>
  <c r="H614" i="5" s="1"/>
  <c r="C615" i="5"/>
  <c r="H615" i="5" s="1"/>
  <c r="C616" i="5"/>
  <c r="H616" i="5" s="1"/>
  <c r="C617" i="5"/>
  <c r="H617" i="5" s="1"/>
  <c r="C618" i="5"/>
  <c r="H618" i="5" s="1"/>
  <c r="C619" i="5"/>
  <c r="H619" i="5" s="1"/>
  <c r="C620" i="5"/>
  <c r="H620" i="5" s="1"/>
  <c r="C621" i="5"/>
  <c r="H621" i="5" s="1"/>
  <c r="C622" i="5"/>
  <c r="H622" i="5" s="1"/>
  <c r="C623" i="5"/>
  <c r="H623" i="5" s="1"/>
  <c r="C624" i="5"/>
  <c r="H624" i="5" s="1"/>
  <c r="C625" i="5"/>
  <c r="H625" i="5" s="1"/>
  <c r="C626" i="5"/>
  <c r="H626" i="5" s="1"/>
  <c r="C627" i="5"/>
  <c r="H627" i="5" s="1"/>
  <c r="C628" i="5"/>
  <c r="H628" i="5" s="1"/>
  <c r="C629" i="5"/>
  <c r="H629" i="5" s="1"/>
  <c r="C630" i="5"/>
  <c r="H630" i="5" s="1"/>
  <c r="C631" i="5"/>
  <c r="H631" i="5" s="1"/>
  <c r="C632" i="5"/>
  <c r="H632" i="5" s="1"/>
  <c r="C633" i="5"/>
  <c r="H633" i="5" s="1"/>
  <c r="C634" i="5"/>
  <c r="H634" i="5" s="1"/>
  <c r="C635" i="5"/>
  <c r="H635" i="5" s="1"/>
  <c r="C636" i="5"/>
  <c r="H636" i="5" s="1"/>
  <c r="C637" i="5"/>
  <c r="H637" i="5" s="1"/>
  <c r="C638" i="5"/>
  <c r="H638" i="5" s="1"/>
  <c r="C639" i="5"/>
  <c r="H639" i="5" s="1"/>
  <c r="C640" i="5"/>
  <c r="H640" i="5" s="1"/>
  <c r="C641" i="5"/>
  <c r="H641" i="5" s="1"/>
  <c r="C642" i="5"/>
  <c r="H642" i="5" s="1"/>
  <c r="C643" i="5"/>
  <c r="H643" i="5" s="1"/>
  <c r="C644" i="5"/>
  <c r="H644" i="5" s="1"/>
  <c r="C645" i="5"/>
  <c r="H645" i="5" s="1"/>
  <c r="C646" i="5"/>
  <c r="H646" i="5" s="1"/>
  <c r="C647" i="5"/>
  <c r="H647" i="5" s="1"/>
  <c r="C648" i="5"/>
  <c r="H648" i="5" s="1"/>
  <c r="C649" i="5"/>
  <c r="H649" i="5" s="1"/>
  <c r="C650" i="5"/>
  <c r="H650" i="5" s="1"/>
  <c r="C651" i="5"/>
  <c r="H651" i="5" s="1"/>
  <c r="C652" i="5"/>
  <c r="H652" i="5" s="1"/>
  <c r="C653" i="5"/>
  <c r="H653" i="5" s="1"/>
  <c r="C654" i="5"/>
  <c r="H654" i="5" s="1"/>
  <c r="C655" i="5"/>
  <c r="H655" i="5" s="1"/>
  <c r="C656" i="5"/>
  <c r="H656" i="5" s="1"/>
  <c r="C657" i="5"/>
  <c r="H657" i="5" s="1"/>
  <c r="C658" i="5"/>
  <c r="H658" i="5" s="1"/>
  <c r="C659" i="5"/>
  <c r="H659" i="5" s="1"/>
  <c r="C660" i="5"/>
  <c r="H660" i="5" s="1"/>
  <c r="C661" i="5"/>
  <c r="H661" i="5" s="1"/>
  <c r="C662" i="5"/>
  <c r="H662" i="5" s="1"/>
  <c r="C663" i="5"/>
  <c r="H663" i="5" s="1"/>
  <c r="C664" i="5"/>
  <c r="H664" i="5" s="1"/>
  <c r="C665" i="5"/>
  <c r="H665" i="5" s="1"/>
  <c r="C666" i="5"/>
  <c r="H666" i="5" s="1"/>
  <c r="C667" i="5"/>
  <c r="H667" i="5" s="1"/>
  <c r="C668" i="5"/>
  <c r="H668" i="5" s="1"/>
  <c r="C669" i="5"/>
  <c r="H669" i="5" s="1"/>
  <c r="C670" i="5"/>
  <c r="H670" i="5" s="1"/>
  <c r="C671" i="5"/>
  <c r="H671" i="5" s="1"/>
  <c r="C672" i="5"/>
  <c r="H672" i="5" s="1"/>
  <c r="C673" i="5"/>
  <c r="H673" i="5" s="1"/>
  <c r="C674" i="5"/>
  <c r="H674" i="5" s="1"/>
  <c r="C675" i="5"/>
  <c r="H675" i="5" s="1"/>
  <c r="C676" i="5"/>
  <c r="H676" i="5" s="1"/>
  <c r="C677" i="5"/>
  <c r="H677" i="5" s="1"/>
  <c r="C678" i="5"/>
  <c r="H678" i="5" s="1"/>
  <c r="C679" i="5"/>
  <c r="H679" i="5" s="1"/>
  <c r="C680" i="5"/>
  <c r="H680" i="5" s="1"/>
  <c r="C681" i="5"/>
  <c r="H681" i="5" s="1"/>
  <c r="C682" i="5"/>
  <c r="H682" i="5" s="1"/>
  <c r="C683" i="5"/>
  <c r="H683" i="5" s="1"/>
  <c r="C684" i="5"/>
  <c r="H684" i="5" s="1"/>
  <c r="C685" i="5"/>
  <c r="H685" i="5" s="1"/>
  <c r="C686" i="5"/>
  <c r="H686" i="5" s="1"/>
  <c r="C687" i="5"/>
  <c r="H687" i="5" s="1"/>
  <c r="C688" i="5"/>
  <c r="H688" i="5" s="1"/>
  <c r="C689" i="5"/>
  <c r="H689" i="5" s="1"/>
  <c r="C690" i="5"/>
  <c r="H690" i="5" s="1"/>
  <c r="C691" i="5"/>
  <c r="H691" i="5" s="1"/>
  <c r="C692" i="5"/>
  <c r="H692" i="5" s="1"/>
  <c r="C693" i="5"/>
  <c r="H693" i="5" s="1"/>
  <c r="C694" i="5"/>
  <c r="H694" i="5" s="1"/>
  <c r="C695" i="5"/>
  <c r="H695" i="5" s="1"/>
  <c r="C696" i="5"/>
  <c r="H696" i="5" s="1"/>
  <c r="C697" i="5"/>
  <c r="H697" i="5" s="1"/>
  <c r="C698" i="5"/>
  <c r="H698" i="5" s="1"/>
  <c r="C699" i="5"/>
  <c r="H699" i="5" s="1"/>
  <c r="C700" i="5"/>
  <c r="H700" i="5" s="1"/>
  <c r="C701" i="5"/>
  <c r="H701" i="5" s="1"/>
  <c r="C702" i="5"/>
  <c r="H702" i="5" s="1"/>
  <c r="C703" i="5"/>
  <c r="H703" i="5" s="1"/>
  <c r="C704" i="5"/>
  <c r="H704" i="5" s="1"/>
  <c r="C705" i="5"/>
  <c r="H705" i="5" s="1"/>
  <c r="C706" i="5"/>
  <c r="H706" i="5" s="1"/>
  <c r="C707" i="5"/>
  <c r="H707" i="5" s="1"/>
  <c r="C708" i="5"/>
  <c r="H708" i="5" s="1"/>
  <c r="C709" i="5"/>
  <c r="H709" i="5" s="1"/>
  <c r="C710" i="5"/>
  <c r="H710" i="5" s="1"/>
  <c r="C711" i="5"/>
  <c r="H711" i="5" s="1"/>
  <c r="C712" i="5"/>
  <c r="H712" i="5" s="1"/>
  <c r="C713" i="5"/>
  <c r="H713" i="5" s="1"/>
  <c r="C714" i="5"/>
  <c r="H714" i="5" s="1"/>
  <c r="C715" i="5"/>
  <c r="H715" i="5" s="1"/>
  <c r="C716" i="5"/>
  <c r="H716" i="5" s="1"/>
  <c r="C717" i="5"/>
  <c r="H717" i="5" s="1"/>
  <c r="C718" i="5"/>
  <c r="H718" i="5" s="1"/>
  <c r="C719" i="5"/>
  <c r="H719" i="5" s="1"/>
  <c r="C720" i="5"/>
  <c r="H720" i="5" s="1"/>
  <c r="C721" i="5"/>
  <c r="H721" i="5" s="1"/>
  <c r="C722" i="5"/>
  <c r="H722" i="5" s="1"/>
  <c r="C723" i="5"/>
  <c r="H723" i="5" s="1"/>
  <c r="C724" i="5"/>
  <c r="H724" i="5" s="1"/>
  <c r="C725" i="5"/>
  <c r="H725" i="5" s="1"/>
  <c r="C726" i="5"/>
  <c r="H726" i="5" s="1"/>
  <c r="C727" i="5"/>
  <c r="H727" i="5" s="1"/>
  <c r="C728" i="5"/>
  <c r="H728" i="5" s="1"/>
  <c r="C729" i="5"/>
  <c r="H729" i="5" s="1"/>
  <c r="C730" i="5"/>
  <c r="H730" i="5" s="1"/>
  <c r="C731" i="5"/>
  <c r="H731" i="5" s="1"/>
  <c r="C732" i="5"/>
  <c r="H732" i="5" s="1"/>
  <c r="C733" i="5"/>
  <c r="H733" i="5" s="1"/>
  <c r="C734" i="5"/>
  <c r="H734" i="5" s="1"/>
  <c r="C735" i="5"/>
  <c r="H735" i="5" s="1"/>
  <c r="C736" i="5"/>
  <c r="H736" i="5" s="1"/>
  <c r="C737" i="5"/>
  <c r="H737" i="5" s="1"/>
  <c r="C738" i="5"/>
  <c r="H738" i="5" s="1"/>
  <c r="C739" i="5"/>
  <c r="H739" i="5" s="1"/>
  <c r="C740" i="5"/>
  <c r="H740" i="5" s="1"/>
  <c r="C741" i="5"/>
  <c r="H741" i="5" s="1"/>
  <c r="C742" i="5"/>
  <c r="H742" i="5" s="1"/>
  <c r="C743" i="5"/>
  <c r="H743" i="5" s="1"/>
  <c r="C744" i="5"/>
  <c r="H744" i="5" s="1"/>
  <c r="C745" i="5"/>
  <c r="H745" i="5" s="1"/>
  <c r="C746" i="5"/>
  <c r="H746" i="5" s="1"/>
  <c r="C747" i="5"/>
  <c r="H747" i="5" s="1"/>
  <c r="C748" i="5"/>
  <c r="H748" i="5" s="1"/>
  <c r="C749" i="5"/>
  <c r="H749" i="5" s="1"/>
  <c r="C750" i="5"/>
  <c r="H750" i="5" s="1"/>
  <c r="C751" i="5"/>
  <c r="H751" i="5" s="1"/>
  <c r="C752" i="5"/>
  <c r="H752" i="5" s="1"/>
  <c r="C753" i="5"/>
  <c r="H753" i="5" s="1"/>
  <c r="C754" i="5"/>
  <c r="H754" i="5" s="1"/>
  <c r="C755" i="5"/>
  <c r="H755" i="5" s="1"/>
  <c r="C756" i="5"/>
  <c r="H756" i="5" s="1"/>
  <c r="C757" i="5"/>
  <c r="H757" i="5" s="1"/>
  <c r="C758" i="5"/>
  <c r="H758" i="5" s="1"/>
  <c r="C759" i="5"/>
  <c r="H759" i="5" s="1"/>
  <c r="C760" i="5"/>
  <c r="H760" i="5" s="1"/>
  <c r="C761" i="5"/>
  <c r="H761" i="5" s="1"/>
  <c r="C762" i="5"/>
  <c r="H762" i="5" s="1"/>
  <c r="C763" i="5"/>
  <c r="H763" i="5" s="1"/>
  <c r="C764" i="5"/>
  <c r="H764" i="5" s="1"/>
  <c r="C765" i="5"/>
  <c r="H765" i="5" s="1"/>
  <c r="C766" i="5"/>
  <c r="H766" i="5" s="1"/>
  <c r="C767" i="5"/>
  <c r="H767" i="5" s="1"/>
  <c r="C768" i="5"/>
  <c r="H768" i="5" s="1"/>
  <c r="C769" i="5"/>
  <c r="H769" i="5" s="1"/>
  <c r="C770" i="5"/>
  <c r="H770" i="5" s="1"/>
  <c r="C771" i="5"/>
  <c r="H771" i="5" s="1"/>
  <c r="C772" i="5"/>
  <c r="H772" i="5" s="1"/>
  <c r="C773" i="5"/>
  <c r="H773" i="5" s="1"/>
  <c r="C774" i="5"/>
  <c r="H774" i="5" s="1"/>
  <c r="C775" i="5"/>
  <c r="H775" i="5" s="1"/>
  <c r="C776" i="5"/>
  <c r="H776" i="5" s="1"/>
  <c r="C777" i="5"/>
  <c r="H777" i="5" s="1"/>
  <c r="C778" i="5"/>
  <c r="H778" i="5" s="1"/>
  <c r="C779" i="5"/>
  <c r="H779" i="5" s="1"/>
  <c r="C780" i="5"/>
  <c r="H780" i="5" s="1"/>
  <c r="C781" i="5"/>
  <c r="H781" i="5" s="1"/>
  <c r="C782" i="5"/>
  <c r="H782" i="5" s="1"/>
  <c r="C783" i="5"/>
  <c r="H783" i="5" s="1"/>
  <c r="C784" i="5"/>
  <c r="H784" i="5" s="1"/>
  <c r="C785" i="5"/>
  <c r="H785" i="5" s="1"/>
  <c r="C786" i="5"/>
  <c r="H786" i="5" s="1"/>
  <c r="C787" i="5"/>
  <c r="H787" i="5" s="1"/>
  <c r="C788" i="5"/>
  <c r="H788" i="5" s="1"/>
  <c r="C789" i="5"/>
  <c r="H789" i="5" s="1"/>
  <c r="C790" i="5"/>
  <c r="H790" i="5" s="1"/>
  <c r="C791" i="5"/>
  <c r="H791" i="5" s="1"/>
  <c r="C792" i="5"/>
  <c r="H792" i="5" s="1"/>
  <c r="C793" i="5"/>
  <c r="H793" i="5" s="1"/>
  <c r="C794" i="5"/>
  <c r="H794" i="5" s="1"/>
  <c r="C795" i="5"/>
  <c r="H795" i="5" s="1"/>
  <c r="C796" i="5"/>
  <c r="H796" i="5" s="1"/>
  <c r="C797" i="5"/>
  <c r="H797" i="5" s="1"/>
  <c r="C798" i="5"/>
  <c r="H798" i="5" s="1"/>
  <c r="C799" i="5"/>
  <c r="H799" i="5" s="1"/>
  <c r="C800" i="5"/>
  <c r="H800" i="5" s="1"/>
  <c r="C801" i="5"/>
  <c r="H801" i="5" s="1"/>
  <c r="C802" i="5"/>
  <c r="H802" i="5" s="1"/>
  <c r="C803" i="5"/>
  <c r="H803" i="5" s="1"/>
  <c r="C804" i="5"/>
  <c r="H804" i="5" s="1"/>
  <c r="C805" i="5"/>
  <c r="H805" i="5" s="1"/>
  <c r="C806" i="5"/>
  <c r="H806" i="5" s="1"/>
  <c r="C807" i="5"/>
  <c r="H807" i="5" s="1"/>
  <c r="C808" i="5"/>
  <c r="H808" i="5" s="1"/>
  <c r="C809" i="5"/>
  <c r="H809" i="5" s="1"/>
  <c r="C810" i="5"/>
  <c r="H810" i="5" s="1"/>
  <c r="C811" i="5"/>
  <c r="H811" i="5" s="1"/>
  <c r="C812" i="5"/>
  <c r="H812" i="5" s="1"/>
  <c r="C813" i="5"/>
  <c r="H813" i="5" s="1"/>
  <c r="C814" i="5"/>
  <c r="H814" i="5" s="1"/>
  <c r="C815" i="5"/>
  <c r="H815" i="5" s="1"/>
  <c r="C816" i="5"/>
  <c r="H816" i="5" s="1"/>
  <c r="C817" i="5"/>
  <c r="H817" i="5" s="1"/>
  <c r="C818" i="5"/>
  <c r="H818" i="5" s="1"/>
  <c r="C819" i="5"/>
  <c r="H819" i="5" s="1"/>
  <c r="C820" i="5"/>
  <c r="H820" i="5" s="1"/>
  <c r="C821" i="5"/>
  <c r="H821" i="5" s="1"/>
  <c r="C822" i="5"/>
  <c r="H822" i="5" s="1"/>
  <c r="C823" i="5"/>
  <c r="H823" i="5" s="1"/>
  <c r="C824" i="5"/>
  <c r="H824" i="5" s="1"/>
  <c r="C825" i="5"/>
  <c r="H825" i="5" s="1"/>
  <c r="C826" i="5"/>
  <c r="H826" i="5" s="1"/>
  <c r="C827" i="5"/>
  <c r="H827" i="5" s="1"/>
  <c r="C828" i="5"/>
  <c r="H828" i="5" s="1"/>
  <c r="C829" i="5"/>
  <c r="H829" i="5" s="1"/>
  <c r="C830" i="5"/>
  <c r="H830" i="5" s="1"/>
  <c r="C831" i="5"/>
  <c r="H831" i="5" s="1"/>
  <c r="C832" i="5"/>
  <c r="H832" i="5" s="1"/>
  <c r="C833" i="5"/>
  <c r="H833" i="5" s="1"/>
  <c r="C834" i="5"/>
  <c r="H834" i="5" s="1"/>
  <c r="C835" i="5"/>
  <c r="H835" i="5" s="1"/>
  <c r="C836" i="5"/>
  <c r="H836" i="5" s="1"/>
  <c r="C837" i="5"/>
  <c r="H837" i="5" s="1"/>
  <c r="C838" i="5"/>
  <c r="H838" i="5" s="1"/>
  <c r="C839" i="5"/>
  <c r="H839" i="5" s="1"/>
  <c r="C840" i="5"/>
  <c r="H840" i="5" s="1"/>
  <c r="C841" i="5"/>
  <c r="H841" i="5" s="1"/>
  <c r="C842" i="5"/>
  <c r="H842" i="5" s="1"/>
  <c r="C843" i="5"/>
  <c r="H843" i="5" s="1"/>
  <c r="C844" i="5"/>
  <c r="H844" i="5" s="1"/>
  <c r="C845" i="5"/>
  <c r="H845" i="5" s="1"/>
  <c r="C846" i="5"/>
  <c r="H846" i="5" s="1"/>
  <c r="C847" i="5"/>
  <c r="H847" i="5" s="1"/>
  <c r="C848" i="5"/>
  <c r="H848" i="5" s="1"/>
  <c r="C849" i="5"/>
  <c r="H849" i="5" s="1"/>
  <c r="C850" i="5"/>
  <c r="H850" i="5" s="1"/>
  <c r="C851" i="5"/>
  <c r="H851" i="5" s="1"/>
  <c r="C852" i="5"/>
  <c r="H852" i="5" s="1"/>
  <c r="C853" i="5"/>
  <c r="H853" i="5" s="1"/>
  <c r="C854" i="5"/>
  <c r="H854" i="5" s="1"/>
  <c r="C855" i="5"/>
  <c r="H855" i="5" s="1"/>
  <c r="C856" i="5"/>
  <c r="H856" i="5" s="1"/>
  <c r="C857" i="5"/>
  <c r="H857" i="5" s="1"/>
  <c r="C858" i="5"/>
  <c r="H858" i="5" s="1"/>
  <c r="C859" i="5"/>
  <c r="H859" i="5" s="1"/>
  <c r="C860" i="5"/>
  <c r="H860" i="5" s="1"/>
  <c r="C861" i="5"/>
  <c r="H861" i="5" s="1"/>
  <c r="C862" i="5"/>
  <c r="H862" i="5" s="1"/>
  <c r="C863" i="5"/>
  <c r="H863" i="5" s="1"/>
  <c r="C864" i="5"/>
  <c r="H864" i="5" s="1"/>
  <c r="C865" i="5"/>
  <c r="H865" i="5" s="1"/>
  <c r="C866" i="5"/>
  <c r="H866" i="5" s="1"/>
  <c r="C867" i="5"/>
  <c r="H867" i="5" s="1"/>
  <c r="C868" i="5"/>
  <c r="H868" i="5" s="1"/>
  <c r="C869" i="5"/>
  <c r="H869" i="5" s="1"/>
  <c r="C870" i="5"/>
  <c r="H870" i="5" s="1"/>
  <c r="C871" i="5"/>
  <c r="H871" i="5" s="1"/>
  <c r="C872" i="5"/>
  <c r="H872" i="5" s="1"/>
  <c r="C873" i="5"/>
  <c r="H873" i="5" s="1"/>
  <c r="C874" i="5"/>
  <c r="H874" i="5" s="1"/>
  <c r="C875" i="5"/>
  <c r="H875" i="5" s="1"/>
  <c r="C876" i="5"/>
  <c r="H876" i="5" s="1"/>
  <c r="C877" i="5"/>
  <c r="H877" i="5" s="1"/>
  <c r="C878" i="5"/>
  <c r="H878" i="5" s="1"/>
  <c r="C879" i="5"/>
  <c r="H879" i="5" s="1"/>
  <c r="C880" i="5"/>
  <c r="H880" i="5" s="1"/>
  <c r="C881" i="5"/>
  <c r="H881" i="5" s="1"/>
  <c r="C882" i="5"/>
  <c r="H882" i="5" s="1"/>
  <c r="C883" i="5"/>
  <c r="H883" i="5" s="1"/>
  <c r="C884" i="5"/>
  <c r="H884" i="5" s="1"/>
  <c r="C885" i="5"/>
  <c r="H885" i="5" s="1"/>
  <c r="C886" i="5"/>
  <c r="H886" i="5" s="1"/>
  <c r="C887" i="5"/>
  <c r="H887" i="5" s="1"/>
  <c r="C888" i="5"/>
  <c r="H888" i="5" s="1"/>
  <c r="C889" i="5"/>
  <c r="H889" i="5" s="1"/>
  <c r="C890" i="5"/>
  <c r="H890" i="5" s="1"/>
  <c r="C891" i="5"/>
  <c r="H891" i="5" s="1"/>
  <c r="C892" i="5"/>
  <c r="H892" i="5" s="1"/>
  <c r="C893" i="5"/>
  <c r="H893" i="5" s="1"/>
  <c r="C894" i="5"/>
  <c r="H894" i="5" s="1"/>
  <c r="C895" i="5"/>
  <c r="H895" i="5" s="1"/>
  <c r="C896" i="5"/>
  <c r="H896" i="5" s="1"/>
  <c r="C897" i="5"/>
  <c r="H897" i="5" s="1"/>
  <c r="C898" i="5"/>
  <c r="H898" i="5" s="1"/>
  <c r="C899" i="5"/>
  <c r="H899" i="5" s="1"/>
  <c r="C900" i="5"/>
  <c r="H900" i="5" s="1"/>
  <c r="C901" i="5"/>
  <c r="H901" i="5" s="1"/>
  <c r="C902" i="5"/>
  <c r="H902" i="5" s="1"/>
  <c r="C903" i="5"/>
  <c r="H903" i="5" s="1"/>
  <c r="C904" i="5"/>
  <c r="H904" i="5" s="1"/>
  <c r="C905" i="5"/>
  <c r="H905" i="5" s="1"/>
  <c r="C906" i="5"/>
  <c r="H906" i="5" s="1"/>
  <c r="C907" i="5"/>
  <c r="H907" i="5" s="1"/>
  <c r="C908" i="5"/>
  <c r="H908" i="5" s="1"/>
  <c r="C909" i="5"/>
  <c r="H909" i="5" s="1"/>
  <c r="C910" i="5"/>
  <c r="H910" i="5" s="1"/>
  <c r="C911" i="5"/>
  <c r="H911" i="5" s="1"/>
  <c r="C912" i="5"/>
  <c r="H912" i="5" s="1"/>
  <c r="C913" i="5"/>
  <c r="H913" i="5" s="1"/>
  <c r="C914" i="5"/>
  <c r="H914" i="5" s="1"/>
  <c r="C915" i="5"/>
  <c r="H915" i="5" s="1"/>
  <c r="C916" i="5"/>
  <c r="H916" i="5" s="1"/>
  <c r="C917" i="5"/>
  <c r="H917" i="5" s="1"/>
  <c r="C918" i="5"/>
  <c r="H918" i="5" s="1"/>
  <c r="C919" i="5"/>
  <c r="H919" i="5" s="1"/>
  <c r="C920" i="5"/>
  <c r="H920" i="5" s="1"/>
  <c r="C921" i="5"/>
  <c r="H921" i="5" s="1"/>
  <c r="C922" i="5"/>
  <c r="H922" i="5" s="1"/>
  <c r="C923" i="5"/>
  <c r="H923" i="5" s="1"/>
  <c r="C924" i="5"/>
  <c r="H924" i="5" s="1"/>
  <c r="C925" i="5"/>
  <c r="H925" i="5" s="1"/>
  <c r="C926" i="5"/>
  <c r="H926" i="5" s="1"/>
  <c r="C927" i="5"/>
  <c r="H927" i="5" s="1"/>
  <c r="C928" i="5"/>
  <c r="H928" i="5" s="1"/>
  <c r="C929" i="5"/>
  <c r="H929" i="5" s="1"/>
  <c r="C930" i="5"/>
  <c r="H930" i="5" s="1"/>
  <c r="C931" i="5"/>
  <c r="H931" i="5" s="1"/>
  <c r="C932" i="5"/>
  <c r="H932" i="5" s="1"/>
  <c r="C933" i="5"/>
  <c r="H933" i="5" s="1"/>
  <c r="C934" i="5"/>
  <c r="H934" i="5" s="1"/>
  <c r="C935" i="5"/>
  <c r="H935" i="5" s="1"/>
  <c r="C936" i="5"/>
  <c r="H936" i="5" s="1"/>
  <c r="C937" i="5"/>
  <c r="H937" i="5" s="1"/>
  <c r="C938" i="5"/>
  <c r="H938" i="5" s="1"/>
  <c r="C939" i="5"/>
  <c r="H939" i="5" s="1"/>
  <c r="C940" i="5"/>
  <c r="H940" i="5" s="1"/>
  <c r="C941" i="5"/>
  <c r="H941" i="5" s="1"/>
  <c r="C942" i="5"/>
  <c r="H942" i="5" s="1"/>
  <c r="C943" i="5"/>
  <c r="H943" i="5" s="1"/>
  <c r="C944" i="5"/>
  <c r="H944" i="5" s="1"/>
  <c r="C945" i="5"/>
  <c r="H945" i="5" s="1"/>
  <c r="C946" i="5"/>
  <c r="H946" i="5" s="1"/>
  <c r="C947" i="5"/>
  <c r="H947" i="5" s="1"/>
  <c r="C948" i="5"/>
  <c r="H948" i="5" s="1"/>
  <c r="C949" i="5"/>
  <c r="H949" i="5" s="1"/>
  <c r="C950" i="5"/>
  <c r="H950" i="5" s="1"/>
  <c r="C951" i="5"/>
  <c r="H951" i="5" s="1"/>
  <c r="C952" i="5"/>
  <c r="H952" i="5" s="1"/>
  <c r="C953" i="5"/>
  <c r="H953" i="5" s="1"/>
  <c r="C954" i="5"/>
  <c r="H954" i="5" s="1"/>
  <c r="C955" i="5"/>
  <c r="H955" i="5" s="1"/>
  <c r="C956" i="5"/>
  <c r="H956" i="5" s="1"/>
  <c r="C957" i="5"/>
  <c r="H957" i="5" s="1"/>
  <c r="C958" i="5"/>
  <c r="H958" i="5" s="1"/>
  <c r="C959" i="5"/>
  <c r="H959" i="5" s="1"/>
  <c r="C960" i="5"/>
  <c r="H960" i="5" s="1"/>
  <c r="C961" i="5"/>
  <c r="H961" i="5" s="1"/>
  <c r="C962" i="5"/>
  <c r="H962" i="5" s="1"/>
  <c r="C963" i="5"/>
  <c r="H963" i="5" s="1"/>
  <c r="C964" i="5"/>
  <c r="H964" i="5" s="1"/>
  <c r="C965" i="5"/>
  <c r="H965" i="5" s="1"/>
  <c r="C966" i="5"/>
  <c r="H966" i="5" s="1"/>
  <c r="C967" i="5"/>
  <c r="H967" i="5" s="1"/>
  <c r="C968" i="5"/>
  <c r="H968" i="5" s="1"/>
  <c r="C969" i="5"/>
  <c r="H969" i="5" s="1"/>
  <c r="C970" i="5"/>
  <c r="H970" i="5" s="1"/>
  <c r="C971" i="5"/>
  <c r="H971" i="5" s="1"/>
  <c r="C972" i="5"/>
  <c r="H972" i="5" s="1"/>
  <c r="C973" i="5"/>
  <c r="H973" i="5" s="1"/>
  <c r="C974" i="5"/>
  <c r="H974" i="5" s="1"/>
  <c r="C975" i="5"/>
  <c r="H975" i="5" s="1"/>
  <c r="C976" i="5"/>
  <c r="H976" i="5" s="1"/>
  <c r="C977" i="5"/>
  <c r="H977" i="5" s="1"/>
  <c r="C978" i="5"/>
  <c r="H978" i="5" s="1"/>
  <c r="C979" i="5"/>
  <c r="H979" i="5" s="1"/>
  <c r="C980" i="5"/>
  <c r="H980" i="5" s="1"/>
  <c r="C981" i="5"/>
  <c r="H981" i="5" s="1"/>
  <c r="C982" i="5"/>
  <c r="H982" i="5" s="1"/>
  <c r="C983" i="5"/>
  <c r="H983" i="5" s="1"/>
  <c r="C984" i="5"/>
  <c r="H984" i="5" s="1"/>
  <c r="C985" i="5"/>
  <c r="H985" i="5" s="1"/>
  <c r="C986" i="5"/>
  <c r="H986" i="5" s="1"/>
  <c r="C987" i="5"/>
  <c r="H987" i="5" s="1"/>
  <c r="C988" i="5"/>
  <c r="H988" i="5" s="1"/>
  <c r="C989" i="5"/>
  <c r="H989" i="5" s="1"/>
  <c r="C990" i="5"/>
  <c r="H990" i="5" s="1"/>
  <c r="C991" i="5"/>
  <c r="H991" i="5" s="1"/>
  <c r="C992" i="5"/>
  <c r="H992" i="5" s="1"/>
  <c r="C993" i="5"/>
  <c r="H993" i="5" s="1"/>
  <c r="C994" i="5"/>
  <c r="H994" i="5" s="1"/>
  <c r="C995" i="5"/>
  <c r="H995" i="5" s="1"/>
  <c r="C996" i="5"/>
  <c r="H996" i="5" s="1"/>
  <c r="C997" i="5"/>
  <c r="H997" i="5" s="1"/>
  <c r="C998" i="5"/>
  <c r="H998" i="5" s="1"/>
  <c r="C999" i="5"/>
  <c r="H999" i="5" s="1"/>
  <c r="C1000" i="5"/>
  <c r="H1000" i="5" s="1"/>
  <c r="C1001" i="5"/>
  <c r="H1001" i="5" s="1"/>
  <c r="C1002" i="5"/>
  <c r="H1002" i="5" s="1"/>
  <c r="C1003" i="5"/>
  <c r="H1003" i="5" s="1"/>
  <c r="C1004" i="5"/>
  <c r="H1004" i="5" s="1"/>
  <c r="C1005" i="5"/>
  <c r="H1005" i="5" s="1"/>
  <c r="C1006" i="5"/>
  <c r="H1006" i="5" s="1"/>
  <c r="C1007" i="5"/>
  <c r="H1007" i="5" s="1"/>
  <c r="C1008" i="5"/>
  <c r="H1008" i="5" s="1"/>
  <c r="C1009" i="5"/>
  <c r="H1009" i="5" s="1"/>
  <c r="C1010" i="5"/>
  <c r="H1010" i="5" s="1"/>
  <c r="C1011" i="5"/>
  <c r="H1011" i="5" s="1"/>
  <c r="C1012" i="5"/>
  <c r="H1012" i="5" s="1"/>
  <c r="C1013" i="5"/>
  <c r="H1013" i="5" s="1"/>
  <c r="C1014" i="5"/>
  <c r="H1014" i="5" s="1"/>
  <c r="C1015" i="5"/>
  <c r="H1015" i="5" s="1"/>
  <c r="C1016" i="5"/>
  <c r="H1016" i="5" s="1"/>
  <c r="C1017" i="5"/>
  <c r="H1017" i="5" s="1"/>
  <c r="C1018" i="5"/>
  <c r="H1018" i="5" s="1"/>
  <c r="C1019" i="5"/>
  <c r="H1019" i="5" s="1"/>
  <c r="C1020" i="5"/>
  <c r="H1020" i="5" s="1"/>
  <c r="C1021" i="5"/>
  <c r="H1021" i="5" s="1"/>
  <c r="C1022" i="5"/>
  <c r="H1022" i="5" s="1"/>
  <c r="C1023" i="5"/>
  <c r="H1023" i="5" s="1"/>
  <c r="C1024" i="5"/>
  <c r="H1024" i="5" s="1"/>
  <c r="C1025" i="5"/>
  <c r="H1025" i="5" s="1"/>
  <c r="C1026" i="5"/>
  <c r="H1026" i="5" s="1"/>
  <c r="C1027" i="5"/>
  <c r="H1027" i="5" s="1"/>
  <c r="C1028" i="5"/>
  <c r="H1028" i="5" s="1"/>
  <c r="C1029" i="5"/>
  <c r="H1029" i="5" s="1"/>
  <c r="C1030" i="5"/>
  <c r="H1030" i="5" s="1"/>
  <c r="C1031" i="5"/>
  <c r="H1031" i="5" s="1"/>
  <c r="C1032" i="5"/>
  <c r="H1032" i="5" s="1"/>
  <c r="C1033" i="5"/>
  <c r="H1033" i="5" s="1"/>
  <c r="C1034" i="5"/>
  <c r="H1034" i="5" s="1"/>
  <c r="C1035" i="5"/>
  <c r="H1035" i="5" s="1"/>
  <c r="C1036" i="5"/>
  <c r="H1036" i="5" s="1"/>
  <c r="C1037" i="5"/>
  <c r="H1037" i="5" s="1"/>
  <c r="C1038" i="5"/>
  <c r="H1038" i="5" s="1"/>
  <c r="C1039" i="5"/>
  <c r="H1039" i="5" s="1"/>
  <c r="C1040" i="5"/>
  <c r="H1040" i="5" s="1"/>
  <c r="C1041" i="5"/>
  <c r="H1041" i="5" s="1"/>
  <c r="C1042" i="5"/>
  <c r="H1042" i="5" s="1"/>
  <c r="C1043" i="5"/>
  <c r="H1043" i="5" s="1"/>
  <c r="C1044" i="5"/>
  <c r="H1044" i="5" s="1"/>
  <c r="C1045" i="5"/>
  <c r="H1045" i="5" s="1"/>
  <c r="C1046" i="5"/>
  <c r="H1046" i="5" s="1"/>
  <c r="C1047" i="5"/>
  <c r="H1047" i="5" s="1"/>
  <c r="C1048" i="5"/>
  <c r="H1048" i="5" s="1"/>
  <c r="C1049" i="5"/>
  <c r="H1049" i="5" s="1"/>
  <c r="C1050" i="5"/>
  <c r="H1050" i="5" s="1"/>
  <c r="C1051" i="5"/>
  <c r="H1051" i="5" s="1"/>
  <c r="C1052" i="5"/>
  <c r="H1052" i="5" s="1"/>
  <c r="C1053" i="5"/>
  <c r="H1053" i="5" s="1"/>
  <c r="C1054" i="5"/>
  <c r="H1054" i="5" s="1"/>
  <c r="C1055" i="5"/>
  <c r="H1055" i="5" s="1"/>
  <c r="C1056" i="5"/>
  <c r="H1056" i="5" s="1"/>
  <c r="C1057" i="5"/>
  <c r="H1057" i="5" s="1"/>
  <c r="C1058" i="5"/>
  <c r="H1058" i="5" s="1"/>
  <c r="C1059" i="5"/>
  <c r="H1059" i="5" s="1"/>
  <c r="C1060" i="5"/>
  <c r="H1060" i="5" s="1"/>
  <c r="C1061" i="5"/>
  <c r="H1061" i="5" s="1"/>
  <c r="C1062" i="5"/>
  <c r="H1062" i="5" s="1"/>
  <c r="C1063" i="5"/>
  <c r="H1063" i="5" s="1"/>
  <c r="C1064" i="5"/>
  <c r="H1064" i="5" s="1"/>
  <c r="C1065" i="5"/>
  <c r="H1065" i="5" s="1"/>
  <c r="C1066" i="5"/>
  <c r="H1066" i="5" s="1"/>
  <c r="C1067" i="5"/>
  <c r="H1067" i="5" s="1"/>
  <c r="C1068" i="5"/>
  <c r="H1068" i="5" s="1"/>
  <c r="C1069" i="5"/>
  <c r="H1069" i="5" s="1"/>
  <c r="C1070" i="5"/>
  <c r="H1070" i="5" s="1"/>
  <c r="C1071" i="5"/>
  <c r="H1071" i="5" s="1"/>
  <c r="C1072" i="5"/>
  <c r="H1072" i="5" s="1"/>
  <c r="C1073" i="5"/>
  <c r="H1073" i="5" s="1"/>
  <c r="C1074" i="5"/>
  <c r="H1074" i="5" s="1"/>
  <c r="C1075" i="5"/>
  <c r="H1075" i="5" s="1"/>
  <c r="C1076" i="5"/>
  <c r="H1076" i="5" s="1"/>
  <c r="C1077" i="5"/>
  <c r="H1077" i="5" s="1"/>
  <c r="C1078" i="5"/>
  <c r="H1078" i="5" s="1"/>
  <c r="C1079" i="5"/>
  <c r="H1079" i="5" s="1"/>
  <c r="C1080" i="5"/>
  <c r="H1080" i="5" s="1"/>
  <c r="C1081" i="5"/>
  <c r="H1081" i="5" s="1"/>
  <c r="C1082" i="5"/>
  <c r="H1082" i="5" s="1"/>
  <c r="C1083" i="5"/>
  <c r="H1083" i="5" s="1"/>
  <c r="C1084" i="5"/>
  <c r="H1084" i="5" s="1"/>
  <c r="C1085" i="5"/>
  <c r="H1085" i="5" s="1"/>
  <c r="C1086" i="5"/>
  <c r="H1086" i="5" s="1"/>
  <c r="C1087" i="5"/>
  <c r="H1087" i="5" s="1"/>
  <c r="C1088" i="5"/>
  <c r="H1088" i="5" s="1"/>
  <c r="C1089" i="5"/>
  <c r="H1089" i="5" s="1"/>
  <c r="C1090" i="5"/>
  <c r="H1090" i="5" s="1"/>
  <c r="C1091" i="5"/>
  <c r="H1091" i="5" s="1"/>
  <c r="C1092" i="5"/>
  <c r="H1092" i="5" s="1"/>
  <c r="C1093" i="5"/>
  <c r="H1093" i="5" s="1"/>
  <c r="C1094" i="5"/>
  <c r="H1094" i="5" s="1"/>
  <c r="C1095" i="5"/>
  <c r="H1095" i="5" s="1"/>
  <c r="C1096" i="5"/>
  <c r="H1096" i="5" s="1"/>
  <c r="C1097" i="5"/>
  <c r="H1097" i="5" s="1"/>
  <c r="C1098" i="5"/>
  <c r="H1098" i="5" s="1"/>
  <c r="C1099" i="5"/>
  <c r="H1099" i="5" s="1"/>
  <c r="C1100" i="5"/>
  <c r="H1100" i="5" s="1"/>
  <c r="C1101" i="5"/>
  <c r="H1101" i="5" s="1"/>
  <c r="C1102" i="5"/>
  <c r="H1102" i="5" s="1"/>
  <c r="C1103" i="5"/>
  <c r="H1103" i="5" s="1"/>
  <c r="C1104" i="5"/>
  <c r="H1104" i="5" s="1"/>
  <c r="C1105" i="5"/>
  <c r="H1105" i="5" s="1"/>
  <c r="C1106" i="5"/>
  <c r="H1106" i="5" s="1"/>
  <c r="C1107" i="5"/>
  <c r="H1107" i="5" s="1"/>
  <c r="C1108" i="5"/>
  <c r="H1108" i="5" s="1"/>
  <c r="C1109" i="5"/>
  <c r="H1109" i="5" s="1"/>
  <c r="C1110" i="5"/>
  <c r="H1110" i="5" s="1"/>
  <c r="C1111" i="5"/>
  <c r="H1111" i="5" s="1"/>
  <c r="C1112" i="5"/>
  <c r="H1112" i="5" s="1"/>
  <c r="C1113" i="5"/>
  <c r="H1113" i="5" s="1"/>
  <c r="C1114" i="5"/>
  <c r="H1114" i="5" s="1"/>
  <c r="C1115" i="5"/>
  <c r="H1115" i="5" s="1"/>
  <c r="C1116" i="5"/>
  <c r="H1116" i="5" s="1"/>
  <c r="C1117" i="5"/>
  <c r="H1117" i="5" s="1"/>
  <c r="C1118" i="5"/>
  <c r="H1118" i="5" s="1"/>
  <c r="C1119" i="5"/>
  <c r="H1119" i="5" s="1"/>
  <c r="C1120" i="5"/>
  <c r="H1120" i="5" s="1"/>
  <c r="C1121" i="5"/>
  <c r="H1121" i="5" s="1"/>
  <c r="C1122" i="5"/>
  <c r="H1122" i="5" s="1"/>
  <c r="C1123" i="5"/>
  <c r="H1123" i="5" s="1"/>
  <c r="C1124" i="5"/>
  <c r="H1124" i="5" s="1"/>
  <c r="C1125" i="5"/>
  <c r="H1125" i="5" s="1"/>
  <c r="C1126" i="5"/>
  <c r="H1126" i="5" s="1"/>
  <c r="C1127" i="5"/>
  <c r="H1127" i="5" s="1"/>
  <c r="C1128" i="5"/>
  <c r="H1128" i="5" s="1"/>
  <c r="C1129" i="5"/>
  <c r="H1129" i="5" s="1"/>
  <c r="C1130" i="5"/>
  <c r="H1130" i="5" s="1"/>
  <c r="C1131" i="5"/>
  <c r="H1131" i="5" s="1"/>
  <c r="C1132" i="5"/>
  <c r="H1132" i="5" s="1"/>
  <c r="C1133" i="5"/>
  <c r="H1133" i="5" s="1"/>
  <c r="C1134" i="5"/>
  <c r="H1134" i="5" s="1"/>
  <c r="C1135" i="5"/>
  <c r="H1135" i="5" s="1"/>
  <c r="C1136" i="5"/>
  <c r="H1136" i="5" s="1"/>
  <c r="C1137" i="5"/>
  <c r="H1137" i="5" s="1"/>
  <c r="C1138" i="5"/>
  <c r="H1138" i="5" s="1"/>
  <c r="C1139" i="5"/>
  <c r="H1139" i="5" s="1"/>
  <c r="C1140" i="5"/>
  <c r="H1140" i="5" s="1"/>
  <c r="C1141" i="5"/>
  <c r="H1141" i="5" s="1"/>
  <c r="C1142" i="5"/>
  <c r="H1142" i="5" s="1"/>
  <c r="C1143" i="5"/>
  <c r="H1143" i="5" s="1"/>
  <c r="C1144" i="5"/>
  <c r="H1144" i="5" s="1"/>
  <c r="C1145" i="5"/>
  <c r="H1145" i="5" s="1"/>
  <c r="C1146" i="5"/>
  <c r="H1146" i="5" s="1"/>
  <c r="C1147" i="5"/>
  <c r="H1147" i="5" s="1"/>
  <c r="C1148" i="5"/>
  <c r="H1148" i="5" s="1"/>
  <c r="C1149" i="5"/>
  <c r="H1149" i="5" s="1"/>
  <c r="C1150" i="5"/>
  <c r="H1150" i="5" s="1"/>
  <c r="C1151" i="5"/>
  <c r="H1151" i="5" s="1"/>
  <c r="C1152" i="5"/>
  <c r="H1152" i="5" s="1"/>
  <c r="C1153" i="5"/>
  <c r="H1153" i="5" s="1"/>
  <c r="C1154" i="5"/>
  <c r="H1154" i="5" s="1"/>
  <c r="C1155" i="5"/>
  <c r="H1155" i="5" s="1"/>
  <c r="C1156" i="5"/>
  <c r="H1156" i="5" s="1"/>
  <c r="C1157" i="5"/>
  <c r="H1157" i="5" s="1"/>
  <c r="C1158" i="5"/>
  <c r="H1158" i="5" s="1"/>
  <c r="C1159" i="5"/>
  <c r="H1159" i="5" s="1"/>
  <c r="C1160" i="5"/>
  <c r="H1160" i="5" s="1"/>
  <c r="C1161" i="5"/>
  <c r="H1161" i="5" s="1"/>
  <c r="C1162" i="5"/>
  <c r="H1162" i="5" s="1"/>
  <c r="C1163" i="5"/>
  <c r="H1163" i="5" s="1"/>
  <c r="C1164" i="5"/>
  <c r="H1164" i="5" s="1"/>
  <c r="C1165" i="5"/>
  <c r="H1165" i="5" s="1"/>
  <c r="C1166" i="5"/>
  <c r="H1166" i="5" s="1"/>
  <c r="C1167" i="5"/>
  <c r="H1167" i="5" s="1"/>
  <c r="C1168" i="5"/>
  <c r="H1168" i="5" s="1"/>
  <c r="C1169" i="5"/>
  <c r="H1169" i="5" s="1"/>
  <c r="C1170" i="5"/>
  <c r="H1170" i="5" s="1"/>
  <c r="C1171" i="5"/>
  <c r="H1171" i="5" s="1"/>
  <c r="C1172" i="5"/>
  <c r="H1172" i="5" s="1"/>
  <c r="C1173" i="5"/>
  <c r="H1173" i="5" s="1"/>
  <c r="C1174" i="5"/>
  <c r="H1174" i="5" s="1"/>
  <c r="C1175" i="5"/>
  <c r="H1175" i="5" s="1"/>
  <c r="C1176" i="5"/>
  <c r="H1176" i="5" s="1"/>
  <c r="C1177" i="5"/>
  <c r="H1177" i="5" s="1"/>
  <c r="C1178" i="5"/>
  <c r="H1178" i="5" s="1"/>
  <c r="C1179" i="5"/>
  <c r="H1179" i="5" s="1"/>
  <c r="C1180" i="5"/>
  <c r="H1180" i="5" s="1"/>
  <c r="C1181" i="5"/>
  <c r="H1181" i="5" s="1"/>
  <c r="C1182" i="5"/>
  <c r="H1182" i="5" s="1"/>
  <c r="C1183" i="5"/>
  <c r="H1183" i="5" s="1"/>
  <c r="C1184" i="5"/>
  <c r="H1184" i="5" s="1"/>
  <c r="C1185" i="5"/>
  <c r="H1185" i="5" s="1"/>
  <c r="C1186" i="5"/>
  <c r="H1186" i="5" s="1"/>
  <c r="C1187" i="5"/>
  <c r="H1187" i="5" s="1"/>
  <c r="C1188" i="5"/>
  <c r="H1188" i="5" s="1"/>
  <c r="C1189" i="5"/>
  <c r="H1189" i="5" s="1"/>
  <c r="C1190" i="5"/>
  <c r="H1190" i="5" s="1"/>
  <c r="C1191" i="5"/>
  <c r="H1191" i="5" s="1"/>
  <c r="C1192" i="5"/>
  <c r="H1192" i="5" s="1"/>
  <c r="C1193" i="5"/>
  <c r="H1193" i="5" s="1"/>
  <c r="C1194" i="5"/>
  <c r="H1194" i="5" s="1"/>
  <c r="C1195" i="5"/>
  <c r="H1195" i="5" s="1"/>
  <c r="C1196" i="5"/>
  <c r="H1196" i="5" s="1"/>
  <c r="C1197" i="5"/>
  <c r="H1197" i="5" s="1"/>
  <c r="C1198" i="5"/>
  <c r="H1198" i="5" s="1"/>
  <c r="C1199" i="5"/>
  <c r="H1199" i="5" s="1"/>
  <c r="C1200" i="5"/>
  <c r="H1200" i="5" s="1"/>
  <c r="C1201" i="5"/>
  <c r="H1201" i="5" s="1"/>
  <c r="C1202" i="5"/>
  <c r="H1202" i="5" s="1"/>
  <c r="C1203" i="5"/>
  <c r="H1203" i="5" s="1"/>
  <c r="C1204" i="5"/>
  <c r="H1204" i="5" s="1"/>
  <c r="C1205" i="5"/>
  <c r="H1205" i="5" s="1"/>
  <c r="C1206" i="5"/>
  <c r="H1206" i="5" s="1"/>
  <c r="C1207" i="5"/>
  <c r="H1207" i="5" s="1"/>
  <c r="C1208" i="5"/>
  <c r="H1208" i="5" s="1"/>
  <c r="C1209" i="5"/>
  <c r="H1209" i="5" s="1"/>
  <c r="C1210" i="5"/>
  <c r="H1210" i="5" s="1"/>
  <c r="C1211" i="5"/>
  <c r="H1211" i="5" s="1"/>
  <c r="C1212" i="5"/>
  <c r="H1212" i="5" s="1"/>
  <c r="C1213" i="5"/>
  <c r="H1213" i="5" s="1"/>
  <c r="C1214" i="5"/>
  <c r="H1214" i="5" s="1"/>
  <c r="C1215" i="5"/>
  <c r="H1215" i="5" s="1"/>
  <c r="C1216" i="5"/>
  <c r="H1216" i="5" s="1"/>
  <c r="C1217" i="5"/>
  <c r="H1217" i="5" s="1"/>
  <c r="C1218" i="5"/>
  <c r="H1218" i="5" s="1"/>
  <c r="C1219" i="5"/>
  <c r="H1219" i="5" s="1"/>
  <c r="C1220" i="5"/>
  <c r="H1220" i="5" s="1"/>
  <c r="C1221" i="5"/>
  <c r="H1221" i="5" s="1"/>
  <c r="C1222" i="5"/>
  <c r="H1222" i="5" s="1"/>
  <c r="C1223" i="5"/>
  <c r="H1223" i="5" s="1"/>
  <c r="C1224" i="5"/>
  <c r="H1224" i="5" s="1"/>
  <c r="C1225" i="5"/>
  <c r="H1225" i="5" s="1"/>
  <c r="C1226" i="5"/>
  <c r="H1226" i="5" s="1"/>
  <c r="C1227" i="5"/>
  <c r="H1227" i="5" s="1"/>
  <c r="C1228" i="5"/>
  <c r="H1228" i="5" s="1"/>
  <c r="C1229" i="5"/>
  <c r="H1229" i="5" s="1"/>
  <c r="C1230" i="5"/>
  <c r="H1230" i="5" s="1"/>
  <c r="C1231" i="5"/>
  <c r="H1231" i="5" s="1"/>
  <c r="C1232" i="5"/>
  <c r="H1232" i="5" s="1"/>
  <c r="C1233" i="5"/>
  <c r="H1233" i="5" s="1"/>
  <c r="H1234" i="5"/>
  <c r="C5" i="5"/>
  <c r="H5" i="5" s="1"/>
  <c r="C6" i="5"/>
  <c r="H6" i="5" s="1"/>
  <c r="C7" i="5"/>
  <c r="H7" i="5" s="1"/>
  <c r="C8" i="5"/>
  <c r="H8" i="5" s="1"/>
  <c r="C9" i="5"/>
  <c r="H9" i="5" s="1"/>
  <c r="C10" i="5"/>
  <c r="H10" i="5" s="1"/>
  <c r="C11" i="5"/>
  <c r="H11" i="5" s="1"/>
  <c r="C12" i="5"/>
  <c r="H12" i="5" s="1"/>
  <c r="C13" i="5"/>
  <c r="H13" i="5" s="1"/>
  <c r="C14" i="5"/>
  <c r="H14" i="5" s="1"/>
  <c r="C15" i="5"/>
  <c r="H15" i="5" s="1"/>
  <c r="C16" i="5"/>
  <c r="H16" i="5" s="1"/>
  <c r="C17" i="5"/>
  <c r="H17" i="5" s="1"/>
  <c r="C18" i="5"/>
  <c r="H18" i="5" s="1"/>
  <c r="C19" i="5"/>
  <c r="H19" i="5" s="1"/>
  <c r="C20" i="5"/>
  <c r="H20" i="5" s="1"/>
  <c r="C21" i="5"/>
  <c r="H21" i="5" s="1"/>
  <c r="C22" i="5"/>
  <c r="H22" i="5" s="1"/>
  <c r="C23" i="5"/>
  <c r="H23" i="5" s="1"/>
  <c r="C24" i="5"/>
  <c r="H24" i="5" s="1"/>
  <c r="C25" i="5"/>
  <c r="H25" i="5" s="1"/>
  <c r="C26" i="5"/>
  <c r="H26" i="5" s="1"/>
  <c r="C27" i="5"/>
  <c r="H27" i="5" s="1"/>
  <c r="C28" i="5"/>
  <c r="H28" i="5" s="1"/>
  <c r="C29" i="5"/>
  <c r="H29" i="5" s="1"/>
  <c r="C30" i="5"/>
  <c r="H30" i="5" s="1"/>
  <c r="C31" i="5"/>
  <c r="H31" i="5" s="1"/>
  <c r="C32" i="5"/>
  <c r="H32" i="5" s="1"/>
  <c r="C33" i="5"/>
  <c r="H33" i="5" s="1"/>
  <c r="C34" i="5"/>
  <c r="H34" i="5" s="1"/>
  <c r="C35" i="5"/>
  <c r="H35" i="5" s="1"/>
  <c r="C36" i="5"/>
  <c r="H36" i="5" s="1"/>
  <c r="C37" i="5"/>
  <c r="H37" i="5" s="1"/>
  <c r="C38" i="5"/>
  <c r="H38" i="5" s="1"/>
  <c r="C39" i="5"/>
  <c r="H39" i="5" s="1"/>
  <c r="C40" i="5"/>
  <c r="H40" i="5" s="1"/>
  <c r="C41" i="5"/>
  <c r="H41" i="5" s="1"/>
  <c r="C42" i="5"/>
  <c r="H42" i="5" s="1"/>
  <c r="C43" i="5"/>
  <c r="H43" i="5" s="1"/>
  <c r="C44" i="5"/>
  <c r="H44" i="5" s="1"/>
  <c r="C45" i="5"/>
  <c r="H45" i="5" s="1"/>
  <c r="C46" i="5"/>
  <c r="H46" i="5" s="1"/>
  <c r="C47" i="5"/>
  <c r="H47" i="5" s="1"/>
  <c r="C48" i="5"/>
  <c r="H48" i="5" s="1"/>
  <c r="C49" i="5"/>
  <c r="H49" i="5" s="1"/>
  <c r="C50" i="5"/>
  <c r="H50" i="5" s="1"/>
  <c r="C51" i="5"/>
  <c r="H51" i="5" s="1"/>
  <c r="C52" i="5"/>
  <c r="H52" i="5" s="1"/>
  <c r="C53" i="5"/>
  <c r="H53" i="5" s="1"/>
  <c r="C54" i="5"/>
  <c r="H54" i="5" s="1"/>
  <c r="C55" i="5"/>
  <c r="H55" i="5" s="1"/>
  <c r="C56" i="5"/>
  <c r="H56" i="5" s="1"/>
  <c r="C57" i="5"/>
  <c r="H57" i="5" s="1"/>
  <c r="C58" i="5"/>
  <c r="H58" i="5" s="1"/>
  <c r="C59" i="5"/>
  <c r="H59" i="5" s="1"/>
  <c r="C60" i="5"/>
  <c r="H60" i="5" s="1"/>
  <c r="C61" i="5"/>
  <c r="H61" i="5" s="1"/>
  <c r="C62" i="5"/>
  <c r="H62" i="5" s="1"/>
  <c r="C63" i="5"/>
  <c r="H63" i="5" s="1"/>
  <c r="C64" i="5"/>
  <c r="H64" i="5" s="1"/>
  <c r="C65" i="5"/>
  <c r="H65" i="5" s="1"/>
  <c r="C66" i="5"/>
  <c r="H66" i="5" s="1"/>
  <c r="C67" i="5"/>
  <c r="H67" i="5" s="1"/>
  <c r="C68" i="5"/>
  <c r="H68" i="5" s="1"/>
  <c r="C69" i="5"/>
  <c r="H69" i="5" s="1"/>
  <c r="C70" i="5"/>
  <c r="H70" i="5" s="1"/>
  <c r="C71" i="5"/>
  <c r="H71" i="5" s="1"/>
  <c r="C72" i="5"/>
  <c r="H72" i="5" s="1"/>
  <c r="C73" i="5"/>
  <c r="H73" i="5" s="1"/>
  <c r="C74" i="5"/>
  <c r="H74" i="5" s="1"/>
  <c r="C75" i="5"/>
  <c r="H75" i="5" s="1"/>
  <c r="C76" i="5"/>
  <c r="H76" i="5" s="1"/>
  <c r="C77" i="5"/>
  <c r="H77" i="5" s="1"/>
  <c r="C78" i="5"/>
  <c r="H78" i="5" s="1"/>
  <c r="C79" i="5"/>
  <c r="H79" i="5" s="1"/>
  <c r="C80" i="5"/>
  <c r="H80" i="5" s="1"/>
  <c r="C81" i="5"/>
  <c r="H81" i="5" s="1"/>
  <c r="C82" i="5"/>
  <c r="H82" i="5" s="1"/>
  <c r="C83" i="5"/>
  <c r="H83" i="5" s="1"/>
  <c r="C84" i="5"/>
  <c r="H84" i="5" s="1"/>
  <c r="C85" i="5"/>
  <c r="H85" i="5" s="1"/>
  <c r="C86" i="5"/>
  <c r="H86" i="5" s="1"/>
  <c r="C87" i="5"/>
  <c r="H87" i="5" s="1"/>
  <c r="C88" i="5"/>
  <c r="H88" i="5" s="1"/>
  <c r="C89" i="5"/>
  <c r="H89" i="5" s="1"/>
  <c r="C90" i="5"/>
  <c r="H90" i="5" s="1"/>
  <c r="C91" i="5"/>
  <c r="H91" i="5" s="1"/>
  <c r="C92" i="5"/>
  <c r="H92" i="5" s="1"/>
  <c r="C93" i="5"/>
  <c r="H93" i="5" s="1"/>
  <c r="C94" i="5"/>
  <c r="H94" i="5" s="1"/>
  <c r="C95" i="5"/>
  <c r="H95" i="5" s="1"/>
  <c r="C96" i="5"/>
  <c r="H96" i="5" s="1"/>
  <c r="C97" i="5"/>
  <c r="H97" i="5" s="1"/>
  <c r="C98" i="5"/>
  <c r="H98" i="5" s="1"/>
  <c r="C99" i="5"/>
  <c r="H99" i="5" s="1"/>
  <c r="C100" i="5"/>
  <c r="H100" i="5" s="1"/>
  <c r="C101" i="5"/>
  <c r="H101" i="5" s="1"/>
  <c r="C102" i="5"/>
  <c r="H102" i="5" s="1"/>
  <c r="C103" i="5"/>
  <c r="H103" i="5" s="1"/>
  <c r="C104" i="5"/>
  <c r="H104" i="5" s="1"/>
  <c r="C105" i="5"/>
  <c r="H105" i="5" s="1"/>
  <c r="C106" i="5"/>
  <c r="H106" i="5" s="1"/>
  <c r="C107" i="5"/>
  <c r="H107" i="5" s="1"/>
  <c r="C108" i="5"/>
  <c r="H108" i="5" s="1"/>
  <c r="C109" i="5"/>
  <c r="H109" i="5" s="1"/>
  <c r="C110" i="5"/>
  <c r="H110" i="5" s="1"/>
  <c r="C111" i="5"/>
  <c r="H111" i="5" s="1"/>
  <c r="C112" i="5"/>
  <c r="H112" i="5" s="1"/>
  <c r="C113" i="5"/>
  <c r="H113" i="5" s="1"/>
  <c r="C114" i="5"/>
  <c r="H114" i="5" s="1"/>
  <c r="C115" i="5"/>
  <c r="H115" i="5" s="1"/>
  <c r="C116" i="5"/>
  <c r="H116" i="5" s="1"/>
  <c r="C117" i="5"/>
  <c r="H117" i="5" s="1"/>
  <c r="C118" i="5"/>
  <c r="H118" i="5" s="1"/>
  <c r="C119" i="5"/>
  <c r="H119" i="5" s="1"/>
  <c r="C120" i="5"/>
  <c r="H120" i="5" s="1"/>
  <c r="C121" i="5"/>
  <c r="H121" i="5" s="1"/>
  <c r="C122" i="5"/>
  <c r="H122" i="5" s="1"/>
  <c r="C123" i="5"/>
  <c r="H123" i="5" s="1"/>
  <c r="C124" i="5"/>
  <c r="H124" i="5" s="1"/>
  <c r="C125" i="5"/>
  <c r="H125" i="5" s="1"/>
  <c r="C126" i="5"/>
  <c r="H126" i="5" s="1"/>
  <c r="C127" i="5"/>
  <c r="H127" i="5" s="1"/>
  <c r="C128" i="5"/>
  <c r="H128" i="5" s="1"/>
  <c r="C129" i="5"/>
  <c r="H129" i="5" s="1"/>
  <c r="C130" i="5"/>
  <c r="H130" i="5" s="1"/>
  <c r="C131" i="5"/>
  <c r="H131" i="5" s="1"/>
  <c r="C132" i="5"/>
  <c r="H132" i="5" s="1"/>
  <c r="C133" i="5"/>
  <c r="H133" i="5" s="1"/>
  <c r="C134" i="5"/>
  <c r="H134" i="5" s="1"/>
  <c r="C135" i="5"/>
  <c r="H135" i="5" s="1"/>
  <c r="C136" i="5"/>
  <c r="H136" i="5" s="1"/>
  <c r="C137" i="5"/>
  <c r="H137" i="5" s="1"/>
  <c r="C138" i="5"/>
  <c r="H138" i="5" s="1"/>
  <c r="C139" i="5"/>
  <c r="H139" i="5" s="1"/>
  <c r="C140" i="5"/>
  <c r="H140" i="5" s="1"/>
  <c r="C141" i="5"/>
  <c r="H141" i="5" s="1"/>
  <c r="C142" i="5"/>
  <c r="H142" i="5" s="1"/>
  <c r="C143" i="5"/>
  <c r="H143" i="5" s="1"/>
  <c r="C144" i="5"/>
  <c r="H144" i="5" s="1"/>
  <c r="C145" i="5"/>
  <c r="H145" i="5" s="1"/>
  <c r="C146" i="5"/>
  <c r="H146" i="5" s="1"/>
  <c r="C147" i="5"/>
  <c r="H147" i="5" s="1"/>
  <c r="C148" i="5"/>
  <c r="H148" i="5" s="1"/>
  <c r="C149" i="5"/>
  <c r="H149" i="5" s="1"/>
  <c r="C150" i="5"/>
  <c r="H150" i="5" s="1"/>
  <c r="C151" i="5"/>
  <c r="H151" i="5" s="1"/>
  <c r="C152" i="5"/>
  <c r="H152" i="5" s="1"/>
  <c r="C153" i="5"/>
  <c r="H153" i="5" s="1"/>
  <c r="C154" i="5"/>
  <c r="H154" i="5" s="1"/>
  <c r="C155" i="5"/>
  <c r="H155" i="5" s="1"/>
  <c r="C156" i="5"/>
  <c r="H156" i="5" s="1"/>
  <c r="C157" i="5"/>
  <c r="H157" i="5" s="1"/>
  <c r="C158" i="5"/>
  <c r="H158" i="5" s="1"/>
  <c r="C159" i="5"/>
  <c r="H159" i="5" s="1"/>
  <c r="C160" i="5"/>
  <c r="H160" i="5" s="1"/>
  <c r="C161" i="5"/>
  <c r="H161" i="5" s="1"/>
  <c r="C162" i="5"/>
  <c r="H162" i="5" s="1"/>
  <c r="C163" i="5"/>
  <c r="H163" i="5" s="1"/>
  <c r="C164" i="5"/>
  <c r="H164" i="5" s="1"/>
  <c r="C165" i="5"/>
  <c r="H165" i="5" s="1"/>
  <c r="C166" i="5"/>
  <c r="H166" i="5" s="1"/>
  <c r="C167" i="5"/>
  <c r="H167" i="5" s="1"/>
  <c r="C168" i="5"/>
  <c r="H168" i="5" s="1"/>
  <c r="C169" i="5"/>
  <c r="H169" i="5" s="1"/>
  <c r="C170" i="5"/>
  <c r="H170" i="5" s="1"/>
  <c r="C171" i="5"/>
  <c r="H171" i="5" s="1"/>
  <c r="C172" i="5"/>
  <c r="H172" i="5" s="1"/>
  <c r="C173" i="5"/>
  <c r="H173" i="5" s="1"/>
  <c r="C174" i="5"/>
  <c r="H174" i="5" s="1"/>
  <c r="C175" i="5"/>
  <c r="H175" i="5" s="1"/>
  <c r="C176" i="5"/>
  <c r="H176" i="5" s="1"/>
  <c r="C177" i="5"/>
  <c r="H177" i="5" s="1"/>
  <c r="C178" i="5"/>
  <c r="H178" i="5" s="1"/>
  <c r="C179" i="5"/>
  <c r="H179" i="5" s="1"/>
  <c r="C180" i="5"/>
  <c r="H180" i="5" s="1"/>
  <c r="C181" i="5"/>
  <c r="H181" i="5" s="1"/>
  <c r="C182" i="5"/>
  <c r="H182" i="5" s="1"/>
  <c r="C183" i="5"/>
  <c r="H183" i="5" s="1"/>
  <c r="C184" i="5"/>
  <c r="H184" i="5" s="1"/>
  <c r="C185" i="5"/>
  <c r="H185" i="5" s="1"/>
  <c r="C186" i="5"/>
  <c r="H186" i="5" s="1"/>
  <c r="C187" i="5"/>
  <c r="H187" i="5" s="1"/>
  <c r="C188" i="5"/>
  <c r="H188" i="5" s="1"/>
  <c r="C189" i="5"/>
  <c r="H189" i="5" s="1"/>
  <c r="C190" i="5"/>
  <c r="H190" i="5" s="1"/>
  <c r="C191" i="5"/>
  <c r="H191" i="5" s="1"/>
  <c r="C192" i="5"/>
  <c r="H192" i="5" s="1"/>
  <c r="C193" i="5"/>
  <c r="H193" i="5" s="1"/>
  <c r="C194" i="5"/>
  <c r="H194" i="5" s="1"/>
  <c r="C195" i="5"/>
  <c r="H195" i="5" s="1"/>
  <c r="C196" i="5"/>
  <c r="H196" i="5" s="1"/>
  <c r="C197" i="5"/>
  <c r="H197" i="5" s="1"/>
  <c r="C198" i="5"/>
  <c r="H198" i="5" s="1"/>
  <c r="C199" i="5"/>
  <c r="H199" i="5" s="1"/>
  <c r="C200" i="5"/>
  <c r="H200" i="5" s="1"/>
  <c r="C201" i="5"/>
  <c r="H201" i="5" s="1"/>
  <c r="C202" i="5"/>
  <c r="H202" i="5" s="1"/>
  <c r="C203" i="5"/>
  <c r="H203" i="5" s="1"/>
  <c r="C204" i="5"/>
  <c r="H204" i="5" s="1"/>
  <c r="C205" i="5"/>
  <c r="H205" i="5" s="1"/>
  <c r="C206" i="5"/>
  <c r="H206" i="5" s="1"/>
  <c r="C207" i="5"/>
  <c r="H207" i="5" s="1"/>
  <c r="C208" i="5"/>
  <c r="H208" i="5" s="1"/>
  <c r="C209" i="5"/>
  <c r="H209" i="5" s="1"/>
  <c r="C210" i="5"/>
  <c r="H210" i="5" s="1"/>
  <c r="C211" i="5"/>
  <c r="H211" i="5" s="1"/>
  <c r="C212" i="5"/>
  <c r="H212" i="5" s="1"/>
  <c r="C213" i="5"/>
  <c r="H213" i="5" s="1"/>
  <c r="C214" i="5"/>
  <c r="H214" i="5" s="1"/>
  <c r="C215" i="5"/>
  <c r="H215" i="5" s="1"/>
  <c r="C216" i="5"/>
  <c r="H216" i="5" s="1"/>
  <c r="C217" i="5"/>
  <c r="H217" i="5" s="1"/>
  <c r="C218" i="5"/>
  <c r="H218" i="5" s="1"/>
  <c r="C219" i="5"/>
  <c r="H219" i="5" s="1"/>
  <c r="C220" i="5"/>
  <c r="H220" i="5" s="1"/>
  <c r="C221" i="5"/>
  <c r="H221" i="5" s="1"/>
  <c r="C222" i="5"/>
  <c r="H222" i="5" s="1"/>
  <c r="C223" i="5"/>
  <c r="H223" i="5" s="1"/>
  <c r="C224" i="5"/>
  <c r="H224" i="5" s="1"/>
  <c r="C225" i="5"/>
  <c r="H225" i="5" s="1"/>
  <c r="C226" i="5"/>
  <c r="H226" i="5" s="1"/>
  <c r="C227" i="5"/>
  <c r="H227" i="5" s="1"/>
  <c r="C228" i="5"/>
  <c r="H228" i="5" s="1"/>
  <c r="C229" i="5"/>
  <c r="H229" i="5" s="1"/>
  <c r="C230" i="5"/>
  <c r="H230" i="5" s="1"/>
  <c r="C231" i="5"/>
  <c r="H231" i="5" s="1"/>
  <c r="C232" i="5"/>
  <c r="H232" i="5" s="1"/>
  <c r="C233" i="5"/>
  <c r="H233" i="5" s="1"/>
  <c r="C234" i="5"/>
  <c r="H234" i="5" s="1"/>
  <c r="C235" i="5"/>
  <c r="H235" i="5" s="1"/>
  <c r="C236" i="5"/>
  <c r="H236" i="5" s="1"/>
  <c r="C237" i="5"/>
  <c r="H237" i="5" s="1"/>
  <c r="C238" i="5"/>
  <c r="H238" i="5" s="1"/>
  <c r="C239" i="5"/>
  <c r="H239" i="5" s="1"/>
  <c r="C240" i="5"/>
  <c r="H240" i="5" s="1"/>
  <c r="C241" i="5"/>
  <c r="H241" i="5" s="1"/>
  <c r="C242" i="5"/>
  <c r="H242" i="5" s="1"/>
  <c r="C243" i="5"/>
  <c r="H243" i="5" s="1"/>
  <c r="C244" i="5"/>
  <c r="H244" i="5" s="1"/>
  <c r="C245" i="5"/>
  <c r="H245" i="5" s="1"/>
  <c r="C246" i="5"/>
  <c r="H246" i="5" s="1"/>
  <c r="C247" i="5"/>
  <c r="H247" i="5" s="1"/>
  <c r="C248" i="5"/>
  <c r="H248" i="5" s="1"/>
  <c r="C249" i="5"/>
  <c r="H249" i="5" s="1"/>
  <c r="C250" i="5"/>
  <c r="H250" i="5" s="1"/>
  <c r="C251" i="5"/>
  <c r="H251" i="5" s="1"/>
  <c r="C252" i="5"/>
  <c r="H252" i="5" s="1"/>
  <c r="C253" i="5"/>
  <c r="H253" i="5" s="1"/>
  <c r="C254" i="5"/>
  <c r="H254" i="5" s="1"/>
  <c r="C255" i="5"/>
  <c r="H255" i="5" s="1"/>
  <c r="C256" i="5"/>
  <c r="H256" i="5" s="1"/>
  <c r="C257" i="5"/>
  <c r="H257" i="5" s="1"/>
  <c r="C258" i="5"/>
  <c r="H258" i="5" s="1"/>
  <c r="C259" i="5"/>
  <c r="H259" i="5" s="1"/>
  <c r="C260" i="5"/>
  <c r="H260" i="5" s="1"/>
  <c r="C261" i="5"/>
  <c r="H261" i="5" s="1"/>
  <c r="C262" i="5"/>
  <c r="H262" i="5" s="1"/>
  <c r="C263" i="5"/>
  <c r="H263" i="5" s="1"/>
  <c r="C264" i="5"/>
  <c r="H264" i="5" s="1"/>
  <c r="C265" i="5"/>
  <c r="H265" i="5" s="1"/>
  <c r="C266" i="5"/>
  <c r="H266" i="5" s="1"/>
  <c r="C267" i="5"/>
  <c r="H267" i="5" s="1"/>
  <c r="C268" i="5"/>
  <c r="H268" i="5" s="1"/>
  <c r="C269" i="5"/>
  <c r="H269" i="5" s="1"/>
  <c r="C270" i="5"/>
  <c r="H270" i="5" s="1"/>
  <c r="C271" i="5"/>
  <c r="H271" i="5" s="1"/>
  <c r="C272" i="5"/>
  <c r="H272" i="5" s="1"/>
  <c r="C273" i="5"/>
  <c r="H273" i="5" s="1"/>
  <c r="C274" i="5"/>
  <c r="H274" i="5" s="1"/>
  <c r="C275" i="5"/>
  <c r="H275" i="5" s="1"/>
  <c r="C276" i="5"/>
  <c r="H276" i="5" s="1"/>
  <c r="C277" i="5"/>
  <c r="H277" i="5" s="1"/>
  <c r="C278" i="5"/>
  <c r="H278" i="5" s="1"/>
  <c r="C279" i="5"/>
  <c r="H279" i="5" s="1"/>
  <c r="C280" i="5"/>
  <c r="H280" i="5" s="1"/>
  <c r="C281" i="5"/>
  <c r="H281" i="5" s="1"/>
  <c r="C282" i="5"/>
  <c r="H282" i="5" s="1"/>
  <c r="C283" i="5"/>
  <c r="H283" i="5" s="1"/>
  <c r="C284" i="5"/>
  <c r="H284" i="5" s="1"/>
  <c r="C285" i="5"/>
  <c r="H285" i="5" s="1"/>
  <c r="C286" i="5"/>
  <c r="H286" i="5" s="1"/>
  <c r="C287" i="5"/>
  <c r="H287" i="5" s="1"/>
  <c r="C288" i="5"/>
  <c r="H288" i="5" s="1"/>
  <c r="C289" i="5"/>
  <c r="H289" i="5" s="1"/>
  <c r="C290" i="5"/>
  <c r="H290" i="5" s="1"/>
  <c r="C291" i="5"/>
  <c r="H291" i="5" s="1"/>
  <c r="C292" i="5"/>
  <c r="H292" i="5" s="1"/>
  <c r="C293" i="5"/>
  <c r="H293" i="5" s="1"/>
  <c r="C294" i="5"/>
  <c r="H294" i="5" s="1"/>
  <c r="C295" i="5"/>
  <c r="H295" i="5" s="1"/>
  <c r="C296" i="5"/>
  <c r="H296" i="5" s="1"/>
  <c r="C297" i="5"/>
  <c r="H297" i="5" s="1"/>
  <c r="C298" i="5"/>
  <c r="H298" i="5" s="1"/>
  <c r="C299" i="5"/>
  <c r="H299" i="5" s="1"/>
  <c r="C300" i="5"/>
  <c r="H300" i="5" s="1"/>
  <c r="C301" i="5"/>
  <c r="H301" i="5" s="1"/>
  <c r="C302" i="5"/>
  <c r="H302" i="5" s="1"/>
  <c r="C303" i="5"/>
  <c r="H303" i="5" s="1"/>
  <c r="C304" i="5"/>
  <c r="H304" i="5" s="1"/>
  <c r="C305" i="5"/>
  <c r="H305" i="5" s="1"/>
  <c r="C306" i="5"/>
  <c r="H306" i="5" s="1"/>
  <c r="C307" i="5"/>
  <c r="H307" i="5" s="1"/>
  <c r="C308" i="5"/>
  <c r="H308" i="5" s="1"/>
  <c r="C309" i="5"/>
  <c r="H309" i="5" s="1"/>
  <c r="C310" i="5"/>
  <c r="H310" i="5" s="1"/>
  <c r="C4" i="5"/>
  <c r="H4" i="5" s="1"/>
  <c r="B5" i="5"/>
  <c r="G5" i="5" s="1"/>
  <c r="B6" i="5"/>
  <c r="G6" i="5" s="1"/>
  <c r="B7" i="5"/>
  <c r="G7" i="5" s="1"/>
  <c r="B8" i="5"/>
  <c r="G8" i="5" s="1"/>
  <c r="B9" i="5"/>
  <c r="G9" i="5" s="1"/>
  <c r="B10" i="5"/>
  <c r="G10" i="5" s="1"/>
  <c r="B11" i="5"/>
  <c r="G11" i="5" s="1"/>
  <c r="B12" i="5"/>
  <c r="G12" i="5" s="1"/>
  <c r="B13" i="5"/>
  <c r="G13" i="5" s="1"/>
  <c r="B14" i="5"/>
  <c r="G14" i="5" s="1"/>
  <c r="B15" i="5"/>
  <c r="G15" i="5" s="1"/>
  <c r="B16" i="5"/>
  <c r="G16" i="5" s="1"/>
  <c r="B17" i="5"/>
  <c r="G17" i="5" s="1"/>
  <c r="B18" i="5"/>
  <c r="G18" i="5" s="1"/>
  <c r="B19" i="5"/>
  <c r="G19" i="5" s="1"/>
  <c r="B20" i="5"/>
  <c r="G20" i="5" s="1"/>
  <c r="B21" i="5"/>
  <c r="G21" i="5" s="1"/>
  <c r="B22" i="5"/>
  <c r="G22" i="5" s="1"/>
  <c r="B23" i="5"/>
  <c r="G23" i="5" s="1"/>
  <c r="B24" i="5"/>
  <c r="G24" i="5" s="1"/>
  <c r="B25" i="5"/>
  <c r="G25" i="5" s="1"/>
  <c r="B26" i="5"/>
  <c r="G26" i="5" s="1"/>
  <c r="B27" i="5"/>
  <c r="G27" i="5" s="1"/>
  <c r="B28" i="5"/>
  <c r="G28" i="5" s="1"/>
  <c r="B29" i="5"/>
  <c r="G29" i="5" s="1"/>
  <c r="B30" i="5"/>
  <c r="G30" i="5" s="1"/>
  <c r="B31" i="5"/>
  <c r="G31" i="5" s="1"/>
  <c r="B32" i="5"/>
  <c r="G32" i="5" s="1"/>
  <c r="B33" i="5"/>
  <c r="G33" i="5" s="1"/>
  <c r="B34" i="5"/>
  <c r="G34" i="5" s="1"/>
  <c r="B35" i="5"/>
  <c r="G35" i="5" s="1"/>
  <c r="B36" i="5"/>
  <c r="G36" i="5" s="1"/>
  <c r="B37" i="5"/>
  <c r="G37" i="5" s="1"/>
  <c r="B38" i="5"/>
  <c r="G38" i="5" s="1"/>
  <c r="B39" i="5"/>
  <c r="G39" i="5" s="1"/>
  <c r="B40" i="5"/>
  <c r="G40" i="5" s="1"/>
  <c r="B41" i="5"/>
  <c r="G41" i="5" s="1"/>
  <c r="B42" i="5"/>
  <c r="G42" i="5" s="1"/>
  <c r="B43" i="5"/>
  <c r="G43" i="5" s="1"/>
  <c r="B44" i="5"/>
  <c r="G44" i="5" s="1"/>
  <c r="B45" i="5"/>
  <c r="G45" i="5" s="1"/>
  <c r="B46" i="5"/>
  <c r="G46" i="5" s="1"/>
  <c r="B47" i="5"/>
  <c r="G47" i="5" s="1"/>
  <c r="B48" i="5"/>
  <c r="G48" i="5" s="1"/>
  <c r="B49" i="5"/>
  <c r="G49" i="5" s="1"/>
  <c r="B50" i="5"/>
  <c r="G50" i="5" s="1"/>
  <c r="B51" i="5"/>
  <c r="G51" i="5" s="1"/>
  <c r="B52" i="5"/>
  <c r="G52" i="5" s="1"/>
  <c r="B53" i="5"/>
  <c r="G53" i="5" s="1"/>
  <c r="B54" i="5"/>
  <c r="G54" i="5" s="1"/>
  <c r="B55" i="5"/>
  <c r="G55" i="5" s="1"/>
  <c r="B56" i="5"/>
  <c r="G56" i="5" s="1"/>
  <c r="B57" i="5"/>
  <c r="G57" i="5" s="1"/>
  <c r="B58" i="5"/>
  <c r="G58" i="5" s="1"/>
  <c r="B59" i="5"/>
  <c r="G59" i="5" s="1"/>
  <c r="B60" i="5"/>
  <c r="G60" i="5" s="1"/>
  <c r="B61" i="5"/>
  <c r="G61" i="5" s="1"/>
  <c r="B62" i="5"/>
  <c r="G62" i="5" s="1"/>
  <c r="B63" i="5"/>
  <c r="G63" i="5" s="1"/>
  <c r="B64" i="5"/>
  <c r="G64" i="5" s="1"/>
  <c r="B65" i="5"/>
  <c r="G65" i="5" s="1"/>
  <c r="B66" i="5"/>
  <c r="G66" i="5" s="1"/>
  <c r="B67" i="5"/>
  <c r="G67" i="5" s="1"/>
  <c r="B68" i="5"/>
  <c r="G68" i="5" s="1"/>
  <c r="B69" i="5"/>
  <c r="G69" i="5" s="1"/>
  <c r="B70" i="5"/>
  <c r="G70" i="5" s="1"/>
  <c r="B71" i="5"/>
  <c r="G71" i="5" s="1"/>
  <c r="B72" i="5"/>
  <c r="G72" i="5" s="1"/>
  <c r="B73" i="5"/>
  <c r="G73" i="5" s="1"/>
  <c r="B74" i="5"/>
  <c r="G74" i="5" s="1"/>
  <c r="B75" i="5"/>
  <c r="G75" i="5" s="1"/>
  <c r="B76" i="5"/>
  <c r="G76" i="5" s="1"/>
  <c r="B77" i="5"/>
  <c r="G77" i="5" s="1"/>
  <c r="B78" i="5"/>
  <c r="G78" i="5" s="1"/>
  <c r="B79" i="5"/>
  <c r="G79" i="5" s="1"/>
  <c r="B80" i="5"/>
  <c r="G80" i="5" s="1"/>
  <c r="B81" i="5"/>
  <c r="G81" i="5" s="1"/>
  <c r="B82" i="5"/>
  <c r="G82" i="5" s="1"/>
  <c r="B83" i="5"/>
  <c r="G83" i="5" s="1"/>
  <c r="B84" i="5"/>
  <c r="G84" i="5" s="1"/>
  <c r="B85" i="5"/>
  <c r="G85" i="5" s="1"/>
  <c r="B86" i="5"/>
  <c r="G86" i="5" s="1"/>
  <c r="B87" i="5"/>
  <c r="G87" i="5" s="1"/>
  <c r="B88" i="5"/>
  <c r="G88" i="5" s="1"/>
  <c r="B89" i="5"/>
  <c r="G89" i="5" s="1"/>
  <c r="B90" i="5"/>
  <c r="G90" i="5" s="1"/>
  <c r="B91" i="5"/>
  <c r="G91" i="5" s="1"/>
  <c r="B92" i="5"/>
  <c r="G92" i="5" s="1"/>
  <c r="B93" i="5"/>
  <c r="G93" i="5" s="1"/>
  <c r="B94" i="5"/>
  <c r="G94" i="5" s="1"/>
  <c r="B95" i="5"/>
  <c r="G95" i="5" s="1"/>
  <c r="B96" i="5"/>
  <c r="G96" i="5" s="1"/>
  <c r="B97" i="5"/>
  <c r="G97" i="5" s="1"/>
  <c r="B98" i="5"/>
  <c r="G98" i="5" s="1"/>
  <c r="B99" i="5"/>
  <c r="G99" i="5" s="1"/>
  <c r="B100" i="5"/>
  <c r="G100" i="5" s="1"/>
  <c r="B101" i="5"/>
  <c r="G101" i="5" s="1"/>
  <c r="B102" i="5"/>
  <c r="G102" i="5" s="1"/>
  <c r="B103" i="5"/>
  <c r="G103" i="5" s="1"/>
  <c r="B104" i="5"/>
  <c r="G104" i="5" s="1"/>
  <c r="B105" i="5"/>
  <c r="G105" i="5" s="1"/>
  <c r="B106" i="5"/>
  <c r="G106" i="5" s="1"/>
  <c r="B107" i="5"/>
  <c r="G107" i="5" s="1"/>
  <c r="B108" i="5"/>
  <c r="G108" i="5" s="1"/>
  <c r="B109" i="5"/>
  <c r="G109" i="5" s="1"/>
  <c r="B110" i="5"/>
  <c r="G110" i="5" s="1"/>
  <c r="B111" i="5"/>
  <c r="G111" i="5" s="1"/>
  <c r="B112" i="5"/>
  <c r="G112" i="5" s="1"/>
  <c r="B113" i="5"/>
  <c r="G113" i="5" s="1"/>
  <c r="B114" i="5"/>
  <c r="G114" i="5" s="1"/>
  <c r="B115" i="5"/>
  <c r="G115" i="5" s="1"/>
  <c r="B116" i="5"/>
  <c r="G116" i="5" s="1"/>
  <c r="B117" i="5"/>
  <c r="G117" i="5" s="1"/>
  <c r="B118" i="5"/>
  <c r="G118" i="5" s="1"/>
  <c r="B119" i="5"/>
  <c r="G119" i="5" s="1"/>
  <c r="B120" i="5"/>
  <c r="G120" i="5" s="1"/>
  <c r="B121" i="5"/>
  <c r="G121" i="5" s="1"/>
  <c r="B122" i="5"/>
  <c r="G122" i="5" s="1"/>
  <c r="B123" i="5"/>
  <c r="G123" i="5" s="1"/>
  <c r="B124" i="5"/>
  <c r="G124" i="5" s="1"/>
  <c r="B125" i="5"/>
  <c r="G125" i="5" s="1"/>
  <c r="B126" i="5"/>
  <c r="G126" i="5" s="1"/>
  <c r="B127" i="5"/>
  <c r="G127" i="5" s="1"/>
  <c r="B128" i="5"/>
  <c r="G128" i="5" s="1"/>
  <c r="B129" i="5"/>
  <c r="G129" i="5" s="1"/>
  <c r="B130" i="5"/>
  <c r="G130" i="5" s="1"/>
  <c r="B131" i="5"/>
  <c r="G131" i="5" s="1"/>
  <c r="B132" i="5"/>
  <c r="G132" i="5" s="1"/>
  <c r="B133" i="5"/>
  <c r="G133" i="5" s="1"/>
  <c r="B134" i="5"/>
  <c r="G134" i="5" s="1"/>
  <c r="B135" i="5"/>
  <c r="G135" i="5" s="1"/>
  <c r="B136" i="5"/>
  <c r="G136" i="5" s="1"/>
  <c r="B137" i="5"/>
  <c r="G137" i="5" s="1"/>
  <c r="B138" i="5"/>
  <c r="G138" i="5" s="1"/>
  <c r="B139" i="5"/>
  <c r="G139" i="5" s="1"/>
  <c r="B140" i="5"/>
  <c r="G140" i="5" s="1"/>
  <c r="B141" i="5"/>
  <c r="G141" i="5" s="1"/>
  <c r="B142" i="5"/>
  <c r="G142" i="5" s="1"/>
  <c r="B143" i="5"/>
  <c r="G143" i="5" s="1"/>
  <c r="B144" i="5"/>
  <c r="G144" i="5" s="1"/>
  <c r="B145" i="5"/>
  <c r="G145" i="5" s="1"/>
  <c r="B146" i="5"/>
  <c r="G146" i="5" s="1"/>
  <c r="B147" i="5"/>
  <c r="G147" i="5" s="1"/>
  <c r="B148" i="5"/>
  <c r="G148" i="5" s="1"/>
  <c r="B149" i="5"/>
  <c r="G149" i="5" s="1"/>
  <c r="B150" i="5"/>
  <c r="G150" i="5" s="1"/>
  <c r="B151" i="5"/>
  <c r="G151" i="5" s="1"/>
  <c r="B152" i="5"/>
  <c r="G152" i="5" s="1"/>
  <c r="B153" i="5"/>
  <c r="G153" i="5" s="1"/>
  <c r="B154" i="5"/>
  <c r="G154" i="5" s="1"/>
  <c r="B155" i="5"/>
  <c r="G155" i="5" s="1"/>
  <c r="B156" i="5"/>
  <c r="G156" i="5" s="1"/>
  <c r="B157" i="5"/>
  <c r="G157" i="5" s="1"/>
  <c r="B158" i="5"/>
  <c r="G158" i="5" s="1"/>
  <c r="B159" i="5"/>
  <c r="G159" i="5" s="1"/>
  <c r="B160" i="5"/>
  <c r="G160" i="5" s="1"/>
  <c r="B161" i="5"/>
  <c r="G161" i="5" s="1"/>
  <c r="B162" i="5"/>
  <c r="G162" i="5" s="1"/>
  <c r="B163" i="5"/>
  <c r="G163" i="5" s="1"/>
  <c r="B164" i="5"/>
  <c r="G164" i="5" s="1"/>
  <c r="B165" i="5"/>
  <c r="G165" i="5" s="1"/>
  <c r="B166" i="5"/>
  <c r="G166" i="5" s="1"/>
  <c r="B167" i="5"/>
  <c r="G167" i="5" s="1"/>
  <c r="B168" i="5"/>
  <c r="G168" i="5" s="1"/>
  <c r="B169" i="5"/>
  <c r="G169" i="5" s="1"/>
  <c r="B170" i="5"/>
  <c r="G170" i="5" s="1"/>
  <c r="B171" i="5"/>
  <c r="G171" i="5" s="1"/>
  <c r="B172" i="5"/>
  <c r="G172" i="5" s="1"/>
  <c r="B173" i="5"/>
  <c r="G173" i="5" s="1"/>
  <c r="B174" i="5"/>
  <c r="G174" i="5" s="1"/>
  <c r="B175" i="5"/>
  <c r="G175" i="5" s="1"/>
  <c r="B176" i="5"/>
  <c r="G176" i="5" s="1"/>
  <c r="B177" i="5"/>
  <c r="G177" i="5" s="1"/>
  <c r="B178" i="5"/>
  <c r="G178" i="5" s="1"/>
  <c r="B179" i="5"/>
  <c r="G179" i="5" s="1"/>
  <c r="B180" i="5"/>
  <c r="G180" i="5" s="1"/>
  <c r="B181" i="5"/>
  <c r="G181" i="5" s="1"/>
  <c r="B182" i="5"/>
  <c r="G182" i="5" s="1"/>
  <c r="B183" i="5"/>
  <c r="G183" i="5" s="1"/>
  <c r="B184" i="5"/>
  <c r="G184" i="5" s="1"/>
  <c r="B185" i="5"/>
  <c r="G185" i="5" s="1"/>
  <c r="B186" i="5"/>
  <c r="G186" i="5" s="1"/>
  <c r="B187" i="5"/>
  <c r="G187" i="5" s="1"/>
  <c r="B188" i="5"/>
  <c r="G188" i="5" s="1"/>
  <c r="B189" i="5"/>
  <c r="G189" i="5" s="1"/>
  <c r="B190" i="5"/>
  <c r="G190" i="5" s="1"/>
  <c r="B191" i="5"/>
  <c r="G191" i="5" s="1"/>
  <c r="B192" i="5"/>
  <c r="G192" i="5" s="1"/>
  <c r="B193" i="5"/>
  <c r="G193" i="5" s="1"/>
  <c r="B194" i="5"/>
  <c r="G194" i="5" s="1"/>
  <c r="B195" i="5"/>
  <c r="G195" i="5" s="1"/>
  <c r="B196" i="5"/>
  <c r="G196" i="5" s="1"/>
  <c r="B197" i="5"/>
  <c r="G197" i="5" s="1"/>
  <c r="B198" i="5"/>
  <c r="G198" i="5" s="1"/>
  <c r="B199" i="5"/>
  <c r="G199" i="5" s="1"/>
  <c r="B200" i="5"/>
  <c r="G200" i="5" s="1"/>
  <c r="B201" i="5"/>
  <c r="G201" i="5" s="1"/>
  <c r="B202" i="5"/>
  <c r="G202" i="5" s="1"/>
  <c r="B203" i="5"/>
  <c r="G203" i="5" s="1"/>
  <c r="B204" i="5"/>
  <c r="G204" i="5" s="1"/>
  <c r="B205" i="5"/>
  <c r="G205" i="5" s="1"/>
  <c r="B206" i="5"/>
  <c r="G206" i="5" s="1"/>
  <c r="B207" i="5"/>
  <c r="G207" i="5" s="1"/>
  <c r="B208" i="5"/>
  <c r="G208" i="5" s="1"/>
  <c r="B209" i="5"/>
  <c r="G209" i="5" s="1"/>
  <c r="B210" i="5"/>
  <c r="G210" i="5" s="1"/>
  <c r="B211" i="5"/>
  <c r="G211" i="5" s="1"/>
  <c r="B212" i="5"/>
  <c r="G212" i="5" s="1"/>
  <c r="B213" i="5"/>
  <c r="G213" i="5" s="1"/>
  <c r="B214" i="5"/>
  <c r="G214" i="5" s="1"/>
  <c r="B215" i="5"/>
  <c r="G215" i="5" s="1"/>
  <c r="B216" i="5"/>
  <c r="G216" i="5" s="1"/>
  <c r="B217" i="5"/>
  <c r="G217" i="5" s="1"/>
  <c r="B218" i="5"/>
  <c r="G218" i="5" s="1"/>
  <c r="B219" i="5"/>
  <c r="G219" i="5" s="1"/>
  <c r="B220" i="5"/>
  <c r="G220" i="5" s="1"/>
  <c r="B221" i="5"/>
  <c r="G221" i="5" s="1"/>
  <c r="B222" i="5"/>
  <c r="G222" i="5" s="1"/>
  <c r="B223" i="5"/>
  <c r="G223" i="5" s="1"/>
  <c r="B224" i="5"/>
  <c r="G224" i="5" s="1"/>
  <c r="B225" i="5"/>
  <c r="G225" i="5" s="1"/>
  <c r="B226" i="5"/>
  <c r="G226" i="5" s="1"/>
  <c r="B227" i="5"/>
  <c r="G227" i="5" s="1"/>
  <c r="B228" i="5"/>
  <c r="G228" i="5" s="1"/>
  <c r="B229" i="5"/>
  <c r="G229" i="5" s="1"/>
  <c r="B230" i="5"/>
  <c r="G230" i="5" s="1"/>
  <c r="B231" i="5"/>
  <c r="G231" i="5" s="1"/>
  <c r="B232" i="5"/>
  <c r="G232" i="5" s="1"/>
  <c r="B233" i="5"/>
  <c r="G233" i="5" s="1"/>
  <c r="B234" i="5"/>
  <c r="G234" i="5" s="1"/>
  <c r="B235" i="5"/>
  <c r="G235" i="5" s="1"/>
  <c r="B236" i="5"/>
  <c r="G236" i="5" s="1"/>
  <c r="B237" i="5"/>
  <c r="G237" i="5" s="1"/>
  <c r="B238" i="5"/>
  <c r="G238" i="5" s="1"/>
  <c r="B239" i="5"/>
  <c r="G239" i="5" s="1"/>
  <c r="B240" i="5"/>
  <c r="G240" i="5" s="1"/>
  <c r="B241" i="5"/>
  <c r="G241" i="5" s="1"/>
  <c r="B242" i="5"/>
  <c r="G242" i="5" s="1"/>
  <c r="B243" i="5"/>
  <c r="G243" i="5" s="1"/>
  <c r="B244" i="5"/>
  <c r="G244" i="5" s="1"/>
  <c r="B245" i="5"/>
  <c r="G245" i="5" s="1"/>
  <c r="B246" i="5"/>
  <c r="G246" i="5" s="1"/>
  <c r="B247" i="5"/>
  <c r="G247" i="5" s="1"/>
  <c r="B248" i="5"/>
  <c r="G248" i="5" s="1"/>
  <c r="B249" i="5"/>
  <c r="G249" i="5" s="1"/>
  <c r="B250" i="5"/>
  <c r="G250" i="5" s="1"/>
  <c r="B251" i="5"/>
  <c r="G251" i="5" s="1"/>
  <c r="B252" i="5"/>
  <c r="G252" i="5" s="1"/>
  <c r="B253" i="5"/>
  <c r="G253" i="5" s="1"/>
  <c r="B254" i="5"/>
  <c r="G254" i="5" s="1"/>
  <c r="B255" i="5"/>
  <c r="G255" i="5" s="1"/>
  <c r="B256" i="5"/>
  <c r="G256" i="5" s="1"/>
  <c r="B257" i="5"/>
  <c r="G257" i="5" s="1"/>
  <c r="B258" i="5"/>
  <c r="G258" i="5" s="1"/>
  <c r="B259" i="5"/>
  <c r="G259" i="5" s="1"/>
  <c r="B260" i="5"/>
  <c r="G260" i="5" s="1"/>
  <c r="B261" i="5"/>
  <c r="G261" i="5" s="1"/>
  <c r="B262" i="5"/>
  <c r="G262" i="5" s="1"/>
  <c r="B263" i="5"/>
  <c r="G263" i="5" s="1"/>
  <c r="B264" i="5"/>
  <c r="G264" i="5" s="1"/>
  <c r="B265" i="5"/>
  <c r="G265" i="5" s="1"/>
  <c r="B266" i="5"/>
  <c r="G266" i="5" s="1"/>
  <c r="B267" i="5"/>
  <c r="G267" i="5" s="1"/>
  <c r="B268" i="5"/>
  <c r="G268" i="5" s="1"/>
  <c r="B269" i="5"/>
  <c r="G269" i="5" s="1"/>
  <c r="B270" i="5"/>
  <c r="G270" i="5" s="1"/>
  <c r="B271" i="5"/>
  <c r="G271" i="5" s="1"/>
  <c r="B272" i="5"/>
  <c r="G272" i="5" s="1"/>
  <c r="B273" i="5"/>
  <c r="G273" i="5" s="1"/>
  <c r="B274" i="5"/>
  <c r="G274" i="5" s="1"/>
  <c r="B275" i="5"/>
  <c r="G275" i="5" s="1"/>
  <c r="B276" i="5"/>
  <c r="G276" i="5" s="1"/>
  <c r="B277" i="5"/>
  <c r="G277" i="5" s="1"/>
  <c r="B278" i="5"/>
  <c r="G278" i="5" s="1"/>
  <c r="B279" i="5"/>
  <c r="G279" i="5" s="1"/>
  <c r="B280" i="5"/>
  <c r="G280" i="5" s="1"/>
  <c r="B281" i="5"/>
  <c r="G281" i="5" s="1"/>
  <c r="B282" i="5"/>
  <c r="G282" i="5" s="1"/>
  <c r="B283" i="5"/>
  <c r="G283" i="5" s="1"/>
  <c r="B284" i="5"/>
  <c r="G284" i="5" s="1"/>
  <c r="B285" i="5"/>
  <c r="G285" i="5" s="1"/>
  <c r="B286" i="5"/>
  <c r="G286" i="5" s="1"/>
  <c r="B287" i="5"/>
  <c r="G287" i="5" s="1"/>
  <c r="B288" i="5"/>
  <c r="G288" i="5" s="1"/>
  <c r="B289" i="5"/>
  <c r="G289" i="5" s="1"/>
  <c r="B290" i="5"/>
  <c r="G290" i="5" s="1"/>
  <c r="B291" i="5"/>
  <c r="G291" i="5" s="1"/>
  <c r="B292" i="5"/>
  <c r="G292" i="5" s="1"/>
  <c r="B293" i="5"/>
  <c r="G293" i="5" s="1"/>
  <c r="B294" i="5"/>
  <c r="G294" i="5" s="1"/>
  <c r="B295" i="5"/>
  <c r="G295" i="5" s="1"/>
  <c r="B296" i="5"/>
  <c r="G296" i="5" s="1"/>
  <c r="B297" i="5"/>
  <c r="G297" i="5" s="1"/>
  <c r="B298" i="5"/>
  <c r="G298" i="5" s="1"/>
  <c r="B299" i="5"/>
  <c r="G299" i="5" s="1"/>
  <c r="B300" i="5"/>
  <c r="G300" i="5" s="1"/>
  <c r="B301" i="5"/>
  <c r="G301" i="5" s="1"/>
  <c r="B302" i="5"/>
  <c r="G302" i="5" s="1"/>
  <c r="B303" i="5"/>
  <c r="G303" i="5" s="1"/>
  <c r="B304" i="5"/>
  <c r="G304" i="5" s="1"/>
  <c r="B305" i="5"/>
  <c r="G305" i="5" s="1"/>
  <c r="B306" i="5"/>
  <c r="G306" i="5" s="1"/>
  <c r="B307" i="5"/>
  <c r="G307" i="5" s="1"/>
  <c r="B308" i="5"/>
  <c r="G308" i="5" s="1"/>
  <c r="B309" i="5"/>
  <c r="G309" i="5" s="1"/>
  <c r="B310" i="5"/>
  <c r="G310" i="5" s="1"/>
  <c r="B311" i="5"/>
  <c r="G311" i="5" s="1"/>
  <c r="B312" i="5"/>
  <c r="G312" i="5" s="1"/>
  <c r="B313" i="5"/>
  <c r="G313" i="5" s="1"/>
  <c r="B314" i="5"/>
  <c r="G314" i="5" s="1"/>
  <c r="B315" i="5"/>
  <c r="G315" i="5" s="1"/>
  <c r="B316" i="5"/>
  <c r="G316" i="5" s="1"/>
  <c r="B317" i="5"/>
  <c r="G317" i="5" s="1"/>
  <c r="B318" i="5"/>
  <c r="G318" i="5" s="1"/>
  <c r="B319" i="5"/>
  <c r="G319" i="5" s="1"/>
  <c r="B320" i="5"/>
  <c r="G320" i="5" s="1"/>
  <c r="B321" i="5"/>
  <c r="G321" i="5" s="1"/>
  <c r="B322" i="5"/>
  <c r="G322" i="5" s="1"/>
  <c r="B323" i="5"/>
  <c r="G323" i="5" s="1"/>
  <c r="B324" i="5"/>
  <c r="G324" i="5" s="1"/>
  <c r="B325" i="5"/>
  <c r="G325" i="5" s="1"/>
  <c r="B326" i="5"/>
  <c r="G326" i="5" s="1"/>
  <c r="B327" i="5"/>
  <c r="G327" i="5" s="1"/>
  <c r="B328" i="5"/>
  <c r="G328" i="5" s="1"/>
  <c r="B329" i="5"/>
  <c r="G329" i="5" s="1"/>
  <c r="B330" i="5"/>
  <c r="G330" i="5" s="1"/>
  <c r="B331" i="5"/>
  <c r="G331" i="5" s="1"/>
  <c r="B332" i="5"/>
  <c r="G332" i="5" s="1"/>
  <c r="B333" i="5"/>
  <c r="G333" i="5" s="1"/>
  <c r="B334" i="5"/>
  <c r="G334" i="5" s="1"/>
  <c r="B335" i="5"/>
  <c r="G335" i="5" s="1"/>
  <c r="B336" i="5"/>
  <c r="G336" i="5" s="1"/>
  <c r="B337" i="5"/>
  <c r="G337" i="5" s="1"/>
  <c r="B338" i="5"/>
  <c r="G338" i="5" s="1"/>
  <c r="B339" i="5"/>
  <c r="G339" i="5" s="1"/>
  <c r="B340" i="5"/>
  <c r="G340" i="5" s="1"/>
  <c r="B341" i="5"/>
  <c r="G341" i="5" s="1"/>
  <c r="B342" i="5"/>
  <c r="G342" i="5" s="1"/>
  <c r="B343" i="5"/>
  <c r="G343" i="5" s="1"/>
  <c r="B344" i="5"/>
  <c r="G344" i="5" s="1"/>
  <c r="B345" i="5"/>
  <c r="G345" i="5" s="1"/>
  <c r="B346" i="5"/>
  <c r="G346" i="5" s="1"/>
  <c r="B347" i="5"/>
  <c r="G347" i="5" s="1"/>
  <c r="B348" i="5"/>
  <c r="G348" i="5" s="1"/>
  <c r="B349" i="5"/>
  <c r="G349" i="5" s="1"/>
  <c r="B350" i="5"/>
  <c r="G350" i="5" s="1"/>
  <c r="B351" i="5"/>
  <c r="G351" i="5" s="1"/>
  <c r="B352" i="5"/>
  <c r="G352" i="5" s="1"/>
  <c r="B353" i="5"/>
  <c r="G353" i="5" s="1"/>
  <c r="B354" i="5"/>
  <c r="G354" i="5" s="1"/>
  <c r="B355" i="5"/>
  <c r="G355" i="5" s="1"/>
  <c r="B356" i="5"/>
  <c r="G356" i="5" s="1"/>
  <c r="B357" i="5"/>
  <c r="G357" i="5" s="1"/>
  <c r="B358" i="5"/>
  <c r="G358" i="5" s="1"/>
  <c r="B359" i="5"/>
  <c r="G359" i="5" s="1"/>
  <c r="B360" i="5"/>
  <c r="G360" i="5" s="1"/>
  <c r="B361" i="5"/>
  <c r="G361" i="5" s="1"/>
  <c r="B362" i="5"/>
  <c r="G362" i="5" s="1"/>
  <c r="B363" i="5"/>
  <c r="G363" i="5" s="1"/>
  <c r="B364" i="5"/>
  <c r="G364" i="5" s="1"/>
  <c r="B365" i="5"/>
  <c r="G365" i="5" s="1"/>
  <c r="B366" i="5"/>
  <c r="G366" i="5" s="1"/>
  <c r="B367" i="5"/>
  <c r="G367" i="5" s="1"/>
  <c r="B368" i="5"/>
  <c r="G368" i="5" s="1"/>
  <c r="B369" i="5"/>
  <c r="G369" i="5" s="1"/>
  <c r="B370" i="5"/>
  <c r="G370" i="5" s="1"/>
  <c r="B371" i="5"/>
  <c r="G371" i="5" s="1"/>
  <c r="B372" i="5"/>
  <c r="G372" i="5" s="1"/>
  <c r="B373" i="5"/>
  <c r="G373" i="5" s="1"/>
  <c r="B374" i="5"/>
  <c r="G374" i="5" s="1"/>
  <c r="B375" i="5"/>
  <c r="G375" i="5" s="1"/>
  <c r="B376" i="5"/>
  <c r="G376" i="5" s="1"/>
  <c r="B377" i="5"/>
  <c r="G377" i="5" s="1"/>
  <c r="B378" i="5"/>
  <c r="G378" i="5" s="1"/>
  <c r="B379" i="5"/>
  <c r="G379" i="5" s="1"/>
  <c r="B380" i="5"/>
  <c r="G380" i="5" s="1"/>
  <c r="B381" i="5"/>
  <c r="G381" i="5" s="1"/>
  <c r="B382" i="5"/>
  <c r="G382" i="5" s="1"/>
  <c r="B383" i="5"/>
  <c r="G383" i="5" s="1"/>
  <c r="B384" i="5"/>
  <c r="G384" i="5" s="1"/>
  <c r="B385" i="5"/>
  <c r="G385" i="5" s="1"/>
  <c r="B386" i="5"/>
  <c r="G386" i="5" s="1"/>
  <c r="B387" i="5"/>
  <c r="G387" i="5" s="1"/>
  <c r="B388" i="5"/>
  <c r="G388" i="5" s="1"/>
  <c r="B389" i="5"/>
  <c r="G389" i="5" s="1"/>
  <c r="B390" i="5"/>
  <c r="G390" i="5" s="1"/>
  <c r="B391" i="5"/>
  <c r="G391" i="5" s="1"/>
  <c r="B392" i="5"/>
  <c r="G392" i="5" s="1"/>
  <c r="B393" i="5"/>
  <c r="G393" i="5" s="1"/>
  <c r="B394" i="5"/>
  <c r="G394" i="5" s="1"/>
  <c r="B395" i="5"/>
  <c r="G395" i="5" s="1"/>
  <c r="B396" i="5"/>
  <c r="G396" i="5" s="1"/>
  <c r="B397" i="5"/>
  <c r="G397" i="5" s="1"/>
  <c r="B398" i="5"/>
  <c r="G398" i="5" s="1"/>
  <c r="B399" i="5"/>
  <c r="G399" i="5" s="1"/>
  <c r="B400" i="5"/>
  <c r="G400" i="5" s="1"/>
  <c r="B401" i="5"/>
  <c r="G401" i="5" s="1"/>
  <c r="B402" i="5"/>
  <c r="G402" i="5" s="1"/>
  <c r="B403" i="5"/>
  <c r="G403" i="5" s="1"/>
  <c r="B404" i="5"/>
  <c r="G404" i="5" s="1"/>
  <c r="B405" i="5"/>
  <c r="G405" i="5" s="1"/>
  <c r="B406" i="5"/>
  <c r="G406" i="5" s="1"/>
  <c r="B407" i="5"/>
  <c r="G407" i="5" s="1"/>
  <c r="B408" i="5"/>
  <c r="G408" i="5" s="1"/>
  <c r="B409" i="5"/>
  <c r="G409" i="5" s="1"/>
  <c r="B410" i="5"/>
  <c r="G410" i="5" s="1"/>
  <c r="B411" i="5"/>
  <c r="G411" i="5" s="1"/>
  <c r="B412" i="5"/>
  <c r="G412" i="5" s="1"/>
  <c r="B413" i="5"/>
  <c r="G413" i="5" s="1"/>
  <c r="B414" i="5"/>
  <c r="G414" i="5" s="1"/>
  <c r="B415" i="5"/>
  <c r="G415" i="5" s="1"/>
  <c r="B416" i="5"/>
  <c r="G416" i="5" s="1"/>
  <c r="B417" i="5"/>
  <c r="G417" i="5" s="1"/>
  <c r="B418" i="5"/>
  <c r="G418" i="5" s="1"/>
  <c r="B419" i="5"/>
  <c r="G419" i="5" s="1"/>
  <c r="B420" i="5"/>
  <c r="G420" i="5" s="1"/>
  <c r="B421" i="5"/>
  <c r="G421" i="5" s="1"/>
  <c r="B422" i="5"/>
  <c r="G422" i="5" s="1"/>
  <c r="B423" i="5"/>
  <c r="G423" i="5" s="1"/>
  <c r="B424" i="5"/>
  <c r="G424" i="5" s="1"/>
  <c r="B425" i="5"/>
  <c r="G425" i="5" s="1"/>
  <c r="B426" i="5"/>
  <c r="G426" i="5" s="1"/>
  <c r="B427" i="5"/>
  <c r="G427" i="5" s="1"/>
  <c r="B428" i="5"/>
  <c r="G428" i="5" s="1"/>
  <c r="B429" i="5"/>
  <c r="G429" i="5" s="1"/>
  <c r="B430" i="5"/>
  <c r="G430" i="5" s="1"/>
  <c r="B431" i="5"/>
  <c r="G431" i="5" s="1"/>
  <c r="B432" i="5"/>
  <c r="G432" i="5" s="1"/>
  <c r="B433" i="5"/>
  <c r="G433" i="5" s="1"/>
  <c r="B434" i="5"/>
  <c r="G434" i="5" s="1"/>
  <c r="B435" i="5"/>
  <c r="G435" i="5" s="1"/>
  <c r="B436" i="5"/>
  <c r="G436" i="5" s="1"/>
  <c r="B437" i="5"/>
  <c r="G437" i="5" s="1"/>
  <c r="B438" i="5"/>
  <c r="G438" i="5" s="1"/>
  <c r="B439" i="5"/>
  <c r="G439" i="5" s="1"/>
  <c r="B440" i="5"/>
  <c r="G440" i="5" s="1"/>
  <c r="B441" i="5"/>
  <c r="G441" i="5" s="1"/>
  <c r="B442" i="5"/>
  <c r="G442" i="5" s="1"/>
  <c r="B443" i="5"/>
  <c r="G443" i="5" s="1"/>
  <c r="B444" i="5"/>
  <c r="G444" i="5" s="1"/>
  <c r="B445" i="5"/>
  <c r="G445" i="5" s="1"/>
  <c r="B446" i="5"/>
  <c r="G446" i="5" s="1"/>
  <c r="B447" i="5"/>
  <c r="G447" i="5" s="1"/>
  <c r="B448" i="5"/>
  <c r="G448" i="5" s="1"/>
  <c r="B449" i="5"/>
  <c r="G449" i="5" s="1"/>
  <c r="B450" i="5"/>
  <c r="G450" i="5" s="1"/>
  <c r="B451" i="5"/>
  <c r="G451" i="5" s="1"/>
  <c r="B452" i="5"/>
  <c r="G452" i="5" s="1"/>
  <c r="B453" i="5"/>
  <c r="G453" i="5" s="1"/>
  <c r="B454" i="5"/>
  <c r="G454" i="5" s="1"/>
  <c r="B455" i="5"/>
  <c r="G455" i="5" s="1"/>
  <c r="B456" i="5"/>
  <c r="G456" i="5" s="1"/>
  <c r="B457" i="5"/>
  <c r="G457" i="5" s="1"/>
  <c r="B458" i="5"/>
  <c r="G458" i="5" s="1"/>
  <c r="B459" i="5"/>
  <c r="G459" i="5" s="1"/>
  <c r="B460" i="5"/>
  <c r="G460" i="5" s="1"/>
  <c r="B461" i="5"/>
  <c r="G461" i="5" s="1"/>
  <c r="B462" i="5"/>
  <c r="G462" i="5" s="1"/>
  <c r="B463" i="5"/>
  <c r="G463" i="5" s="1"/>
  <c r="B464" i="5"/>
  <c r="G464" i="5" s="1"/>
  <c r="B465" i="5"/>
  <c r="G465" i="5" s="1"/>
  <c r="B466" i="5"/>
  <c r="G466" i="5" s="1"/>
  <c r="B467" i="5"/>
  <c r="G467" i="5" s="1"/>
  <c r="B468" i="5"/>
  <c r="G468" i="5" s="1"/>
  <c r="B469" i="5"/>
  <c r="G469" i="5" s="1"/>
  <c r="B470" i="5"/>
  <c r="G470" i="5" s="1"/>
  <c r="B471" i="5"/>
  <c r="G471" i="5" s="1"/>
  <c r="B472" i="5"/>
  <c r="G472" i="5" s="1"/>
  <c r="B473" i="5"/>
  <c r="G473" i="5" s="1"/>
  <c r="B474" i="5"/>
  <c r="G474" i="5" s="1"/>
  <c r="B475" i="5"/>
  <c r="G475" i="5" s="1"/>
  <c r="B476" i="5"/>
  <c r="G476" i="5" s="1"/>
  <c r="B477" i="5"/>
  <c r="G477" i="5" s="1"/>
  <c r="B478" i="5"/>
  <c r="G478" i="5" s="1"/>
  <c r="B479" i="5"/>
  <c r="G479" i="5" s="1"/>
  <c r="B480" i="5"/>
  <c r="G480" i="5" s="1"/>
  <c r="B481" i="5"/>
  <c r="G481" i="5" s="1"/>
  <c r="B482" i="5"/>
  <c r="G482" i="5" s="1"/>
  <c r="B483" i="5"/>
  <c r="G483" i="5" s="1"/>
  <c r="B484" i="5"/>
  <c r="G484" i="5" s="1"/>
  <c r="B485" i="5"/>
  <c r="G485" i="5" s="1"/>
  <c r="B486" i="5"/>
  <c r="G486" i="5" s="1"/>
  <c r="B487" i="5"/>
  <c r="G487" i="5" s="1"/>
  <c r="B488" i="5"/>
  <c r="G488" i="5" s="1"/>
  <c r="B489" i="5"/>
  <c r="G489" i="5" s="1"/>
  <c r="B490" i="5"/>
  <c r="G490" i="5" s="1"/>
  <c r="B491" i="5"/>
  <c r="G491" i="5" s="1"/>
  <c r="B492" i="5"/>
  <c r="G492" i="5" s="1"/>
  <c r="B493" i="5"/>
  <c r="G493" i="5" s="1"/>
  <c r="B494" i="5"/>
  <c r="G494" i="5" s="1"/>
  <c r="B495" i="5"/>
  <c r="G495" i="5" s="1"/>
  <c r="B496" i="5"/>
  <c r="G496" i="5" s="1"/>
  <c r="B497" i="5"/>
  <c r="G497" i="5" s="1"/>
  <c r="B498" i="5"/>
  <c r="G498" i="5" s="1"/>
  <c r="B499" i="5"/>
  <c r="G499" i="5" s="1"/>
  <c r="B500" i="5"/>
  <c r="G500" i="5" s="1"/>
  <c r="B501" i="5"/>
  <c r="G501" i="5" s="1"/>
  <c r="B502" i="5"/>
  <c r="G502" i="5" s="1"/>
  <c r="B503" i="5"/>
  <c r="G503" i="5" s="1"/>
  <c r="B504" i="5"/>
  <c r="G504" i="5" s="1"/>
  <c r="B505" i="5"/>
  <c r="G505" i="5" s="1"/>
  <c r="B506" i="5"/>
  <c r="G506" i="5" s="1"/>
  <c r="B507" i="5"/>
  <c r="G507" i="5" s="1"/>
  <c r="B508" i="5"/>
  <c r="G508" i="5" s="1"/>
  <c r="B509" i="5"/>
  <c r="G509" i="5" s="1"/>
  <c r="B510" i="5"/>
  <c r="G510" i="5" s="1"/>
  <c r="B511" i="5"/>
  <c r="G511" i="5" s="1"/>
  <c r="B512" i="5"/>
  <c r="G512" i="5" s="1"/>
  <c r="B513" i="5"/>
  <c r="G513" i="5" s="1"/>
  <c r="B514" i="5"/>
  <c r="G514" i="5" s="1"/>
  <c r="B515" i="5"/>
  <c r="G515" i="5" s="1"/>
  <c r="B516" i="5"/>
  <c r="G516" i="5" s="1"/>
  <c r="B517" i="5"/>
  <c r="G517" i="5" s="1"/>
  <c r="B518" i="5"/>
  <c r="G518" i="5" s="1"/>
  <c r="B519" i="5"/>
  <c r="G519" i="5" s="1"/>
  <c r="B520" i="5"/>
  <c r="G520" i="5" s="1"/>
  <c r="B521" i="5"/>
  <c r="G521" i="5" s="1"/>
  <c r="B522" i="5"/>
  <c r="G522" i="5" s="1"/>
  <c r="B523" i="5"/>
  <c r="G523" i="5" s="1"/>
  <c r="B524" i="5"/>
  <c r="G524" i="5" s="1"/>
  <c r="B525" i="5"/>
  <c r="G525" i="5" s="1"/>
  <c r="B526" i="5"/>
  <c r="G526" i="5" s="1"/>
  <c r="B527" i="5"/>
  <c r="G527" i="5" s="1"/>
  <c r="B528" i="5"/>
  <c r="G528" i="5" s="1"/>
  <c r="B529" i="5"/>
  <c r="G529" i="5" s="1"/>
  <c r="B530" i="5"/>
  <c r="G530" i="5" s="1"/>
  <c r="B531" i="5"/>
  <c r="G531" i="5" s="1"/>
  <c r="B532" i="5"/>
  <c r="G532" i="5" s="1"/>
  <c r="B533" i="5"/>
  <c r="G533" i="5" s="1"/>
  <c r="B534" i="5"/>
  <c r="G534" i="5" s="1"/>
  <c r="B535" i="5"/>
  <c r="G535" i="5" s="1"/>
  <c r="B536" i="5"/>
  <c r="G536" i="5" s="1"/>
  <c r="B537" i="5"/>
  <c r="G537" i="5" s="1"/>
  <c r="B538" i="5"/>
  <c r="G538" i="5" s="1"/>
  <c r="B539" i="5"/>
  <c r="G539" i="5" s="1"/>
  <c r="B540" i="5"/>
  <c r="G540" i="5" s="1"/>
  <c r="B541" i="5"/>
  <c r="G541" i="5" s="1"/>
  <c r="B542" i="5"/>
  <c r="G542" i="5" s="1"/>
  <c r="B543" i="5"/>
  <c r="G543" i="5" s="1"/>
  <c r="B544" i="5"/>
  <c r="G544" i="5" s="1"/>
  <c r="B545" i="5"/>
  <c r="G545" i="5" s="1"/>
  <c r="B546" i="5"/>
  <c r="G546" i="5" s="1"/>
  <c r="B547" i="5"/>
  <c r="G547" i="5" s="1"/>
  <c r="B548" i="5"/>
  <c r="G548" i="5" s="1"/>
  <c r="B549" i="5"/>
  <c r="G549" i="5" s="1"/>
  <c r="B550" i="5"/>
  <c r="G550" i="5" s="1"/>
  <c r="B551" i="5"/>
  <c r="G551" i="5" s="1"/>
  <c r="B552" i="5"/>
  <c r="G552" i="5" s="1"/>
  <c r="B553" i="5"/>
  <c r="G553" i="5" s="1"/>
  <c r="B554" i="5"/>
  <c r="G554" i="5" s="1"/>
  <c r="B555" i="5"/>
  <c r="G555" i="5" s="1"/>
  <c r="B556" i="5"/>
  <c r="G556" i="5" s="1"/>
  <c r="B557" i="5"/>
  <c r="G557" i="5" s="1"/>
  <c r="B558" i="5"/>
  <c r="G558" i="5" s="1"/>
  <c r="B559" i="5"/>
  <c r="G559" i="5" s="1"/>
  <c r="B560" i="5"/>
  <c r="G560" i="5" s="1"/>
  <c r="B561" i="5"/>
  <c r="G561" i="5" s="1"/>
  <c r="B562" i="5"/>
  <c r="G562" i="5" s="1"/>
  <c r="B563" i="5"/>
  <c r="G563" i="5" s="1"/>
  <c r="B564" i="5"/>
  <c r="G564" i="5" s="1"/>
  <c r="B565" i="5"/>
  <c r="G565" i="5" s="1"/>
  <c r="B566" i="5"/>
  <c r="G566" i="5" s="1"/>
  <c r="B567" i="5"/>
  <c r="G567" i="5" s="1"/>
  <c r="B568" i="5"/>
  <c r="G568" i="5" s="1"/>
  <c r="B569" i="5"/>
  <c r="G569" i="5" s="1"/>
  <c r="B570" i="5"/>
  <c r="G570" i="5" s="1"/>
  <c r="B571" i="5"/>
  <c r="G571" i="5" s="1"/>
  <c r="B572" i="5"/>
  <c r="G572" i="5" s="1"/>
  <c r="B573" i="5"/>
  <c r="G573" i="5" s="1"/>
  <c r="B574" i="5"/>
  <c r="G574" i="5" s="1"/>
  <c r="B575" i="5"/>
  <c r="G575" i="5" s="1"/>
  <c r="B576" i="5"/>
  <c r="G576" i="5" s="1"/>
  <c r="B577" i="5"/>
  <c r="G577" i="5" s="1"/>
  <c r="B578" i="5"/>
  <c r="G578" i="5" s="1"/>
  <c r="B579" i="5"/>
  <c r="G579" i="5" s="1"/>
  <c r="B580" i="5"/>
  <c r="G580" i="5" s="1"/>
  <c r="B581" i="5"/>
  <c r="G581" i="5" s="1"/>
  <c r="B582" i="5"/>
  <c r="G582" i="5" s="1"/>
  <c r="B583" i="5"/>
  <c r="G583" i="5" s="1"/>
  <c r="B584" i="5"/>
  <c r="G584" i="5" s="1"/>
  <c r="B585" i="5"/>
  <c r="G585" i="5" s="1"/>
  <c r="B586" i="5"/>
  <c r="G586" i="5" s="1"/>
  <c r="B587" i="5"/>
  <c r="G587" i="5" s="1"/>
  <c r="B588" i="5"/>
  <c r="G588" i="5" s="1"/>
  <c r="B589" i="5"/>
  <c r="G589" i="5" s="1"/>
  <c r="B590" i="5"/>
  <c r="G590" i="5" s="1"/>
  <c r="B591" i="5"/>
  <c r="G591" i="5" s="1"/>
  <c r="B592" i="5"/>
  <c r="G592" i="5" s="1"/>
  <c r="B593" i="5"/>
  <c r="G593" i="5" s="1"/>
  <c r="B594" i="5"/>
  <c r="G594" i="5" s="1"/>
  <c r="B595" i="5"/>
  <c r="G595" i="5" s="1"/>
  <c r="B596" i="5"/>
  <c r="G596" i="5" s="1"/>
  <c r="B597" i="5"/>
  <c r="G597" i="5" s="1"/>
  <c r="B598" i="5"/>
  <c r="G598" i="5" s="1"/>
  <c r="B599" i="5"/>
  <c r="G599" i="5" s="1"/>
  <c r="B600" i="5"/>
  <c r="G600" i="5" s="1"/>
  <c r="B601" i="5"/>
  <c r="G601" i="5" s="1"/>
  <c r="B602" i="5"/>
  <c r="G602" i="5" s="1"/>
  <c r="B603" i="5"/>
  <c r="G603" i="5" s="1"/>
  <c r="B604" i="5"/>
  <c r="G604" i="5" s="1"/>
  <c r="B605" i="5"/>
  <c r="G605" i="5" s="1"/>
  <c r="B606" i="5"/>
  <c r="G606" i="5" s="1"/>
  <c r="B607" i="5"/>
  <c r="G607" i="5" s="1"/>
  <c r="B608" i="5"/>
  <c r="G608" i="5" s="1"/>
  <c r="B609" i="5"/>
  <c r="G609" i="5" s="1"/>
  <c r="B610" i="5"/>
  <c r="G610" i="5" s="1"/>
  <c r="B611" i="5"/>
  <c r="G611" i="5" s="1"/>
  <c r="B612" i="5"/>
  <c r="G612" i="5" s="1"/>
  <c r="B613" i="5"/>
  <c r="G613" i="5" s="1"/>
  <c r="B614" i="5"/>
  <c r="G614" i="5" s="1"/>
  <c r="B615" i="5"/>
  <c r="G615" i="5" s="1"/>
  <c r="B616" i="5"/>
  <c r="G616" i="5" s="1"/>
  <c r="B617" i="5"/>
  <c r="G617" i="5" s="1"/>
  <c r="B618" i="5"/>
  <c r="G618" i="5" s="1"/>
  <c r="B619" i="5"/>
  <c r="G619" i="5" s="1"/>
  <c r="B620" i="5"/>
  <c r="G620" i="5" s="1"/>
  <c r="B621" i="5"/>
  <c r="G621" i="5" s="1"/>
  <c r="B622" i="5"/>
  <c r="G622" i="5" s="1"/>
  <c r="B623" i="5"/>
  <c r="G623" i="5" s="1"/>
  <c r="B624" i="5"/>
  <c r="G624" i="5" s="1"/>
  <c r="B625" i="5"/>
  <c r="G625" i="5" s="1"/>
  <c r="B626" i="5"/>
  <c r="G626" i="5" s="1"/>
  <c r="B627" i="5"/>
  <c r="G627" i="5" s="1"/>
  <c r="B628" i="5"/>
  <c r="G628" i="5" s="1"/>
  <c r="B629" i="5"/>
  <c r="G629" i="5" s="1"/>
  <c r="B630" i="5"/>
  <c r="G630" i="5" s="1"/>
  <c r="B631" i="5"/>
  <c r="G631" i="5" s="1"/>
  <c r="B632" i="5"/>
  <c r="G632" i="5" s="1"/>
  <c r="B633" i="5"/>
  <c r="G633" i="5" s="1"/>
  <c r="B634" i="5"/>
  <c r="G634" i="5" s="1"/>
  <c r="B635" i="5"/>
  <c r="G635" i="5" s="1"/>
  <c r="B636" i="5"/>
  <c r="G636" i="5" s="1"/>
  <c r="B637" i="5"/>
  <c r="G637" i="5" s="1"/>
  <c r="B638" i="5"/>
  <c r="G638" i="5" s="1"/>
  <c r="B639" i="5"/>
  <c r="G639" i="5" s="1"/>
  <c r="B640" i="5"/>
  <c r="G640" i="5" s="1"/>
  <c r="B641" i="5"/>
  <c r="G641" i="5" s="1"/>
  <c r="B642" i="5"/>
  <c r="G642" i="5" s="1"/>
  <c r="B643" i="5"/>
  <c r="G643" i="5" s="1"/>
  <c r="B644" i="5"/>
  <c r="G644" i="5" s="1"/>
  <c r="B645" i="5"/>
  <c r="G645" i="5" s="1"/>
  <c r="B646" i="5"/>
  <c r="G646" i="5" s="1"/>
  <c r="B647" i="5"/>
  <c r="G647" i="5" s="1"/>
  <c r="B648" i="5"/>
  <c r="G648" i="5" s="1"/>
  <c r="B649" i="5"/>
  <c r="G649" i="5" s="1"/>
  <c r="B650" i="5"/>
  <c r="G650" i="5" s="1"/>
  <c r="B651" i="5"/>
  <c r="G651" i="5" s="1"/>
  <c r="B652" i="5"/>
  <c r="G652" i="5" s="1"/>
  <c r="B653" i="5"/>
  <c r="G653" i="5" s="1"/>
  <c r="B654" i="5"/>
  <c r="G654" i="5" s="1"/>
  <c r="B655" i="5"/>
  <c r="G655" i="5" s="1"/>
  <c r="B656" i="5"/>
  <c r="G656" i="5" s="1"/>
  <c r="B657" i="5"/>
  <c r="G657" i="5" s="1"/>
  <c r="B658" i="5"/>
  <c r="G658" i="5" s="1"/>
  <c r="B659" i="5"/>
  <c r="G659" i="5" s="1"/>
  <c r="B660" i="5"/>
  <c r="G660" i="5" s="1"/>
  <c r="B661" i="5"/>
  <c r="G661" i="5" s="1"/>
  <c r="B662" i="5"/>
  <c r="G662" i="5" s="1"/>
  <c r="B663" i="5"/>
  <c r="G663" i="5" s="1"/>
  <c r="B664" i="5"/>
  <c r="G664" i="5" s="1"/>
  <c r="B665" i="5"/>
  <c r="G665" i="5" s="1"/>
  <c r="B666" i="5"/>
  <c r="G666" i="5" s="1"/>
  <c r="B667" i="5"/>
  <c r="G667" i="5" s="1"/>
  <c r="B668" i="5"/>
  <c r="G668" i="5" s="1"/>
  <c r="B669" i="5"/>
  <c r="G669" i="5" s="1"/>
  <c r="B670" i="5"/>
  <c r="G670" i="5" s="1"/>
  <c r="B671" i="5"/>
  <c r="G671" i="5" s="1"/>
  <c r="B672" i="5"/>
  <c r="G672" i="5" s="1"/>
  <c r="B673" i="5"/>
  <c r="G673" i="5" s="1"/>
  <c r="B674" i="5"/>
  <c r="G674" i="5" s="1"/>
  <c r="B675" i="5"/>
  <c r="G675" i="5" s="1"/>
  <c r="B676" i="5"/>
  <c r="G676" i="5" s="1"/>
  <c r="B677" i="5"/>
  <c r="G677" i="5" s="1"/>
  <c r="B678" i="5"/>
  <c r="G678" i="5" s="1"/>
  <c r="B679" i="5"/>
  <c r="G679" i="5" s="1"/>
  <c r="B680" i="5"/>
  <c r="G680" i="5" s="1"/>
  <c r="B681" i="5"/>
  <c r="G681" i="5" s="1"/>
  <c r="B682" i="5"/>
  <c r="G682" i="5" s="1"/>
  <c r="B683" i="5"/>
  <c r="G683" i="5" s="1"/>
  <c r="B684" i="5"/>
  <c r="G684" i="5" s="1"/>
  <c r="B685" i="5"/>
  <c r="G685" i="5" s="1"/>
  <c r="B686" i="5"/>
  <c r="G686" i="5" s="1"/>
  <c r="B687" i="5"/>
  <c r="G687" i="5" s="1"/>
  <c r="B688" i="5"/>
  <c r="G688" i="5" s="1"/>
  <c r="B689" i="5"/>
  <c r="G689" i="5" s="1"/>
  <c r="B690" i="5"/>
  <c r="G690" i="5" s="1"/>
  <c r="B691" i="5"/>
  <c r="G691" i="5" s="1"/>
  <c r="B692" i="5"/>
  <c r="G692" i="5" s="1"/>
  <c r="B693" i="5"/>
  <c r="G693" i="5" s="1"/>
  <c r="B694" i="5"/>
  <c r="G694" i="5" s="1"/>
  <c r="B695" i="5"/>
  <c r="G695" i="5" s="1"/>
  <c r="B696" i="5"/>
  <c r="G696" i="5" s="1"/>
  <c r="B697" i="5"/>
  <c r="G697" i="5" s="1"/>
  <c r="B698" i="5"/>
  <c r="G698" i="5" s="1"/>
  <c r="B699" i="5"/>
  <c r="G699" i="5" s="1"/>
  <c r="B700" i="5"/>
  <c r="G700" i="5" s="1"/>
  <c r="B701" i="5"/>
  <c r="G701" i="5" s="1"/>
  <c r="B702" i="5"/>
  <c r="G702" i="5" s="1"/>
  <c r="B703" i="5"/>
  <c r="G703" i="5" s="1"/>
  <c r="B704" i="5"/>
  <c r="G704" i="5" s="1"/>
  <c r="B705" i="5"/>
  <c r="G705" i="5" s="1"/>
  <c r="B706" i="5"/>
  <c r="G706" i="5" s="1"/>
  <c r="B707" i="5"/>
  <c r="G707" i="5" s="1"/>
  <c r="B708" i="5"/>
  <c r="G708" i="5" s="1"/>
  <c r="B709" i="5"/>
  <c r="G709" i="5" s="1"/>
  <c r="B710" i="5"/>
  <c r="G710" i="5" s="1"/>
  <c r="B711" i="5"/>
  <c r="G711" i="5" s="1"/>
  <c r="B712" i="5"/>
  <c r="G712" i="5" s="1"/>
  <c r="B713" i="5"/>
  <c r="G713" i="5" s="1"/>
  <c r="B714" i="5"/>
  <c r="G714" i="5" s="1"/>
  <c r="B715" i="5"/>
  <c r="G715" i="5" s="1"/>
  <c r="B716" i="5"/>
  <c r="G716" i="5" s="1"/>
  <c r="B717" i="5"/>
  <c r="G717" i="5" s="1"/>
  <c r="B718" i="5"/>
  <c r="G718" i="5" s="1"/>
  <c r="B719" i="5"/>
  <c r="G719" i="5" s="1"/>
  <c r="B720" i="5"/>
  <c r="G720" i="5" s="1"/>
  <c r="B721" i="5"/>
  <c r="G721" i="5" s="1"/>
  <c r="B722" i="5"/>
  <c r="G722" i="5" s="1"/>
  <c r="B723" i="5"/>
  <c r="G723" i="5" s="1"/>
  <c r="B724" i="5"/>
  <c r="G724" i="5" s="1"/>
  <c r="B725" i="5"/>
  <c r="G725" i="5" s="1"/>
  <c r="B726" i="5"/>
  <c r="G726" i="5" s="1"/>
  <c r="B727" i="5"/>
  <c r="G727" i="5" s="1"/>
  <c r="B728" i="5"/>
  <c r="G728" i="5" s="1"/>
  <c r="B729" i="5"/>
  <c r="G729" i="5" s="1"/>
  <c r="B730" i="5"/>
  <c r="G730" i="5" s="1"/>
  <c r="B731" i="5"/>
  <c r="G731" i="5" s="1"/>
  <c r="B732" i="5"/>
  <c r="G732" i="5" s="1"/>
  <c r="B733" i="5"/>
  <c r="G733" i="5" s="1"/>
  <c r="B734" i="5"/>
  <c r="G734" i="5" s="1"/>
  <c r="B735" i="5"/>
  <c r="G735" i="5" s="1"/>
  <c r="B736" i="5"/>
  <c r="G736" i="5" s="1"/>
  <c r="B737" i="5"/>
  <c r="G737" i="5" s="1"/>
  <c r="B738" i="5"/>
  <c r="G738" i="5" s="1"/>
  <c r="B739" i="5"/>
  <c r="G739" i="5" s="1"/>
  <c r="B740" i="5"/>
  <c r="G740" i="5" s="1"/>
  <c r="B741" i="5"/>
  <c r="G741" i="5" s="1"/>
  <c r="B742" i="5"/>
  <c r="G742" i="5" s="1"/>
  <c r="B743" i="5"/>
  <c r="G743" i="5" s="1"/>
  <c r="B744" i="5"/>
  <c r="G744" i="5" s="1"/>
  <c r="B745" i="5"/>
  <c r="G745" i="5" s="1"/>
  <c r="B746" i="5"/>
  <c r="G746" i="5" s="1"/>
  <c r="B747" i="5"/>
  <c r="G747" i="5" s="1"/>
  <c r="B748" i="5"/>
  <c r="G748" i="5" s="1"/>
  <c r="B749" i="5"/>
  <c r="G749" i="5" s="1"/>
  <c r="B750" i="5"/>
  <c r="G750" i="5" s="1"/>
  <c r="B751" i="5"/>
  <c r="G751" i="5" s="1"/>
  <c r="B752" i="5"/>
  <c r="G752" i="5" s="1"/>
  <c r="B753" i="5"/>
  <c r="G753" i="5" s="1"/>
  <c r="B754" i="5"/>
  <c r="G754" i="5" s="1"/>
  <c r="B755" i="5"/>
  <c r="G755" i="5" s="1"/>
  <c r="B756" i="5"/>
  <c r="G756" i="5" s="1"/>
  <c r="B757" i="5"/>
  <c r="G757" i="5" s="1"/>
  <c r="B758" i="5"/>
  <c r="G758" i="5" s="1"/>
  <c r="B759" i="5"/>
  <c r="G759" i="5" s="1"/>
  <c r="B760" i="5"/>
  <c r="G760" i="5" s="1"/>
  <c r="B761" i="5"/>
  <c r="G761" i="5" s="1"/>
  <c r="B762" i="5"/>
  <c r="G762" i="5" s="1"/>
  <c r="B763" i="5"/>
  <c r="G763" i="5" s="1"/>
  <c r="B764" i="5"/>
  <c r="G764" i="5" s="1"/>
  <c r="B765" i="5"/>
  <c r="G765" i="5" s="1"/>
  <c r="B766" i="5"/>
  <c r="G766" i="5" s="1"/>
  <c r="B767" i="5"/>
  <c r="G767" i="5" s="1"/>
  <c r="B768" i="5"/>
  <c r="G768" i="5" s="1"/>
  <c r="B769" i="5"/>
  <c r="G769" i="5" s="1"/>
  <c r="B770" i="5"/>
  <c r="G770" i="5" s="1"/>
  <c r="B771" i="5"/>
  <c r="G771" i="5" s="1"/>
  <c r="B772" i="5"/>
  <c r="G772" i="5" s="1"/>
  <c r="B773" i="5"/>
  <c r="G773" i="5" s="1"/>
  <c r="B774" i="5"/>
  <c r="G774" i="5" s="1"/>
  <c r="B775" i="5"/>
  <c r="G775" i="5" s="1"/>
  <c r="B776" i="5"/>
  <c r="G776" i="5" s="1"/>
  <c r="B777" i="5"/>
  <c r="G777" i="5" s="1"/>
  <c r="B778" i="5"/>
  <c r="G778" i="5" s="1"/>
  <c r="B779" i="5"/>
  <c r="G779" i="5" s="1"/>
  <c r="B780" i="5"/>
  <c r="G780" i="5" s="1"/>
  <c r="B781" i="5"/>
  <c r="G781" i="5" s="1"/>
  <c r="B782" i="5"/>
  <c r="G782" i="5" s="1"/>
  <c r="B783" i="5"/>
  <c r="G783" i="5" s="1"/>
  <c r="B784" i="5"/>
  <c r="G784" i="5" s="1"/>
  <c r="B785" i="5"/>
  <c r="G785" i="5" s="1"/>
  <c r="B786" i="5"/>
  <c r="G786" i="5" s="1"/>
  <c r="B787" i="5"/>
  <c r="G787" i="5" s="1"/>
  <c r="B788" i="5"/>
  <c r="G788" i="5" s="1"/>
  <c r="B789" i="5"/>
  <c r="G789" i="5" s="1"/>
  <c r="B790" i="5"/>
  <c r="G790" i="5" s="1"/>
  <c r="B791" i="5"/>
  <c r="G791" i="5" s="1"/>
  <c r="B792" i="5"/>
  <c r="G792" i="5" s="1"/>
  <c r="B793" i="5"/>
  <c r="G793" i="5" s="1"/>
  <c r="B794" i="5"/>
  <c r="G794" i="5" s="1"/>
  <c r="B795" i="5"/>
  <c r="G795" i="5" s="1"/>
  <c r="B796" i="5"/>
  <c r="G796" i="5" s="1"/>
  <c r="B797" i="5"/>
  <c r="G797" i="5" s="1"/>
  <c r="B798" i="5"/>
  <c r="G798" i="5" s="1"/>
  <c r="B799" i="5"/>
  <c r="G799" i="5" s="1"/>
  <c r="B800" i="5"/>
  <c r="G800" i="5" s="1"/>
  <c r="B801" i="5"/>
  <c r="G801" i="5" s="1"/>
  <c r="B802" i="5"/>
  <c r="G802" i="5" s="1"/>
  <c r="B803" i="5"/>
  <c r="G803" i="5" s="1"/>
  <c r="B804" i="5"/>
  <c r="G804" i="5" s="1"/>
  <c r="B805" i="5"/>
  <c r="G805" i="5" s="1"/>
  <c r="B806" i="5"/>
  <c r="G806" i="5" s="1"/>
  <c r="B807" i="5"/>
  <c r="G807" i="5" s="1"/>
  <c r="B808" i="5"/>
  <c r="G808" i="5" s="1"/>
  <c r="B809" i="5"/>
  <c r="G809" i="5" s="1"/>
  <c r="B810" i="5"/>
  <c r="G810" i="5" s="1"/>
  <c r="B811" i="5"/>
  <c r="G811" i="5" s="1"/>
  <c r="B812" i="5"/>
  <c r="G812" i="5" s="1"/>
  <c r="B813" i="5"/>
  <c r="G813" i="5" s="1"/>
  <c r="B814" i="5"/>
  <c r="G814" i="5" s="1"/>
  <c r="B815" i="5"/>
  <c r="G815" i="5" s="1"/>
  <c r="B816" i="5"/>
  <c r="G816" i="5" s="1"/>
  <c r="B817" i="5"/>
  <c r="G817" i="5" s="1"/>
  <c r="B818" i="5"/>
  <c r="G818" i="5" s="1"/>
  <c r="B819" i="5"/>
  <c r="G819" i="5" s="1"/>
  <c r="B820" i="5"/>
  <c r="G820" i="5" s="1"/>
  <c r="B821" i="5"/>
  <c r="G821" i="5" s="1"/>
  <c r="B822" i="5"/>
  <c r="G822" i="5" s="1"/>
  <c r="B823" i="5"/>
  <c r="G823" i="5" s="1"/>
  <c r="B824" i="5"/>
  <c r="G824" i="5" s="1"/>
  <c r="B825" i="5"/>
  <c r="G825" i="5" s="1"/>
  <c r="B826" i="5"/>
  <c r="G826" i="5" s="1"/>
  <c r="B827" i="5"/>
  <c r="G827" i="5" s="1"/>
  <c r="B828" i="5"/>
  <c r="G828" i="5" s="1"/>
  <c r="B829" i="5"/>
  <c r="G829" i="5" s="1"/>
  <c r="B830" i="5"/>
  <c r="G830" i="5" s="1"/>
  <c r="B831" i="5"/>
  <c r="G831" i="5" s="1"/>
  <c r="B832" i="5"/>
  <c r="G832" i="5" s="1"/>
  <c r="B833" i="5"/>
  <c r="G833" i="5" s="1"/>
  <c r="B834" i="5"/>
  <c r="G834" i="5" s="1"/>
  <c r="B835" i="5"/>
  <c r="G835" i="5" s="1"/>
  <c r="B836" i="5"/>
  <c r="G836" i="5" s="1"/>
  <c r="B837" i="5"/>
  <c r="G837" i="5" s="1"/>
  <c r="B838" i="5"/>
  <c r="G838" i="5" s="1"/>
  <c r="B839" i="5"/>
  <c r="G839" i="5" s="1"/>
  <c r="B840" i="5"/>
  <c r="G840" i="5" s="1"/>
  <c r="B841" i="5"/>
  <c r="G841" i="5" s="1"/>
  <c r="B842" i="5"/>
  <c r="G842" i="5" s="1"/>
  <c r="B843" i="5"/>
  <c r="G843" i="5" s="1"/>
  <c r="B844" i="5"/>
  <c r="G844" i="5" s="1"/>
  <c r="B845" i="5"/>
  <c r="G845" i="5" s="1"/>
  <c r="B846" i="5"/>
  <c r="G846" i="5" s="1"/>
  <c r="B847" i="5"/>
  <c r="G847" i="5" s="1"/>
  <c r="B848" i="5"/>
  <c r="G848" i="5" s="1"/>
  <c r="B849" i="5"/>
  <c r="G849" i="5" s="1"/>
  <c r="B850" i="5"/>
  <c r="G850" i="5" s="1"/>
  <c r="B851" i="5"/>
  <c r="G851" i="5" s="1"/>
  <c r="B852" i="5"/>
  <c r="G852" i="5" s="1"/>
  <c r="B853" i="5"/>
  <c r="G853" i="5" s="1"/>
  <c r="B854" i="5"/>
  <c r="G854" i="5" s="1"/>
  <c r="B855" i="5"/>
  <c r="G855" i="5" s="1"/>
  <c r="B856" i="5"/>
  <c r="G856" i="5" s="1"/>
  <c r="B857" i="5"/>
  <c r="G857" i="5" s="1"/>
  <c r="B858" i="5"/>
  <c r="G858" i="5" s="1"/>
  <c r="B859" i="5"/>
  <c r="G859" i="5" s="1"/>
  <c r="B860" i="5"/>
  <c r="G860" i="5" s="1"/>
  <c r="B861" i="5"/>
  <c r="G861" i="5" s="1"/>
  <c r="B862" i="5"/>
  <c r="G862" i="5" s="1"/>
  <c r="B863" i="5"/>
  <c r="G863" i="5" s="1"/>
  <c r="B864" i="5"/>
  <c r="G864" i="5" s="1"/>
  <c r="B865" i="5"/>
  <c r="G865" i="5" s="1"/>
  <c r="B866" i="5"/>
  <c r="G866" i="5" s="1"/>
  <c r="B867" i="5"/>
  <c r="G867" i="5" s="1"/>
  <c r="B868" i="5"/>
  <c r="G868" i="5" s="1"/>
  <c r="B869" i="5"/>
  <c r="G869" i="5" s="1"/>
  <c r="B870" i="5"/>
  <c r="G870" i="5" s="1"/>
  <c r="B871" i="5"/>
  <c r="G871" i="5" s="1"/>
  <c r="B872" i="5"/>
  <c r="G872" i="5" s="1"/>
  <c r="B873" i="5"/>
  <c r="G873" i="5" s="1"/>
  <c r="B874" i="5"/>
  <c r="G874" i="5" s="1"/>
  <c r="B875" i="5"/>
  <c r="G875" i="5" s="1"/>
  <c r="B876" i="5"/>
  <c r="G876" i="5" s="1"/>
  <c r="B877" i="5"/>
  <c r="G877" i="5" s="1"/>
  <c r="B878" i="5"/>
  <c r="G878" i="5" s="1"/>
  <c r="B879" i="5"/>
  <c r="G879" i="5" s="1"/>
  <c r="B880" i="5"/>
  <c r="G880" i="5" s="1"/>
  <c r="B881" i="5"/>
  <c r="G881" i="5" s="1"/>
  <c r="B882" i="5"/>
  <c r="G882" i="5" s="1"/>
  <c r="B883" i="5"/>
  <c r="G883" i="5" s="1"/>
  <c r="B884" i="5"/>
  <c r="G884" i="5" s="1"/>
  <c r="B885" i="5"/>
  <c r="G885" i="5" s="1"/>
  <c r="B886" i="5"/>
  <c r="G886" i="5" s="1"/>
  <c r="B887" i="5"/>
  <c r="G887" i="5" s="1"/>
  <c r="B888" i="5"/>
  <c r="G888" i="5" s="1"/>
  <c r="B889" i="5"/>
  <c r="G889" i="5" s="1"/>
  <c r="B890" i="5"/>
  <c r="G890" i="5" s="1"/>
  <c r="B891" i="5"/>
  <c r="G891" i="5" s="1"/>
  <c r="B892" i="5"/>
  <c r="G892" i="5" s="1"/>
  <c r="B893" i="5"/>
  <c r="G893" i="5" s="1"/>
  <c r="B894" i="5"/>
  <c r="G894" i="5" s="1"/>
  <c r="B895" i="5"/>
  <c r="G895" i="5" s="1"/>
  <c r="B896" i="5"/>
  <c r="G896" i="5" s="1"/>
  <c r="B897" i="5"/>
  <c r="G897" i="5" s="1"/>
  <c r="B898" i="5"/>
  <c r="G898" i="5" s="1"/>
  <c r="B899" i="5"/>
  <c r="G899" i="5" s="1"/>
  <c r="B900" i="5"/>
  <c r="G900" i="5" s="1"/>
  <c r="B901" i="5"/>
  <c r="G901" i="5" s="1"/>
  <c r="B902" i="5"/>
  <c r="G902" i="5" s="1"/>
  <c r="B903" i="5"/>
  <c r="G903" i="5" s="1"/>
  <c r="B904" i="5"/>
  <c r="G904" i="5" s="1"/>
  <c r="B905" i="5"/>
  <c r="G905" i="5" s="1"/>
  <c r="B906" i="5"/>
  <c r="G906" i="5" s="1"/>
  <c r="B907" i="5"/>
  <c r="G907" i="5" s="1"/>
  <c r="B908" i="5"/>
  <c r="G908" i="5" s="1"/>
  <c r="B909" i="5"/>
  <c r="G909" i="5" s="1"/>
  <c r="B910" i="5"/>
  <c r="G910" i="5" s="1"/>
  <c r="B911" i="5"/>
  <c r="G911" i="5" s="1"/>
  <c r="B912" i="5"/>
  <c r="G912" i="5" s="1"/>
  <c r="B913" i="5"/>
  <c r="G913" i="5" s="1"/>
  <c r="B914" i="5"/>
  <c r="G914" i="5" s="1"/>
  <c r="B915" i="5"/>
  <c r="G915" i="5" s="1"/>
  <c r="B916" i="5"/>
  <c r="G916" i="5" s="1"/>
  <c r="B917" i="5"/>
  <c r="G917" i="5" s="1"/>
  <c r="B918" i="5"/>
  <c r="G918" i="5" s="1"/>
  <c r="B919" i="5"/>
  <c r="G919" i="5" s="1"/>
  <c r="B920" i="5"/>
  <c r="G920" i="5" s="1"/>
  <c r="B921" i="5"/>
  <c r="G921" i="5" s="1"/>
  <c r="B922" i="5"/>
  <c r="G922" i="5" s="1"/>
  <c r="B923" i="5"/>
  <c r="G923" i="5" s="1"/>
  <c r="B924" i="5"/>
  <c r="G924" i="5" s="1"/>
  <c r="B925" i="5"/>
  <c r="G925" i="5" s="1"/>
  <c r="B926" i="5"/>
  <c r="G926" i="5" s="1"/>
  <c r="B927" i="5"/>
  <c r="G927" i="5" s="1"/>
  <c r="B928" i="5"/>
  <c r="G928" i="5" s="1"/>
  <c r="B929" i="5"/>
  <c r="G929" i="5" s="1"/>
  <c r="B930" i="5"/>
  <c r="G930" i="5" s="1"/>
  <c r="B931" i="5"/>
  <c r="G931" i="5" s="1"/>
  <c r="B932" i="5"/>
  <c r="G932" i="5" s="1"/>
  <c r="B933" i="5"/>
  <c r="G933" i="5" s="1"/>
  <c r="B934" i="5"/>
  <c r="G934" i="5" s="1"/>
  <c r="B935" i="5"/>
  <c r="G935" i="5" s="1"/>
  <c r="B936" i="5"/>
  <c r="G936" i="5" s="1"/>
  <c r="B937" i="5"/>
  <c r="G937" i="5" s="1"/>
  <c r="B938" i="5"/>
  <c r="G938" i="5" s="1"/>
  <c r="B939" i="5"/>
  <c r="G939" i="5" s="1"/>
  <c r="B940" i="5"/>
  <c r="G940" i="5" s="1"/>
  <c r="B941" i="5"/>
  <c r="G941" i="5" s="1"/>
  <c r="B942" i="5"/>
  <c r="G942" i="5" s="1"/>
  <c r="B943" i="5"/>
  <c r="G943" i="5" s="1"/>
  <c r="B944" i="5"/>
  <c r="G944" i="5" s="1"/>
  <c r="B945" i="5"/>
  <c r="G945" i="5" s="1"/>
  <c r="B946" i="5"/>
  <c r="G946" i="5" s="1"/>
  <c r="B947" i="5"/>
  <c r="G947" i="5" s="1"/>
  <c r="B948" i="5"/>
  <c r="G948" i="5" s="1"/>
  <c r="B949" i="5"/>
  <c r="G949" i="5" s="1"/>
  <c r="B950" i="5"/>
  <c r="G950" i="5" s="1"/>
  <c r="B951" i="5"/>
  <c r="G951" i="5" s="1"/>
  <c r="B952" i="5"/>
  <c r="G952" i="5" s="1"/>
  <c r="B953" i="5"/>
  <c r="G953" i="5" s="1"/>
  <c r="B954" i="5"/>
  <c r="G954" i="5" s="1"/>
  <c r="B955" i="5"/>
  <c r="G955" i="5" s="1"/>
  <c r="B956" i="5"/>
  <c r="G956" i="5" s="1"/>
  <c r="B957" i="5"/>
  <c r="G957" i="5" s="1"/>
  <c r="B958" i="5"/>
  <c r="G958" i="5" s="1"/>
  <c r="B959" i="5"/>
  <c r="G959" i="5" s="1"/>
  <c r="B960" i="5"/>
  <c r="G960" i="5" s="1"/>
  <c r="B961" i="5"/>
  <c r="G961" i="5" s="1"/>
  <c r="B962" i="5"/>
  <c r="G962" i="5" s="1"/>
  <c r="B963" i="5"/>
  <c r="G963" i="5" s="1"/>
  <c r="B964" i="5"/>
  <c r="G964" i="5" s="1"/>
  <c r="B965" i="5"/>
  <c r="G965" i="5" s="1"/>
  <c r="B966" i="5"/>
  <c r="G966" i="5" s="1"/>
  <c r="B967" i="5"/>
  <c r="G967" i="5" s="1"/>
  <c r="B968" i="5"/>
  <c r="G968" i="5" s="1"/>
  <c r="B969" i="5"/>
  <c r="G969" i="5" s="1"/>
  <c r="B970" i="5"/>
  <c r="G970" i="5" s="1"/>
  <c r="B971" i="5"/>
  <c r="G971" i="5" s="1"/>
  <c r="B972" i="5"/>
  <c r="G972" i="5" s="1"/>
  <c r="B973" i="5"/>
  <c r="G973" i="5" s="1"/>
  <c r="B974" i="5"/>
  <c r="G974" i="5" s="1"/>
  <c r="B975" i="5"/>
  <c r="G975" i="5" s="1"/>
  <c r="B976" i="5"/>
  <c r="G976" i="5" s="1"/>
  <c r="B977" i="5"/>
  <c r="G977" i="5" s="1"/>
  <c r="B978" i="5"/>
  <c r="G978" i="5" s="1"/>
  <c r="B979" i="5"/>
  <c r="G979" i="5" s="1"/>
  <c r="B980" i="5"/>
  <c r="G980" i="5" s="1"/>
  <c r="B981" i="5"/>
  <c r="G981" i="5" s="1"/>
  <c r="B982" i="5"/>
  <c r="G982" i="5" s="1"/>
  <c r="B983" i="5"/>
  <c r="G983" i="5" s="1"/>
  <c r="B984" i="5"/>
  <c r="G984" i="5" s="1"/>
  <c r="B985" i="5"/>
  <c r="G985" i="5" s="1"/>
  <c r="B986" i="5"/>
  <c r="G986" i="5" s="1"/>
  <c r="B987" i="5"/>
  <c r="G987" i="5" s="1"/>
  <c r="B988" i="5"/>
  <c r="G988" i="5" s="1"/>
  <c r="B989" i="5"/>
  <c r="G989" i="5" s="1"/>
  <c r="B990" i="5"/>
  <c r="G990" i="5" s="1"/>
  <c r="B991" i="5"/>
  <c r="G991" i="5" s="1"/>
  <c r="B992" i="5"/>
  <c r="G992" i="5" s="1"/>
  <c r="B993" i="5"/>
  <c r="G993" i="5" s="1"/>
  <c r="B994" i="5"/>
  <c r="G994" i="5" s="1"/>
  <c r="B995" i="5"/>
  <c r="G995" i="5" s="1"/>
  <c r="B996" i="5"/>
  <c r="G996" i="5" s="1"/>
  <c r="B997" i="5"/>
  <c r="G997" i="5" s="1"/>
  <c r="B998" i="5"/>
  <c r="G998" i="5" s="1"/>
  <c r="B999" i="5"/>
  <c r="G999" i="5" s="1"/>
  <c r="B1000" i="5"/>
  <c r="G1000" i="5" s="1"/>
  <c r="B1001" i="5"/>
  <c r="G1001" i="5" s="1"/>
  <c r="B1002" i="5"/>
  <c r="G1002" i="5" s="1"/>
  <c r="B1003" i="5"/>
  <c r="G1003" i="5" s="1"/>
  <c r="B1004" i="5"/>
  <c r="G1004" i="5" s="1"/>
  <c r="B1005" i="5"/>
  <c r="G1005" i="5" s="1"/>
  <c r="B1006" i="5"/>
  <c r="G1006" i="5" s="1"/>
  <c r="B1007" i="5"/>
  <c r="G1007" i="5" s="1"/>
  <c r="B1008" i="5"/>
  <c r="G1008" i="5" s="1"/>
  <c r="B1009" i="5"/>
  <c r="G1009" i="5" s="1"/>
  <c r="B1010" i="5"/>
  <c r="G1010" i="5" s="1"/>
  <c r="B1011" i="5"/>
  <c r="G1011" i="5" s="1"/>
  <c r="B1012" i="5"/>
  <c r="G1012" i="5" s="1"/>
  <c r="B1013" i="5"/>
  <c r="G1013" i="5" s="1"/>
  <c r="B1014" i="5"/>
  <c r="G1014" i="5" s="1"/>
  <c r="B1015" i="5"/>
  <c r="G1015" i="5" s="1"/>
  <c r="B1016" i="5"/>
  <c r="G1016" i="5" s="1"/>
  <c r="B1017" i="5"/>
  <c r="G1017" i="5" s="1"/>
  <c r="B1018" i="5"/>
  <c r="G1018" i="5" s="1"/>
  <c r="B1019" i="5"/>
  <c r="G1019" i="5" s="1"/>
  <c r="B1020" i="5"/>
  <c r="G1020" i="5" s="1"/>
  <c r="B1021" i="5"/>
  <c r="G1021" i="5" s="1"/>
  <c r="B1022" i="5"/>
  <c r="G1022" i="5" s="1"/>
  <c r="B1023" i="5"/>
  <c r="G1023" i="5" s="1"/>
  <c r="B1024" i="5"/>
  <c r="G1024" i="5" s="1"/>
  <c r="B1025" i="5"/>
  <c r="G1025" i="5" s="1"/>
  <c r="B1026" i="5"/>
  <c r="G1026" i="5" s="1"/>
  <c r="B1027" i="5"/>
  <c r="G1027" i="5" s="1"/>
  <c r="B1028" i="5"/>
  <c r="G1028" i="5" s="1"/>
  <c r="B1029" i="5"/>
  <c r="G1029" i="5" s="1"/>
  <c r="B1030" i="5"/>
  <c r="G1030" i="5" s="1"/>
  <c r="B1031" i="5"/>
  <c r="G1031" i="5" s="1"/>
  <c r="B1032" i="5"/>
  <c r="G1032" i="5" s="1"/>
  <c r="B1033" i="5"/>
  <c r="G1033" i="5" s="1"/>
  <c r="B1034" i="5"/>
  <c r="G1034" i="5" s="1"/>
  <c r="B1035" i="5"/>
  <c r="G1035" i="5" s="1"/>
  <c r="B1036" i="5"/>
  <c r="G1036" i="5" s="1"/>
  <c r="B1037" i="5"/>
  <c r="G1037" i="5" s="1"/>
  <c r="B1038" i="5"/>
  <c r="G1038" i="5" s="1"/>
  <c r="B1039" i="5"/>
  <c r="G1039" i="5" s="1"/>
  <c r="B1040" i="5"/>
  <c r="G1040" i="5" s="1"/>
  <c r="B1041" i="5"/>
  <c r="G1041" i="5" s="1"/>
  <c r="B1042" i="5"/>
  <c r="G1042" i="5" s="1"/>
  <c r="B1043" i="5"/>
  <c r="G1043" i="5" s="1"/>
  <c r="B1044" i="5"/>
  <c r="G1044" i="5" s="1"/>
  <c r="B1045" i="5"/>
  <c r="G1045" i="5" s="1"/>
  <c r="B1046" i="5"/>
  <c r="G1046" i="5" s="1"/>
  <c r="B1047" i="5"/>
  <c r="G1047" i="5" s="1"/>
  <c r="B1048" i="5"/>
  <c r="G1048" i="5" s="1"/>
  <c r="B1049" i="5"/>
  <c r="G1049" i="5" s="1"/>
  <c r="B1050" i="5"/>
  <c r="G1050" i="5" s="1"/>
  <c r="B1051" i="5"/>
  <c r="G1051" i="5" s="1"/>
  <c r="B1052" i="5"/>
  <c r="G1052" i="5" s="1"/>
  <c r="B1053" i="5"/>
  <c r="G1053" i="5" s="1"/>
  <c r="B1054" i="5"/>
  <c r="G1054" i="5" s="1"/>
  <c r="B1055" i="5"/>
  <c r="G1055" i="5" s="1"/>
  <c r="B1056" i="5"/>
  <c r="G1056" i="5" s="1"/>
  <c r="B1057" i="5"/>
  <c r="G1057" i="5" s="1"/>
  <c r="B1058" i="5"/>
  <c r="G1058" i="5" s="1"/>
  <c r="B1059" i="5"/>
  <c r="G1059" i="5" s="1"/>
  <c r="B1060" i="5"/>
  <c r="G1060" i="5" s="1"/>
  <c r="B1061" i="5"/>
  <c r="G1061" i="5" s="1"/>
  <c r="B1062" i="5"/>
  <c r="G1062" i="5" s="1"/>
  <c r="B1063" i="5"/>
  <c r="G1063" i="5" s="1"/>
  <c r="B1064" i="5"/>
  <c r="G1064" i="5" s="1"/>
  <c r="B1065" i="5"/>
  <c r="G1065" i="5" s="1"/>
  <c r="B1066" i="5"/>
  <c r="G1066" i="5" s="1"/>
  <c r="B1067" i="5"/>
  <c r="G1067" i="5" s="1"/>
  <c r="B1068" i="5"/>
  <c r="G1068" i="5" s="1"/>
  <c r="B1069" i="5"/>
  <c r="G1069" i="5" s="1"/>
  <c r="B1070" i="5"/>
  <c r="G1070" i="5" s="1"/>
  <c r="B1071" i="5"/>
  <c r="G1071" i="5" s="1"/>
  <c r="B1072" i="5"/>
  <c r="G1072" i="5" s="1"/>
  <c r="B1073" i="5"/>
  <c r="G1073" i="5" s="1"/>
  <c r="B1074" i="5"/>
  <c r="G1074" i="5" s="1"/>
  <c r="B1075" i="5"/>
  <c r="G1075" i="5" s="1"/>
  <c r="B1076" i="5"/>
  <c r="G1076" i="5" s="1"/>
  <c r="B1077" i="5"/>
  <c r="G1077" i="5" s="1"/>
  <c r="B1078" i="5"/>
  <c r="G1078" i="5" s="1"/>
  <c r="B1079" i="5"/>
  <c r="G1079" i="5" s="1"/>
  <c r="B1080" i="5"/>
  <c r="G1080" i="5" s="1"/>
  <c r="B1081" i="5"/>
  <c r="G1081" i="5" s="1"/>
  <c r="B1082" i="5"/>
  <c r="G1082" i="5" s="1"/>
  <c r="B1083" i="5"/>
  <c r="G1083" i="5" s="1"/>
  <c r="B1084" i="5"/>
  <c r="G1084" i="5" s="1"/>
  <c r="B1085" i="5"/>
  <c r="G1085" i="5" s="1"/>
  <c r="B1086" i="5"/>
  <c r="G1086" i="5" s="1"/>
  <c r="B1087" i="5"/>
  <c r="G1087" i="5" s="1"/>
  <c r="B1088" i="5"/>
  <c r="G1088" i="5" s="1"/>
  <c r="B1089" i="5"/>
  <c r="G1089" i="5" s="1"/>
  <c r="B1090" i="5"/>
  <c r="G1090" i="5" s="1"/>
  <c r="B1091" i="5"/>
  <c r="G1091" i="5" s="1"/>
  <c r="B1092" i="5"/>
  <c r="G1092" i="5" s="1"/>
  <c r="B1093" i="5"/>
  <c r="G1093" i="5" s="1"/>
  <c r="B1094" i="5"/>
  <c r="G1094" i="5" s="1"/>
  <c r="B1095" i="5"/>
  <c r="G1095" i="5" s="1"/>
  <c r="B1096" i="5"/>
  <c r="G1096" i="5" s="1"/>
  <c r="B1097" i="5"/>
  <c r="G1097" i="5" s="1"/>
  <c r="B1098" i="5"/>
  <c r="G1098" i="5" s="1"/>
  <c r="B1099" i="5"/>
  <c r="G1099" i="5" s="1"/>
  <c r="B1100" i="5"/>
  <c r="G1100" i="5" s="1"/>
  <c r="B1101" i="5"/>
  <c r="G1101" i="5" s="1"/>
  <c r="B1102" i="5"/>
  <c r="G1102" i="5" s="1"/>
  <c r="B1103" i="5"/>
  <c r="G1103" i="5" s="1"/>
  <c r="B1104" i="5"/>
  <c r="G1104" i="5" s="1"/>
  <c r="B1105" i="5"/>
  <c r="G1105" i="5" s="1"/>
  <c r="B1106" i="5"/>
  <c r="G1106" i="5" s="1"/>
  <c r="B1107" i="5"/>
  <c r="G1107" i="5" s="1"/>
  <c r="B1108" i="5"/>
  <c r="G1108" i="5" s="1"/>
  <c r="B1109" i="5"/>
  <c r="G1109" i="5" s="1"/>
  <c r="B1110" i="5"/>
  <c r="G1110" i="5" s="1"/>
  <c r="B1111" i="5"/>
  <c r="G1111" i="5" s="1"/>
  <c r="B1112" i="5"/>
  <c r="G1112" i="5" s="1"/>
  <c r="B1113" i="5"/>
  <c r="G1113" i="5" s="1"/>
  <c r="B1114" i="5"/>
  <c r="G1114" i="5" s="1"/>
  <c r="B1115" i="5"/>
  <c r="G1115" i="5" s="1"/>
  <c r="B1116" i="5"/>
  <c r="G1116" i="5" s="1"/>
  <c r="B1117" i="5"/>
  <c r="G1117" i="5" s="1"/>
  <c r="B1118" i="5"/>
  <c r="G1118" i="5" s="1"/>
  <c r="B1119" i="5"/>
  <c r="G1119" i="5" s="1"/>
  <c r="B1120" i="5"/>
  <c r="G1120" i="5" s="1"/>
  <c r="B1121" i="5"/>
  <c r="G1121" i="5" s="1"/>
  <c r="B1122" i="5"/>
  <c r="G1122" i="5" s="1"/>
  <c r="B1123" i="5"/>
  <c r="G1123" i="5" s="1"/>
  <c r="B1124" i="5"/>
  <c r="G1124" i="5" s="1"/>
  <c r="B1125" i="5"/>
  <c r="G1125" i="5" s="1"/>
  <c r="B1126" i="5"/>
  <c r="G1126" i="5" s="1"/>
  <c r="B1127" i="5"/>
  <c r="G1127" i="5" s="1"/>
  <c r="B1128" i="5"/>
  <c r="G1128" i="5" s="1"/>
  <c r="B1129" i="5"/>
  <c r="G1129" i="5" s="1"/>
  <c r="B1130" i="5"/>
  <c r="G1130" i="5" s="1"/>
  <c r="B1131" i="5"/>
  <c r="G1131" i="5" s="1"/>
  <c r="B1132" i="5"/>
  <c r="G1132" i="5" s="1"/>
  <c r="B1133" i="5"/>
  <c r="G1133" i="5" s="1"/>
  <c r="B1134" i="5"/>
  <c r="G1134" i="5" s="1"/>
  <c r="B1135" i="5"/>
  <c r="G1135" i="5" s="1"/>
  <c r="B1136" i="5"/>
  <c r="G1136" i="5" s="1"/>
  <c r="B1137" i="5"/>
  <c r="G1137" i="5" s="1"/>
  <c r="B1138" i="5"/>
  <c r="G1138" i="5" s="1"/>
  <c r="B1139" i="5"/>
  <c r="G1139" i="5" s="1"/>
  <c r="B1140" i="5"/>
  <c r="G1140" i="5" s="1"/>
  <c r="B1141" i="5"/>
  <c r="G1141" i="5" s="1"/>
  <c r="B1142" i="5"/>
  <c r="G1142" i="5" s="1"/>
  <c r="B1143" i="5"/>
  <c r="G1143" i="5" s="1"/>
  <c r="B1144" i="5"/>
  <c r="G1144" i="5" s="1"/>
  <c r="B1145" i="5"/>
  <c r="G1145" i="5" s="1"/>
  <c r="B1146" i="5"/>
  <c r="G1146" i="5" s="1"/>
  <c r="B1147" i="5"/>
  <c r="G1147" i="5" s="1"/>
  <c r="B1148" i="5"/>
  <c r="G1148" i="5" s="1"/>
  <c r="B1149" i="5"/>
  <c r="G1149" i="5" s="1"/>
  <c r="B1150" i="5"/>
  <c r="G1150" i="5" s="1"/>
  <c r="B1151" i="5"/>
  <c r="G1151" i="5" s="1"/>
  <c r="B1152" i="5"/>
  <c r="G1152" i="5" s="1"/>
  <c r="B1153" i="5"/>
  <c r="G1153" i="5" s="1"/>
  <c r="B1154" i="5"/>
  <c r="G1154" i="5" s="1"/>
  <c r="B1155" i="5"/>
  <c r="G1155" i="5" s="1"/>
  <c r="B1156" i="5"/>
  <c r="G1156" i="5" s="1"/>
  <c r="B1157" i="5"/>
  <c r="G1157" i="5" s="1"/>
  <c r="B1158" i="5"/>
  <c r="G1158" i="5" s="1"/>
  <c r="B1159" i="5"/>
  <c r="G1159" i="5" s="1"/>
  <c r="B1160" i="5"/>
  <c r="G1160" i="5" s="1"/>
  <c r="B1161" i="5"/>
  <c r="G1161" i="5" s="1"/>
  <c r="B1162" i="5"/>
  <c r="G1162" i="5" s="1"/>
  <c r="B1163" i="5"/>
  <c r="G1163" i="5" s="1"/>
  <c r="B1164" i="5"/>
  <c r="G1164" i="5" s="1"/>
  <c r="B1165" i="5"/>
  <c r="G1165" i="5" s="1"/>
  <c r="B1166" i="5"/>
  <c r="G1166" i="5" s="1"/>
  <c r="B1167" i="5"/>
  <c r="G1167" i="5" s="1"/>
  <c r="B1168" i="5"/>
  <c r="G1168" i="5" s="1"/>
  <c r="B1169" i="5"/>
  <c r="G1169" i="5" s="1"/>
  <c r="B1170" i="5"/>
  <c r="G1170" i="5" s="1"/>
  <c r="B1171" i="5"/>
  <c r="G1171" i="5" s="1"/>
  <c r="B1172" i="5"/>
  <c r="G1172" i="5" s="1"/>
  <c r="B1173" i="5"/>
  <c r="G1173" i="5" s="1"/>
  <c r="B1174" i="5"/>
  <c r="G1174" i="5" s="1"/>
  <c r="B1175" i="5"/>
  <c r="G1175" i="5" s="1"/>
  <c r="B1176" i="5"/>
  <c r="G1176" i="5" s="1"/>
  <c r="B1177" i="5"/>
  <c r="G1177" i="5" s="1"/>
  <c r="B1178" i="5"/>
  <c r="G1178" i="5" s="1"/>
  <c r="B1179" i="5"/>
  <c r="G1179" i="5" s="1"/>
  <c r="B1180" i="5"/>
  <c r="G1180" i="5" s="1"/>
  <c r="B1181" i="5"/>
  <c r="G1181" i="5" s="1"/>
  <c r="B1182" i="5"/>
  <c r="G1182" i="5" s="1"/>
  <c r="B1183" i="5"/>
  <c r="G1183" i="5" s="1"/>
  <c r="B1184" i="5"/>
  <c r="G1184" i="5" s="1"/>
  <c r="B1185" i="5"/>
  <c r="G1185" i="5" s="1"/>
  <c r="B1186" i="5"/>
  <c r="G1186" i="5" s="1"/>
  <c r="B1187" i="5"/>
  <c r="G1187" i="5" s="1"/>
  <c r="B1188" i="5"/>
  <c r="G1188" i="5" s="1"/>
  <c r="B1189" i="5"/>
  <c r="G1189" i="5" s="1"/>
  <c r="B1190" i="5"/>
  <c r="G1190" i="5" s="1"/>
  <c r="B1191" i="5"/>
  <c r="G1191" i="5" s="1"/>
  <c r="B1192" i="5"/>
  <c r="G1192" i="5" s="1"/>
  <c r="B1193" i="5"/>
  <c r="G1193" i="5" s="1"/>
  <c r="B1194" i="5"/>
  <c r="G1194" i="5" s="1"/>
  <c r="B1195" i="5"/>
  <c r="G1195" i="5" s="1"/>
  <c r="B1196" i="5"/>
  <c r="G1196" i="5" s="1"/>
  <c r="B1197" i="5"/>
  <c r="G1197" i="5" s="1"/>
  <c r="B1198" i="5"/>
  <c r="G1198" i="5" s="1"/>
  <c r="B1199" i="5"/>
  <c r="G1199" i="5" s="1"/>
  <c r="B1200" i="5"/>
  <c r="G1200" i="5" s="1"/>
  <c r="B1201" i="5"/>
  <c r="G1201" i="5" s="1"/>
  <c r="B1202" i="5"/>
  <c r="G1202" i="5" s="1"/>
  <c r="B1203" i="5"/>
  <c r="G1203" i="5" s="1"/>
  <c r="B1204" i="5"/>
  <c r="G1204" i="5" s="1"/>
  <c r="B1205" i="5"/>
  <c r="G1205" i="5" s="1"/>
  <c r="B1206" i="5"/>
  <c r="G1206" i="5" s="1"/>
  <c r="B1207" i="5"/>
  <c r="G1207" i="5" s="1"/>
  <c r="B1208" i="5"/>
  <c r="G1208" i="5" s="1"/>
  <c r="B1209" i="5"/>
  <c r="G1209" i="5" s="1"/>
  <c r="B1210" i="5"/>
  <c r="G1210" i="5" s="1"/>
  <c r="B1211" i="5"/>
  <c r="G1211" i="5" s="1"/>
  <c r="B1212" i="5"/>
  <c r="G1212" i="5" s="1"/>
  <c r="B1213" i="5"/>
  <c r="G1213" i="5" s="1"/>
  <c r="B1214" i="5"/>
  <c r="G1214" i="5" s="1"/>
  <c r="B1215" i="5"/>
  <c r="G1215" i="5" s="1"/>
  <c r="B1216" i="5"/>
  <c r="G1216" i="5" s="1"/>
  <c r="B1217" i="5"/>
  <c r="G1217" i="5" s="1"/>
  <c r="B1218" i="5"/>
  <c r="G1218" i="5" s="1"/>
  <c r="B1219" i="5"/>
  <c r="G1219" i="5" s="1"/>
  <c r="B1220" i="5"/>
  <c r="G1220" i="5" s="1"/>
  <c r="B1221" i="5"/>
  <c r="G1221" i="5" s="1"/>
  <c r="B1222" i="5"/>
  <c r="G1222" i="5" s="1"/>
  <c r="B1223" i="5"/>
  <c r="G1223" i="5" s="1"/>
  <c r="B1224" i="5"/>
  <c r="G1224" i="5" s="1"/>
  <c r="B1225" i="5"/>
  <c r="G1225" i="5" s="1"/>
  <c r="B1226" i="5"/>
  <c r="G1226" i="5" s="1"/>
  <c r="B1227" i="5"/>
  <c r="G1227" i="5" s="1"/>
  <c r="B1228" i="5"/>
  <c r="G1228" i="5" s="1"/>
  <c r="B1229" i="5"/>
  <c r="G1229" i="5" s="1"/>
  <c r="B1230" i="5"/>
  <c r="G1230" i="5" s="1"/>
  <c r="B1231" i="5"/>
  <c r="G1231" i="5" s="1"/>
  <c r="B1232" i="5"/>
  <c r="G1232" i="5" s="1"/>
  <c r="B1233" i="5"/>
  <c r="G1233" i="5" s="1"/>
  <c r="G1234" i="5"/>
  <c r="B4" i="5"/>
  <c r="G4" i="5" s="1"/>
  <c r="A5" i="5"/>
  <c r="F5" i="5" s="1"/>
  <c r="A6" i="5"/>
  <c r="F6" i="5" s="1"/>
  <c r="A7" i="5"/>
  <c r="F7" i="5" s="1"/>
  <c r="A8" i="5"/>
  <c r="F8" i="5" s="1"/>
  <c r="A9" i="5"/>
  <c r="F9" i="5" s="1"/>
  <c r="A10" i="5"/>
  <c r="F10" i="5" s="1"/>
  <c r="A11" i="5"/>
  <c r="F11" i="5" s="1"/>
  <c r="A12" i="5"/>
  <c r="F12" i="5" s="1"/>
  <c r="A13" i="5"/>
  <c r="F13" i="5" s="1"/>
  <c r="A14" i="5"/>
  <c r="F14" i="5" s="1"/>
  <c r="A15" i="5"/>
  <c r="F15" i="5" s="1"/>
  <c r="A16" i="5"/>
  <c r="F16" i="5" s="1"/>
  <c r="A17" i="5"/>
  <c r="F17" i="5" s="1"/>
  <c r="A18" i="5"/>
  <c r="F18" i="5" s="1"/>
  <c r="A19" i="5"/>
  <c r="F19" i="5" s="1"/>
  <c r="A20" i="5"/>
  <c r="F20" i="5" s="1"/>
  <c r="A21" i="5"/>
  <c r="F21" i="5" s="1"/>
  <c r="A22" i="5"/>
  <c r="F22" i="5" s="1"/>
  <c r="A23" i="5"/>
  <c r="F23" i="5" s="1"/>
  <c r="A24" i="5"/>
  <c r="F24" i="5" s="1"/>
  <c r="A25" i="5"/>
  <c r="F25" i="5" s="1"/>
  <c r="A26" i="5"/>
  <c r="F26" i="5" s="1"/>
  <c r="A27" i="5"/>
  <c r="F27" i="5" s="1"/>
  <c r="A28" i="5"/>
  <c r="F28" i="5" s="1"/>
  <c r="A29" i="5"/>
  <c r="F29" i="5" s="1"/>
  <c r="A30" i="5"/>
  <c r="F30" i="5" s="1"/>
  <c r="A31" i="5"/>
  <c r="F31" i="5" s="1"/>
  <c r="A32" i="5"/>
  <c r="F32" i="5" s="1"/>
  <c r="A33" i="5"/>
  <c r="F33" i="5" s="1"/>
  <c r="A34" i="5"/>
  <c r="F34" i="5" s="1"/>
  <c r="A35" i="5"/>
  <c r="F35" i="5" s="1"/>
  <c r="A36" i="5"/>
  <c r="F36" i="5" s="1"/>
  <c r="A37" i="5"/>
  <c r="F37" i="5" s="1"/>
  <c r="A38" i="5"/>
  <c r="F38" i="5" s="1"/>
  <c r="A39" i="5"/>
  <c r="F39" i="5" s="1"/>
  <c r="A40" i="5"/>
  <c r="F40" i="5" s="1"/>
  <c r="A41" i="5"/>
  <c r="F41" i="5" s="1"/>
  <c r="A42" i="5"/>
  <c r="F42" i="5" s="1"/>
  <c r="A43" i="5"/>
  <c r="F43" i="5" s="1"/>
  <c r="A44" i="5"/>
  <c r="F44" i="5" s="1"/>
  <c r="A45" i="5"/>
  <c r="F45" i="5" s="1"/>
  <c r="A46" i="5"/>
  <c r="F46" i="5" s="1"/>
  <c r="A47" i="5"/>
  <c r="F47" i="5" s="1"/>
  <c r="A48" i="5"/>
  <c r="F48" i="5" s="1"/>
  <c r="A49" i="5"/>
  <c r="F49" i="5" s="1"/>
  <c r="A50" i="5"/>
  <c r="F50" i="5" s="1"/>
  <c r="A51" i="5"/>
  <c r="F51" i="5" s="1"/>
  <c r="A52" i="5"/>
  <c r="F52" i="5" s="1"/>
  <c r="A53" i="5"/>
  <c r="F53" i="5" s="1"/>
  <c r="A54" i="5"/>
  <c r="F54" i="5" s="1"/>
  <c r="A55" i="5"/>
  <c r="F55" i="5" s="1"/>
  <c r="A56" i="5"/>
  <c r="F56" i="5" s="1"/>
  <c r="A57" i="5"/>
  <c r="F57" i="5" s="1"/>
  <c r="A58" i="5"/>
  <c r="F58" i="5" s="1"/>
  <c r="A59" i="5"/>
  <c r="F59" i="5" s="1"/>
  <c r="A60" i="5"/>
  <c r="F60" i="5" s="1"/>
  <c r="A61" i="5"/>
  <c r="F61" i="5" s="1"/>
  <c r="A62" i="5"/>
  <c r="F62" i="5" s="1"/>
  <c r="A63" i="5"/>
  <c r="F63" i="5" s="1"/>
  <c r="A64" i="5"/>
  <c r="F64" i="5" s="1"/>
  <c r="A65" i="5"/>
  <c r="F65" i="5" s="1"/>
  <c r="A66" i="5"/>
  <c r="F66" i="5" s="1"/>
  <c r="A67" i="5"/>
  <c r="F67" i="5" s="1"/>
  <c r="A68" i="5"/>
  <c r="F68" i="5" s="1"/>
  <c r="A69" i="5"/>
  <c r="F69" i="5" s="1"/>
  <c r="A70" i="5"/>
  <c r="F70" i="5" s="1"/>
  <c r="A71" i="5"/>
  <c r="F71" i="5" s="1"/>
  <c r="A72" i="5"/>
  <c r="F72" i="5" s="1"/>
  <c r="A73" i="5"/>
  <c r="F73" i="5" s="1"/>
  <c r="A74" i="5"/>
  <c r="F74" i="5" s="1"/>
  <c r="A75" i="5"/>
  <c r="F75" i="5" s="1"/>
  <c r="A76" i="5"/>
  <c r="F76" i="5" s="1"/>
  <c r="A77" i="5"/>
  <c r="F77" i="5" s="1"/>
  <c r="A78" i="5"/>
  <c r="F78" i="5" s="1"/>
  <c r="A79" i="5"/>
  <c r="F79" i="5" s="1"/>
  <c r="A80" i="5"/>
  <c r="F80" i="5" s="1"/>
  <c r="A81" i="5"/>
  <c r="F81" i="5" s="1"/>
  <c r="A82" i="5"/>
  <c r="F82" i="5" s="1"/>
  <c r="A83" i="5"/>
  <c r="F83" i="5" s="1"/>
  <c r="A84" i="5"/>
  <c r="F84" i="5" s="1"/>
  <c r="A85" i="5"/>
  <c r="F85" i="5" s="1"/>
  <c r="A86" i="5"/>
  <c r="F86" i="5" s="1"/>
  <c r="A87" i="5"/>
  <c r="F87" i="5" s="1"/>
  <c r="A88" i="5"/>
  <c r="F88" i="5" s="1"/>
  <c r="A89" i="5"/>
  <c r="F89" i="5" s="1"/>
  <c r="A90" i="5"/>
  <c r="F90" i="5" s="1"/>
  <c r="A91" i="5"/>
  <c r="F91" i="5" s="1"/>
  <c r="A92" i="5"/>
  <c r="F92" i="5" s="1"/>
  <c r="A93" i="5"/>
  <c r="F93" i="5" s="1"/>
  <c r="A94" i="5"/>
  <c r="F94" i="5" s="1"/>
  <c r="A95" i="5"/>
  <c r="F95" i="5" s="1"/>
  <c r="A96" i="5"/>
  <c r="F96" i="5" s="1"/>
  <c r="A97" i="5"/>
  <c r="F97" i="5" s="1"/>
  <c r="A98" i="5"/>
  <c r="F98" i="5" s="1"/>
  <c r="A99" i="5"/>
  <c r="F99" i="5" s="1"/>
  <c r="A100" i="5"/>
  <c r="F100" i="5" s="1"/>
  <c r="A101" i="5"/>
  <c r="F101" i="5" s="1"/>
  <c r="A102" i="5"/>
  <c r="F102" i="5" s="1"/>
  <c r="A103" i="5"/>
  <c r="F103" i="5" s="1"/>
  <c r="A104" i="5"/>
  <c r="F104" i="5" s="1"/>
  <c r="A105" i="5"/>
  <c r="F105" i="5" s="1"/>
  <c r="A106" i="5"/>
  <c r="F106" i="5" s="1"/>
  <c r="A107" i="5"/>
  <c r="F107" i="5" s="1"/>
  <c r="A108" i="5"/>
  <c r="F108" i="5" s="1"/>
  <c r="A109" i="5"/>
  <c r="F109" i="5" s="1"/>
  <c r="A110" i="5"/>
  <c r="F110" i="5" s="1"/>
  <c r="A111" i="5"/>
  <c r="F111" i="5" s="1"/>
  <c r="A112" i="5"/>
  <c r="F112" i="5" s="1"/>
  <c r="A113" i="5"/>
  <c r="F113" i="5" s="1"/>
  <c r="A114" i="5"/>
  <c r="F114" i="5" s="1"/>
  <c r="A115" i="5"/>
  <c r="F115" i="5" s="1"/>
  <c r="A116" i="5"/>
  <c r="F116" i="5" s="1"/>
  <c r="A117" i="5"/>
  <c r="F117" i="5" s="1"/>
  <c r="A118" i="5"/>
  <c r="F118" i="5" s="1"/>
  <c r="A119" i="5"/>
  <c r="F119" i="5" s="1"/>
  <c r="A120" i="5"/>
  <c r="F120" i="5" s="1"/>
  <c r="A121" i="5"/>
  <c r="F121" i="5" s="1"/>
  <c r="A122" i="5"/>
  <c r="F122" i="5" s="1"/>
  <c r="A123" i="5"/>
  <c r="F123" i="5" s="1"/>
  <c r="A124" i="5"/>
  <c r="F124" i="5" s="1"/>
  <c r="A125" i="5"/>
  <c r="F125" i="5" s="1"/>
  <c r="A126" i="5"/>
  <c r="F126" i="5" s="1"/>
  <c r="A127" i="5"/>
  <c r="F127" i="5" s="1"/>
  <c r="A128" i="5"/>
  <c r="F128" i="5" s="1"/>
  <c r="A129" i="5"/>
  <c r="F129" i="5" s="1"/>
  <c r="A130" i="5"/>
  <c r="F130" i="5" s="1"/>
  <c r="A131" i="5"/>
  <c r="F131" i="5" s="1"/>
  <c r="A132" i="5"/>
  <c r="F132" i="5" s="1"/>
  <c r="A133" i="5"/>
  <c r="F133" i="5" s="1"/>
  <c r="A134" i="5"/>
  <c r="F134" i="5" s="1"/>
  <c r="A135" i="5"/>
  <c r="F135" i="5" s="1"/>
  <c r="A136" i="5"/>
  <c r="F136" i="5" s="1"/>
  <c r="A137" i="5"/>
  <c r="F137" i="5" s="1"/>
  <c r="A138" i="5"/>
  <c r="F138" i="5" s="1"/>
  <c r="A139" i="5"/>
  <c r="F139" i="5" s="1"/>
  <c r="A140" i="5"/>
  <c r="F140" i="5" s="1"/>
  <c r="A141" i="5"/>
  <c r="F141" i="5" s="1"/>
  <c r="A142" i="5"/>
  <c r="F142" i="5" s="1"/>
  <c r="A143" i="5"/>
  <c r="F143" i="5" s="1"/>
  <c r="A144" i="5"/>
  <c r="F144" i="5" s="1"/>
  <c r="A145" i="5"/>
  <c r="F145" i="5" s="1"/>
  <c r="A146" i="5"/>
  <c r="F146" i="5" s="1"/>
  <c r="A147" i="5"/>
  <c r="F147" i="5" s="1"/>
  <c r="A148" i="5"/>
  <c r="F148" i="5" s="1"/>
  <c r="A149" i="5"/>
  <c r="F149" i="5" s="1"/>
  <c r="A150" i="5"/>
  <c r="F150" i="5" s="1"/>
  <c r="A151" i="5"/>
  <c r="F151" i="5" s="1"/>
  <c r="A152" i="5"/>
  <c r="F152" i="5" s="1"/>
  <c r="A153" i="5"/>
  <c r="F153" i="5" s="1"/>
  <c r="A154" i="5"/>
  <c r="F154" i="5" s="1"/>
  <c r="A155" i="5"/>
  <c r="F155" i="5" s="1"/>
  <c r="A156" i="5"/>
  <c r="F156" i="5" s="1"/>
  <c r="A157" i="5"/>
  <c r="F157" i="5" s="1"/>
  <c r="A158" i="5"/>
  <c r="F158" i="5" s="1"/>
  <c r="A159" i="5"/>
  <c r="F159" i="5" s="1"/>
  <c r="A160" i="5"/>
  <c r="F160" i="5" s="1"/>
  <c r="A161" i="5"/>
  <c r="F161" i="5" s="1"/>
  <c r="A162" i="5"/>
  <c r="F162" i="5" s="1"/>
  <c r="A163" i="5"/>
  <c r="F163" i="5" s="1"/>
  <c r="A164" i="5"/>
  <c r="F164" i="5" s="1"/>
  <c r="A165" i="5"/>
  <c r="F165" i="5" s="1"/>
  <c r="A166" i="5"/>
  <c r="F166" i="5" s="1"/>
  <c r="A167" i="5"/>
  <c r="F167" i="5" s="1"/>
  <c r="A168" i="5"/>
  <c r="F168" i="5" s="1"/>
  <c r="A169" i="5"/>
  <c r="F169" i="5" s="1"/>
  <c r="A170" i="5"/>
  <c r="F170" i="5" s="1"/>
  <c r="A171" i="5"/>
  <c r="F171" i="5" s="1"/>
  <c r="A172" i="5"/>
  <c r="F172" i="5" s="1"/>
  <c r="A173" i="5"/>
  <c r="F173" i="5" s="1"/>
  <c r="A174" i="5"/>
  <c r="F174" i="5" s="1"/>
  <c r="A175" i="5"/>
  <c r="F175" i="5" s="1"/>
  <c r="A176" i="5"/>
  <c r="F176" i="5" s="1"/>
  <c r="A177" i="5"/>
  <c r="F177" i="5" s="1"/>
  <c r="A178" i="5"/>
  <c r="F178" i="5" s="1"/>
  <c r="A179" i="5"/>
  <c r="F179" i="5" s="1"/>
  <c r="A180" i="5"/>
  <c r="F180" i="5" s="1"/>
  <c r="A181" i="5"/>
  <c r="F181" i="5" s="1"/>
  <c r="A182" i="5"/>
  <c r="F182" i="5" s="1"/>
  <c r="A183" i="5"/>
  <c r="F183" i="5" s="1"/>
  <c r="A184" i="5"/>
  <c r="F184" i="5" s="1"/>
  <c r="A185" i="5"/>
  <c r="F185" i="5" s="1"/>
  <c r="A186" i="5"/>
  <c r="F186" i="5" s="1"/>
  <c r="A187" i="5"/>
  <c r="F187" i="5" s="1"/>
  <c r="A188" i="5"/>
  <c r="F188" i="5" s="1"/>
  <c r="A189" i="5"/>
  <c r="F189" i="5" s="1"/>
  <c r="A190" i="5"/>
  <c r="F190" i="5" s="1"/>
  <c r="A191" i="5"/>
  <c r="F191" i="5" s="1"/>
  <c r="A192" i="5"/>
  <c r="F192" i="5" s="1"/>
  <c r="A193" i="5"/>
  <c r="F193" i="5" s="1"/>
  <c r="A194" i="5"/>
  <c r="F194" i="5" s="1"/>
  <c r="A195" i="5"/>
  <c r="F195" i="5" s="1"/>
  <c r="A196" i="5"/>
  <c r="F196" i="5" s="1"/>
  <c r="A197" i="5"/>
  <c r="F197" i="5" s="1"/>
  <c r="A198" i="5"/>
  <c r="F198" i="5" s="1"/>
  <c r="A199" i="5"/>
  <c r="F199" i="5" s="1"/>
  <c r="A200" i="5"/>
  <c r="F200" i="5" s="1"/>
  <c r="A201" i="5"/>
  <c r="F201" i="5" s="1"/>
  <c r="A202" i="5"/>
  <c r="F202" i="5" s="1"/>
  <c r="A203" i="5"/>
  <c r="F203" i="5" s="1"/>
  <c r="A204" i="5"/>
  <c r="F204" i="5" s="1"/>
  <c r="A205" i="5"/>
  <c r="F205" i="5" s="1"/>
  <c r="A206" i="5"/>
  <c r="F206" i="5" s="1"/>
  <c r="A207" i="5"/>
  <c r="F207" i="5" s="1"/>
  <c r="A208" i="5"/>
  <c r="F208" i="5" s="1"/>
  <c r="A209" i="5"/>
  <c r="F209" i="5" s="1"/>
  <c r="A210" i="5"/>
  <c r="F210" i="5" s="1"/>
  <c r="A211" i="5"/>
  <c r="F211" i="5" s="1"/>
  <c r="A212" i="5"/>
  <c r="F212" i="5" s="1"/>
  <c r="A213" i="5"/>
  <c r="F213" i="5" s="1"/>
  <c r="A214" i="5"/>
  <c r="F214" i="5" s="1"/>
  <c r="A215" i="5"/>
  <c r="F215" i="5" s="1"/>
  <c r="A216" i="5"/>
  <c r="F216" i="5" s="1"/>
  <c r="A217" i="5"/>
  <c r="F217" i="5" s="1"/>
  <c r="A218" i="5"/>
  <c r="F218" i="5" s="1"/>
  <c r="A219" i="5"/>
  <c r="F219" i="5" s="1"/>
  <c r="A220" i="5"/>
  <c r="F220" i="5" s="1"/>
  <c r="A221" i="5"/>
  <c r="F221" i="5" s="1"/>
  <c r="A222" i="5"/>
  <c r="F222" i="5" s="1"/>
  <c r="A223" i="5"/>
  <c r="F223" i="5" s="1"/>
  <c r="A224" i="5"/>
  <c r="F224" i="5" s="1"/>
  <c r="A225" i="5"/>
  <c r="F225" i="5" s="1"/>
  <c r="A226" i="5"/>
  <c r="F226" i="5" s="1"/>
  <c r="A227" i="5"/>
  <c r="F227" i="5" s="1"/>
  <c r="A228" i="5"/>
  <c r="F228" i="5" s="1"/>
  <c r="A229" i="5"/>
  <c r="F229" i="5" s="1"/>
  <c r="A230" i="5"/>
  <c r="F230" i="5" s="1"/>
  <c r="A231" i="5"/>
  <c r="F231" i="5" s="1"/>
  <c r="A232" i="5"/>
  <c r="F232" i="5" s="1"/>
  <c r="A233" i="5"/>
  <c r="F233" i="5" s="1"/>
  <c r="A234" i="5"/>
  <c r="F234" i="5" s="1"/>
  <c r="A235" i="5"/>
  <c r="F235" i="5" s="1"/>
  <c r="A236" i="5"/>
  <c r="F236" i="5" s="1"/>
  <c r="A237" i="5"/>
  <c r="F237" i="5" s="1"/>
  <c r="A238" i="5"/>
  <c r="F238" i="5" s="1"/>
  <c r="A239" i="5"/>
  <c r="F239" i="5" s="1"/>
  <c r="A240" i="5"/>
  <c r="F240" i="5" s="1"/>
  <c r="A241" i="5"/>
  <c r="F241" i="5" s="1"/>
  <c r="A242" i="5"/>
  <c r="F242" i="5" s="1"/>
  <c r="A243" i="5"/>
  <c r="F243" i="5" s="1"/>
  <c r="A244" i="5"/>
  <c r="F244" i="5" s="1"/>
  <c r="A245" i="5"/>
  <c r="F245" i="5" s="1"/>
  <c r="A246" i="5"/>
  <c r="F246" i="5" s="1"/>
  <c r="A247" i="5"/>
  <c r="F247" i="5" s="1"/>
  <c r="A248" i="5"/>
  <c r="F248" i="5" s="1"/>
  <c r="A249" i="5"/>
  <c r="F249" i="5" s="1"/>
  <c r="A250" i="5"/>
  <c r="F250" i="5" s="1"/>
  <c r="A251" i="5"/>
  <c r="F251" i="5" s="1"/>
  <c r="A252" i="5"/>
  <c r="F252" i="5" s="1"/>
  <c r="A253" i="5"/>
  <c r="F253" i="5" s="1"/>
  <c r="A254" i="5"/>
  <c r="F254" i="5" s="1"/>
  <c r="A255" i="5"/>
  <c r="F255" i="5" s="1"/>
  <c r="A256" i="5"/>
  <c r="F256" i="5" s="1"/>
  <c r="A257" i="5"/>
  <c r="F257" i="5" s="1"/>
  <c r="A258" i="5"/>
  <c r="F258" i="5" s="1"/>
  <c r="A259" i="5"/>
  <c r="F259" i="5" s="1"/>
  <c r="A260" i="5"/>
  <c r="F260" i="5" s="1"/>
  <c r="A261" i="5"/>
  <c r="F261" i="5" s="1"/>
  <c r="A262" i="5"/>
  <c r="F262" i="5" s="1"/>
  <c r="A263" i="5"/>
  <c r="F263" i="5" s="1"/>
  <c r="A264" i="5"/>
  <c r="F264" i="5" s="1"/>
  <c r="A265" i="5"/>
  <c r="F265" i="5" s="1"/>
  <c r="A266" i="5"/>
  <c r="F266" i="5" s="1"/>
  <c r="A267" i="5"/>
  <c r="F267" i="5" s="1"/>
  <c r="A268" i="5"/>
  <c r="F268" i="5" s="1"/>
  <c r="A269" i="5"/>
  <c r="F269" i="5" s="1"/>
  <c r="A270" i="5"/>
  <c r="F270" i="5" s="1"/>
  <c r="A271" i="5"/>
  <c r="F271" i="5" s="1"/>
  <c r="A272" i="5"/>
  <c r="F272" i="5" s="1"/>
  <c r="A273" i="5"/>
  <c r="F273" i="5" s="1"/>
  <c r="A274" i="5"/>
  <c r="F274" i="5" s="1"/>
  <c r="A275" i="5"/>
  <c r="F275" i="5" s="1"/>
  <c r="A276" i="5"/>
  <c r="F276" i="5" s="1"/>
  <c r="A277" i="5"/>
  <c r="F277" i="5" s="1"/>
  <c r="A278" i="5"/>
  <c r="F278" i="5" s="1"/>
  <c r="A279" i="5"/>
  <c r="F279" i="5" s="1"/>
  <c r="A280" i="5"/>
  <c r="F280" i="5" s="1"/>
  <c r="A281" i="5"/>
  <c r="F281" i="5" s="1"/>
  <c r="A282" i="5"/>
  <c r="F282" i="5" s="1"/>
  <c r="A283" i="5"/>
  <c r="F283" i="5" s="1"/>
  <c r="A284" i="5"/>
  <c r="F284" i="5" s="1"/>
  <c r="A285" i="5"/>
  <c r="F285" i="5" s="1"/>
  <c r="A286" i="5"/>
  <c r="F286" i="5" s="1"/>
  <c r="A287" i="5"/>
  <c r="F287" i="5" s="1"/>
  <c r="A288" i="5"/>
  <c r="F288" i="5" s="1"/>
  <c r="A289" i="5"/>
  <c r="F289" i="5" s="1"/>
  <c r="A290" i="5"/>
  <c r="F290" i="5" s="1"/>
  <c r="A291" i="5"/>
  <c r="F291" i="5" s="1"/>
  <c r="A292" i="5"/>
  <c r="F292" i="5" s="1"/>
  <c r="A293" i="5"/>
  <c r="F293" i="5" s="1"/>
  <c r="A294" i="5"/>
  <c r="F294" i="5" s="1"/>
  <c r="A295" i="5"/>
  <c r="F295" i="5" s="1"/>
  <c r="A296" i="5"/>
  <c r="F296" i="5" s="1"/>
  <c r="A297" i="5"/>
  <c r="F297" i="5" s="1"/>
  <c r="A298" i="5"/>
  <c r="F298" i="5" s="1"/>
  <c r="A299" i="5"/>
  <c r="F299" i="5" s="1"/>
  <c r="A300" i="5"/>
  <c r="F300" i="5" s="1"/>
  <c r="A301" i="5"/>
  <c r="F301" i="5" s="1"/>
  <c r="A302" i="5"/>
  <c r="F302" i="5" s="1"/>
  <c r="A303" i="5"/>
  <c r="F303" i="5" s="1"/>
  <c r="A304" i="5"/>
  <c r="F304" i="5" s="1"/>
  <c r="A305" i="5"/>
  <c r="F305" i="5" s="1"/>
  <c r="A306" i="5"/>
  <c r="F306" i="5" s="1"/>
  <c r="A307" i="5"/>
  <c r="F307" i="5" s="1"/>
  <c r="A308" i="5"/>
  <c r="F308" i="5" s="1"/>
  <c r="A309" i="5"/>
  <c r="F309" i="5" s="1"/>
  <c r="A310" i="5"/>
  <c r="F310" i="5" s="1"/>
  <c r="A311" i="5"/>
  <c r="F311" i="5" s="1"/>
  <c r="A312" i="5"/>
  <c r="F312" i="5" s="1"/>
  <c r="A313" i="5"/>
  <c r="F313" i="5" s="1"/>
  <c r="A314" i="5"/>
  <c r="F314" i="5" s="1"/>
  <c r="A315" i="5"/>
  <c r="F315" i="5" s="1"/>
  <c r="A316" i="5"/>
  <c r="F316" i="5" s="1"/>
  <c r="A317" i="5"/>
  <c r="F317" i="5" s="1"/>
  <c r="A318" i="5"/>
  <c r="F318" i="5" s="1"/>
  <c r="A319" i="5"/>
  <c r="F319" i="5" s="1"/>
  <c r="A320" i="5"/>
  <c r="F320" i="5" s="1"/>
  <c r="A321" i="5"/>
  <c r="F321" i="5" s="1"/>
  <c r="A322" i="5"/>
  <c r="F322" i="5" s="1"/>
  <c r="A323" i="5"/>
  <c r="F323" i="5" s="1"/>
  <c r="A324" i="5"/>
  <c r="F324" i="5" s="1"/>
  <c r="A325" i="5"/>
  <c r="F325" i="5" s="1"/>
  <c r="A326" i="5"/>
  <c r="F326" i="5" s="1"/>
  <c r="A327" i="5"/>
  <c r="F327" i="5" s="1"/>
  <c r="A328" i="5"/>
  <c r="F328" i="5" s="1"/>
  <c r="A329" i="5"/>
  <c r="F329" i="5" s="1"/>
  <c r="A330" i="5"/>
  <c r="F330" i="5" s="1"/>
  <c r="A331" i="5"/>
  <c r="F331" i="5" s="1"/>
  <c r="A332" i="5"/>
  <c r="F332" i="5" s="1"/>
  <c r="A333" i="5"/>
  <c r="F333" i="5" s="1"/>
  <c r="A334" i="5"/>
  <c r="F334" i="5" s="1"/>
  <c r="A335" i="5"/>
  <c r="F335" i="5" s="1"/>
  <c r="A336" i="5"/>
  <c r="F336" i="5" s="1"/>
  <c r="A337" i="5"/>
  <c r="F337" i="5" s="1"/>
  <c r="A338" i="5"/>
  <c r="F338" i="5" s="1"/>
  <c r="A339" i="5"/>
  <c r="F339" i="5" s="1"/>
  <c r="A340" i="5"/>
  <c r="F340" i="5" s="1"/>
  <c r="A341" i="5"/>
  <c r="F341" i="5" s="1"/>
  <c r="A342" i="5"/>
  <c r="F342" i="5" s="1"/>
  <c r="A343" i="5"/>
  <c r="F343" i="5" s="1"/>
  <c r="A344" i="5"/>
  <c r="F344" i="5" s="1"/>
  <c r="A345" i="5"/>
  <c r="F345" i="5" s="1"/>
  <c r="A346" i="5"/>
  <c r="F346" i="5" s="1"/>
  <c r="A347" i="5"/>
  <c r="F347" i="5" s="1"/>
  <c r="A348" i="5"/>
  <c r="F348" i="5" s="1"/>
  <c r="A349" i="5"/>
  <c r="F349" i="5" s="1"/>
  <c r="A350" i="5"/>
  <c r="F350" i="5" s="1"/>
  <c r="A351" i="5"/>
  <c r="F351" i="5" s="1"/>
  <c r="A352" i="5"/>
  <c r="F352" i="5" s="1"/>
  <c r="A353" i="5"/>
  <c r="F353" i="5" s="1"/>
  <c r="A354" i="5"/>
  <c r="F354" i="5" s="1"/>
  <c r="A355" i="5"/>
  <c r="F355" i="5" s="1"/>
  <c r="A356" i="5"/>
  <c r="F356" i="5" s="1"/>
  <c r="A357" i="5"/>
  <c r="F357" i="5" s="1"/>
  <c r="A358" i="5"/>
  <c r="F358" i="5" s="1"/>
  <c r="A359" i="5"/>
  <c r="F359" i="5" s="1"/>
  <c r="A360" i="5"/>
  <c r="F360" i="5" s="1"/>
  <c r="A361" i="5"/>
  <c r="F361" i="5" s="1"/>
  <c r="A362" i="5"/>
  <c r="F362" i="5" s="1"/>
  <c r="A363" i="5"/>
  <c r="F363" i="5" s="1"/>
  <c r="A364" i="5"/>
  <c r="F364" i="5" s="1"/>
  <c r="A365" i="5"/>
  <c r="F365" i="5" s="1"/>
  <c r="A366" i="5"/>
  <c r="F366" i="5" s="1"/>
  <c r="A367" i="5"/>
  <c r="F367" i="5" s="1"/>
  <c r="A368" i="5"/>
  <c r="F368" i="5" s="1"/>
  <c r="A369" i="5"/>
  <c r="F369" i="5" s="1"/>
  <c r="A370" i="5"/>
  <c r="F370" i="5" s="1"/>
  <c r="A371" i="5"/>
  <c r="F371" i="5" s="1"/>
  <c r="A372" i="5"/>
  <c r="F372" i="5" s="1"/>
  <c r="A373" i="5"/>
  <c r="F373" i="5" s="1"/>
  <c r="A374" i="5"/>
  <c r="F374" i="5" s="1"/>
  <c r="A375" i="5"/>
  <c r="F375" i="5" s="1"/>
  <c r="A376" i="5"/>
  <c r="F376" i="5" s="1"/>
  <c r="A377" i="5"/>
  <c r="F377" i="5" s="1"/>
  <c r="A378" i="5"/>
  <c r="F378" i="5" s="1"/>
  <c r="A379" i="5"/>
  <c r="F379" i="5" s="1"/>
  <c r="A380" i="5"/>
  <c r="F380" i="5" s="1"/>
  <c r="A381" i="5"/>
  <c r="F381" i="5" s="1"/>
  <c r="A382" i="5"/>
  <c r="F382" i="5" s="1"/>
  <c r="A383" i="5"/>
  <c r="F383" i="5" s="1"/>
  <c r="A384" i="5"/>
  <c r="F384" i="5" s="1"/>
  <c r="A385" i="5"/>
  <c r="F385" i="5" s="1"/>
  <c r="A386" i="5"/>
  <c r="F386" i="5" s="1"/>
  <c r="A387" i="5"/>
  <c r="F387" i="5" s="1"/>
  <c r="A388" i="5"/>
  <c r="F388" i="5" s="1"/>
  <c r="A389" i="5"/>
  <c r="F389" i="5" s="1"/>
  <c r="A390" i="5"/>
  <c r="F390" i="5" s="1"/>
  <c r="A391" i="5"/>
  <c r="F391" i="5" s="1"/>
  <c r="A392" i="5"/>
  <c r="F392" i="5" s="1"/>
  <c r="A393" i="5"/>
  <c r="F393" i="5" s="1"/>
  <c r="A394" i="5"/>
  <c r="F394" i="5" s="1"/>
  <c r="A395" i="5"/>
  <c r="F395" i="5" s="1"/>
  <c r="A396" i="5"/>
  <c r="F396" i="5" s="1"/>
  <c r="A397" i="5"/>
  <c r="F397" i="5" s="1"/>
  <c r="A398" i="5"/>
  <c r="F398" i="5" s="1"/>
  <c r="A399" i="5"/>
  <c r="F399" i="5" s="1"/>
  <c r="A400" i="5"/>
  <c r="F400" i="5" s="1"/>
  <c r="A401" i="5"/>
  <c r="F401" i="5" s="1"/>
  <c r="A402" i="5"/>
  <c r="F402" i="5" s="1"/>
  <c r="A403" i="5"/>
  <c r="F403" i="5" s="1"/>
  <c r="A404" i="5"/>
  <c r="F404" i="5" s="1"/>
  <c r="A405" i="5"/>
  <c r="F405" i="5" s="1"/>
  <c r="A406" i="5"/>
  <c r="F406" i="5" s="1"/>
  <c r="A407" i="5"/>
  <c r="F407" i="5" s="1"/>
  <c r="A408" i="5"/>
  <c r="F408" i="5" s="1"/>
  <c r="A409" i="5"/>
  <c r="F409" i="5" s="1"/>
  <c r="A410" i="5"/>
  <c r="F410" i="5" s="1"/>
  <c r="A411" i="5"/>
  <c r="F411" i="5" s="1"/>
  <c r="A412" i="5"/>
  <c r="F412" i="5" s="1"/>
  <c r="A413" i="5"/>
  <c r="F413" i="5" s="1"/>
  <c r="A414" i="5"/>
  <c r="F414" i="5" s="1"/>
  <c r="A415" i="5"/>
  <c r="F415" i="5" s="1"/>
  <c r="A416" i="5"/>
  <c r="F416" i="5" s="1"/>
  <c r="A417" i="5"/>
  <c r="F417" i="5" s="1"/>
  <c r="A418" i="5"/>
  <c r="F418" i="5" s="1"/>
  <c r="A419" i="5"/>
  <c r="F419" i="5" s="1"/>
  <c r="A420" i="5"/>
  <c r="F420" i="5" s="1"/>
  <c r="A421" i="5"/>
  <c r="F421" i="5" s="1"/>
  <c r="A422" i="5"/>
  <c r="F422" i="5" s="1"/>
  <c r="A423" i="5"/>
  <c r="F423" i="5" s="1"/>
  <c r="A424" i="5"/>
  <c r="F424" i="5" s="1"/>
  <c r="A425" i="5"/>
  <c r="F425" i="5" s="1"/>
  <c r="A426" i="5"/>
  <c r="F426" i="5" s="1"/>
  <c r="A427" i="5"/>
  <c r="F427" i="5" s="1"/>
  <c r="A428" i="5"/>
  <c r="F428" i="5" s="1"/>
  <c r="A429" i="5"/>
  <c r="F429" i="5" s="1"/>
  <c r="A430" i="5"/>
  <c r="F430" i="5" s="1"/>
  <c r="A431" i="5"/>
  <c r="F431" i="5" s="1"/>
  <c r="A432" i="5"/>
  <c r="F432" i="5" s="1"/>
  <c r="A433" i="5"/>
  <c r="F433" i="5" s="1"/>
  <c r="A434" i="5"/>
  <c r="F434" i="5" s="1"/>
  <c r="A435" i="5"/>
  <c r="F435" i="5" s="1"/>
  <c r="A436" i="5"/>
  <c r="F436" i="5" s="1"/>
  <c r="A437" i="5"/>
  <c r="F437" i="5" s="1"/>
  <c r="A438" i="5"/>
  <c r="F438" i="5" s="1"/>
  <c r="A439" i="5"/>
  <c r="F439" i="5" s="1"/>
  <c r="A440" i="5"/>
  <c r="F440" i="5" s="1"/>
  <c r="A441" i="5"/>
  <c r="F441" i="5" s="1"/>
  <c r="A442" i="5"/>
  <c r="F442" i="5" s="1"/>
  <c r="A443" i="5"/>
  <c r="F443" i="5" s="1"/>
  <c r="A444" i="5"/>
  <c r="F444" i="5" s="1"/>
  <c r="A445" i="5"/>
  <c r="F445" i="5" s="1"/>
  <c r="A446" i="5"/>
  <c r="F446" i="5" s="1"/>
  <c r="A447" i="5"/>
  <c r="F447" i="5" s="1"/>
  <c r="A448" i="5"/>
  <c r="F448" i="5" s="1"/>
  <c r="A449" i="5"/>
  <c r="F449" i="5" s="1"/>
  <c r="A450" i="5"/>
  <c r="F450" i="5" s="1"/>
  <c r="A451" i="5"/>
  <c r="F451" i="5" s="1"/>
  <c r="A452" i="5"/>
  <c r="F452" i="5" s="1"/>
  <c r="A453" i="5"/>
  <c r="F453" i="5" s="1"/>
  <c r="A454" i="5"/>
  <c r="F454" i="5" s="1"/>
  <c r="A455" i="5"/>
  <c r="F455" i="5" s="1"/>
  <c r="A456" i="5"/>
  <c r="F456" i="5" s="1"/>
  <c r="A457" i="5"/>
  <c r="F457" i="5" s="1"/>
  <c r="A458" i="5"/>
  <c r="F458" i="5" s="1"/>
  <c r="A459" i="5"/>
  <c r="F459" i="5" s="1"/>
  <c r="A460" i="5"/>
  <c r="F460" i="5" s="1"/>
  <c r="A461" i="5"/>
  <c r="F461" i="5" s="1"/>
  <c r="A462" i="5"/>
  <c r="F462" i="5" s="1"/>
  <c r="A463" i="5"/>
  <c r="F463" i="5" s="1"/>
  <c r="A464" i="5"/>
  <c r="F464" i="5" s="1"/>
  <c r="A465" i="5"/>
  <c r="F465" i="5" s="1"/>
  <c r="A466" i="5"/>
  <c r="F466" i="5" s="1"/>
  <c r="A467" i="5"/>
  <c r="F467" i="5" s="1"/>
  <c r="A468" i="5"/>
  <c r="F468" i="5" s="1"/>
  <c r="A469" i="5"/>
  <c r="F469" i="5" s="1"/>
  <c r="A470" i="5"/>
  <c r="F470" i="5" s="1"/>
  <c r="A471" i="5"/>
  <c r="F471" i="5" s="1"/>
  <c r="A472" i="5"/>
  <c r="F472" i="5" s="1"/>
  <c r="A473" i="5"/>
  <c r="F473" i="5" s="1"/>
  <c r="A474" i="5"/>
  <c r="F474" i="5" s="1"/>
  <c r="A475" i="5"/>
  <c r="F475" i="5" s="1"/>
  <c r="A476" i="5"/>
  <c r="F476" i="5" s="1"/>
  <c r="A477" i="5"/>
  <c r="F477" i="5" s="1"/>
  <c r="A478" i="5"/>
  <c r="F478" i="5" s="1"/>
  <c r="A479" i="5"/>
  <c r="F479" i="5" s="1"/>
  <c r="A480" i="5"/>
  <c r="F480" i="5" s="1"/>
  <c r="A481" i="5"/>
  <c r="F481" i="5" s="1"/>
  <c r="A482" i="5"/>
  <c r="F482" i="5" s="1"/>
  <c r="A483" i="5"/>
  <c r="F483" i="5" s="1"/>
  <c r="A484" i="5"/>
  <c r="F484" i="5" s="1"/>
  <c r="A485" i="5"/>
  <c r="F485" i="5" s="1"/>
  <c r="A486" i="5"/>
  <c r="F486" i="5" s="1"/>
  <c r="A487" i="5"/>
  <c r="F487" i="5" s="1"/>
  <c r="A488" i="5"/>
  <c r="F488" i="5" s="1"/>
  <c r="A489" i="5"/>
  <c r="F489" i="5" s="1"/>
  <c r="A490" i="5"/>
  <c r="F490" i="5" s="1"/>
  <c r="A491" i="5"/>
  <c r="F491" i="5" s="1"/>
  <c r="A492" i="5"/>
  <c r="F492" i="5" s="1"/>
  <c r="A493" i="5"/>
  <c r="F493" i="5" s="1"/>
  <c r="A494" i="5"/>
  <c r="F494" i="5" s="1"/>
  <c r="A495" i="5"/>
  <c r="F495" i="5" s="1"/>
  <c r="A496" i="5"/>
  <c r="F496" i="5" s="1"/>
  <c r="A497" i="5"/>
  <c r="F497" i="5" s="1"/>
  <c r="A498" i="5"/>
  <c r="F498" i="5" s="1"/>
  <c r="A499" i="5"/>
  <c r="F499" i="5" s="1"/>
  <c r="A500" i="5"/>
  <c r="F500" i="5" s="1"/>
  <c r="A501" i="5"/>
  <c r="F501" i="5" s="1"/>
  <c r="A502" i="5"/>
  <c r="F502" i="5" s="1"/>
  <c r="A503" i="5"/>
  <c r="F503" i="5" s="1"/>
  <c r="A504" i="5"/>
  <c r="F504" i="5" s="1"/>
  <c r="A505" i="5"/>
  <c r="F505" i="5" s="1"/>
  <c r="A506" i="5"/>
  <c r="F506" i="5" s="1"/>
  <c r="A507" i="5"/>
  <c r="F507" i="5" s="1"/>
  <c r="A508" i="5"/>
  <c r="F508" i="5" s="1"/>
  <c r="A509" i="5"/>
  <c r="F509" i="5" s="1"/>
  <c r="A510" i="5"/>
  <c r="F510" i="5" s="1"/>
  <c r="A511" i="5"/>
  <c r="F511" i="5" s="1"/>
  <c r="A512" i="5"/>
  <c r="F512" i="5" s="1"/>
  <c r="A513" i="5"/>
  <c r="F513" i="5" s="1"/>
  <c r="A514" i="5"/>
  <c r="F514" i="5" s="1"/>
  <c r="A515" i="5"/>
  <c r="F515" i="5" s="1"/>
  <c r="A516" i="5"/>
  <c r="F516" i="5" s="1"/>
  <c r="A517" i="5"/>
  <c r="F517" i="5" s="1"/>
  <c r="A518" i="5"/>
  <c r="F518" i="5" s="1"/>
  <c r="A519" i="5"/>
  <c r="F519" i="5" s="1"/>
  <c r="A520" i="5"/>
  <c r="F520" i="5" s="1"/>
  <c r="A521" i="5"/>
  <c r="F521" i="5" s="1"/>
  <c r="A522" i="5"/>
  <c r="F522" i="5" s="1"/>
  <c r="A523" i="5"/>
  <c r="F523" i="5" s="1"/>
  <c r="A524" i="5"/>
  <c r="F524" i="5" s="1"/>
  <c r="A525" i="5"/>
  <c r="F525" i="5" s="1"/>
  <c r="A526" i="5"/>
  <c r="F526" i="5" s="1"/>
  <c r="A527" i="5"/>
  <c r="F527" i="5" s="1"/>
  <c r="A528" i="5"/>
  <c r="F528" i="5" s="1"/>
  <c r="A529" i="5"/>
  <c r="F529" i="5" s="1"/>
  <c r="A530" i="5"/>
  <c r="F530" i="5" s="1"/>
  <c r="A531" i="5"/>
  <c r="F531" i="5" s="1"/>
  <c r="A532" i="5"/>
  <c r="F532" i="5" s="1"/>
  <c r="A533" i="5"/>
  <c r="F533" i="5" s="1"/>
  <c r="A534" i="5"/>
  <c r="F534" i="5" s="1"/>
  <c r="A535" i="5"/>
  <c r="F535" i="5" s="1"/>
  <c r="A536" i="5"/>
  <c r="F536" i="5" s="1"/>
  <c r="A537" i="5"/>
  <c r="F537" i="5" s="1"/>
  <c r="A538" i="5"/>
  <c r="F538" i="5" s="1"/>
  <c r="A539" i="5"/>
  <c r="F539" i="5" s="1"/>
  <c r="A540" i="5"/>
  <c r="F540" i="5" s="1"/>
  <c r="A541" i="5"/>
  <c r="F541" i="5" s="1"/>
  <c r="A542" i="5"/>
  <c r="F542" i="5" s="1"/>
  <c r="A543" i="5"/>
  <c r="F543" i="5" s="1"/>
  <c r="A544" i="5"/>
  <c r="F544" i="5" s="1"/>
  <c r="A545" i="5"/>
  <c r="F545" i="5" s="1"/>
  <c r="A546" i="5"/>
  <c r="F546" i="5" s="1"/>
  <c r="A547" i="5"/>
  <c r="F547" i="5" s="1"/>
  <c r="A548" i="5"/>
  <c r="F548" i="5" s="1"/>
  <c r="A549" i="5"/>
  <c r="F549" i="5" s="1"/>
  <c r="A550" i="5"/>
  <c r="F550" i="5" s="1"/>
  <c r="A551" i="5"/>
  <c r="F551" i="5" s="1"/>
  <c r="A552" i="5"/>
  <c r="F552" i="5" s="1"/>
  <c r="A553" i="5"/>
  <c r="F553" i="5" s="1"/>
  <c r="A554" i="5"/>
  <c r="F554" i="5" s="1"/>
  <c r="A555" i="5"/>
  <c r="F555" i="5" s="1"/>
  <c r="A556" i="5"/>
  <c r="F556" i="5" s="1"/>
  <c r="A557" i="5"/>
  <c r="F557" i="5" s="1"/>
  <c r="A558" i="5"/>
  <c r="F558" i="5" s="1"/>
  <c r="A559" i="5"/>
  <c r="F559" i="5" s="1"/>
  <c r="A560" i="5"/>
  <c r="F560" i="5" s="1"/>
  <c r="A561" i="5"/>
  <c r="F561" i="5" s="1"/>
  <c r="A562" i="5"/>
  <c r="F562" i="5" s="1"/>
  <c r="A563" i="5"/>
  <c r="F563" i="5" s="1"/>
  <c r="A564" i="5"/>
  <c r="F564" i="5" s="1"/>
  <c r="A565" i="5"/>
  <c r="F565" i="5" s="1"/>
  <c r="A566" i="5"/>
  <c r="F566" i="5" s="1"/>
  <c r="A567" i="5"/>
  <c r="F567" i="5" s="1"/>
  <c r="A568" i="5"/>
  <c r="F568" i="5" s="1"/>
  <c r="A569" i="5"/>
  <c r="F569" i="5" s="1"/>
  <c r="A570" i="5"/>
  <c r="F570" i="5" s="1"/>
  <c r="A571" i="5"/>
  <c r="F571" i="5" s="1"/>
  <c r="A572" i="5"/>
  <c r="F572" i="5" s="1"/>
  <c r="A573" i="5"/>
  <c r="F573" i="5" s="1"/>
  <c r="A574" i="5"/>
  <c r="F574" i="5" s="1"/>
  <c r="A575" i="5"/>
  <c r="F575" i="5" s="1"/>
  <c r="A576" i="5"/>
  <c r="F576" i="5" s="1"/>
  <c r="A577" i="5"/>
  <c r="F577" i="5" s="1"/>
  <c r="A578" i="5"/>
  <c r="F578" i="5" s="1"/>
  <c r="A579" i="5"/>
  <c r="F579" i="5" s="1"/>
  <c r="A580" i="5"/>
  <c r="F580" i="5" s="1"/>
  <c r="A581" i="5"/>
  <c r="F581" i="5" s="1"/>
  <c r="A582" i="5"/>
  <c r="F582" i="5" s="1"/>
  <c r="A583" i="5"/>
  <c r="F583" i="5" s="1"/>
  <c r="A584" i="5"/>
  <c r="F584" i="5" s="1"/>
  <c r="A585" i="5"/>
  <c r="F585" i="5" s="1"/>
  <c r="A586" i="5"/>
  <c r="F586" i="5" s="1"/>
  <c r="A587" i="5"/>
  <c r="F587" i="5" s="1"/>
  <c r="A588" i="5"/>
  <c r="F588" i="5" s="1"/>
  <c r="A589" i="5"/>
  <c r="F589" i="5" s="1"/>
  <c r="A590" i="5"/>
  <c r="F590" i="5" s="1"/>
  <c r="A591" i="5"/>
  <c r="F591" i="5" s="1"/>
  <c r="A592" i="5"/>
  <c r="F592" i="5" s="1"/>
  <c r="A593" i="5"/>
  <c r="F593" i="5" s="1"/>
  <c r="A594" i="5"/>
  <c r="F594" i="5" s="1"/>
  <c r="A595" i="5"/>
  <c r="F595" i="5" s="1"/>
  <c r="A596" i="5"/>
  <c r="F596" i="5" s="1"/>
  <c r="A597" i="5"/>
  <c r="F597" i="5" s="1"/>
  <c r="A598" i="5"/>
  <c r="F598" i="5" s="1"/>
  <c r="A599" i="5"/>
  <c r="F599" i="5" s="1"/>
  <c r="A600" i="5"/>
  <c r="F600" i="5" s="1"/>
  <c r="A601" i="5"/>
  <c r="F601" i="5" s="1"/>
  <c r="A602" i="5"/>
  <c r="F602" i="5" s="1"/>
  <c r="A603" i="5"/>
  <c r="F603" i="5" s="1"/>
  <c r="A604" i="5"/>
  <c r="F604" i="5" s="1"/>
  <c r="A605" i="5"/>
  <c r="F605" i="5" s="1"/>
  <c r="A606" i="5"/>
  <c r="F606" i="5" s="1"/>
  <c r="A607" i="5"/>
  <c r="F607" i="5" s="1"/>
  <c r="A608" i="5"/>
  <c r="F608" i="5" s="1"/>
  <c r="A609" i="5"/>
  <c r="F609" i="5" s="1"/>
  <c r="A610" i="5"/>
  <c r="F610" i="5" s="1"/>
  <c r="A611" i="5"/>
  <c r="F611" i="5" s="1"/>
  <c r="A612" i="5"/>
  <c r="F612" i="5" s="1"/>
  <c r="A613" i="5"/>
  <c r="F613" i="5" s="1"/>
  <c r="A614" i="5"/>
  <c r="F614" i="5" s="1"/>
  <c r="A615" i="5"/>
  <c r="F615" i="5" s="1"/>
  <c r="A616" i="5"/>
  <c r="F616" i="5" s="1"/>
  <c r="A617" i="5"/>
  <c r="F617" i="5" s="1"/>
  <c r="A618" i="5"/>
  <c r="F618" i="5" s="1"/>
  <c r="A619" i="5"/>
  <c r="F619" i="5" s="1"/>
  <c r="A620" i="5"/>
  <c r="F620" i="5" s="1"/>
  <c r="A621" i="5"/>
  <c r="F621" i="5" s="1"/>
  <c r="A622" i="5"/>
  <c r="F622" i="5" s="1"/>
  <c r="A623" i="5"/>
  <c r="F623" i="5" s="1"/>
  <c r="A624" i="5"/>
  <c r="F624" i="5" s="1"/>
  <c r="A625" i="5"/>
  <c r="F625" i="5" s="1"/>
  <c r="A626" i="5"/>
  <c r="F626" i="5" s="1"/>
  <c r="A627" i="5"/>
  <c r="F627" i="5" s="1"/>
  <c r="A628" i="5"/>
  <c r="F628" i="5" s="1"/>
  <c r="A629" i="5"/>
  <c r="F629" i="5" s="1"/>
  <c r="A630" i="5"/>
  <c r="F630" i="5" s="1"/>
  <c r="A631" i="5"/>
  <c r="F631" i="5" s="1"/>
  <c r="A632" i="5"/>
  <c r="F632" i="5" s="1"/>
  <c r="A633" i="5"/>
  <c r="F633" i="5" s="1"/>
  <c r="A634" i="5"/>
  <c r="F634" i="5" s="1"/>
  <c r="A635" i="5"/>
  <c r="F635" i="5" s="1"/>
  <c r="A636" i="5"/>
  <c r="F636" i="5" s="1"/>
  <c r="A637" i="5"/>
  <c r="F637" i="5" s="1"/>
  <c r="A638" i="5"/>
  <c r="F638" i="5" s="1"/>
  <c r="A639" i="5"/>
  <c r="F639" i="5" s="1"/>
  <c r="A640" i="5"/>
  <c r="F640" i="5" s="1"/>
  <c r="A641" i="5"/>
  <c r="F641" i="5" s="1"/>
  <c r="A642" i="5"/>
  <c r="F642" i="5" s="1"/>
  <c r="A643" i="5"/>
  <c r="F643" i="5" s="1"/>
  <c r="A644" i="5"/>
  <c r="F644" i="5" s="1"/>
  <c r="A645" i="5"/>
  <c r="F645" i="5" s="1"/>
  <c r="A646" i="5"/>
  <c r="F646" i="5" s="1"/>
  <c r="A647" i="5"/>
  <c r="F647" i="5" s="1"/>
  <c r="A648" i="5"/>
  <c r="F648" i="5" s="1"/>
  <c r="A649" i="5"/>
  <c r="F649" i="5" s="1"/>
  <c r="A650" i="5"/>
  <c r="F650" i="5" s="1"/>
  <c r="A651" i="5"/>
  <c r="F651" i="5" s="1"/>
  <c r="A652" i="5"/>
  <c r="F652" i="5" s="1"/>
  <c r="A653" i="5"/>
  <c r="F653" i="5" s="1"/>
  <c r="A654" i="5"/>
  <c r="F654" i="5" s="1"/>
  <c r="A655" i="5"/>
  <c r="F655" i="5" s="1"/>
  <c r="A656" i="5"/>
  <c r="F656" i="5" s="1"/>
  <c r="A657" i="5"/>
  <c r="F657" i="5" s="1"/>
  <c r="A658" i="5"/>
  <c r="F658" i="5" s="1"/>
  <c r="A659" i="5"/>
  <c r="F659" i="5" s="1"/>
  <c r="A660" i="5"/>
  <c r="F660" i="5" s="1"/>
  <c r="A661" i="5"/>
  <c r="F661" i="5" s="1"/>
  <c r="A662" i="5"/>
  <c r="F662" i="5" s="1"/>
  <c r="A663" i="5"/>
  <c r="F663" i="5" s="1"/>
  <c r="A664" i="5"/>
  <c r="F664" i="5" s="1"/>
  <c r="A665" i="5"/>
  <c r="F665" i="5" s="1"/>
  <c r="A666" i="5"/>
  <c r="F666" i="5" s="1"/>
  <c r="A667" i="5"/>
  <c r="F667" i="5" s="1"/>
  <c r="A668" i="5"/>
  <c r="F668" i="5" s="1"/>
  <c r="A669" i="5"/>
  <c r="F669" i="5" s="1"/>
  <c r="A670" i="5"/>
  <c r="F670" i="5" s="1"/>
  <c r="A671" i="5"/>
  <c r="F671" i="5" s="1"/>
  <c r="A672" i="5"/>
  <c r="F672" i="5" s="1"/>
  <c r="A673" i="5"/>
  <c r="F673" i="5" s="1"/>
  <c r="A674" i="5"/>
  <c r="F674" i="5" s="1"/>
  <c r="A675" i="5"/>
  <c r="F675" i="5" s="1"/>
  <c r="A676" i="5"/>
  <c r="F676" i="5" s="1"/>
  <c r="A677" i="5"/>
  <c r="F677" i="5" s="1"/>
  <c r="A678" i="5"/>
  <c r="F678" i="5" s="1"/>
  <c r="A679" i="5"/>
  <c r="F679" i="5" s="1"/>
  <c r="A680" i="5"/>
  <c r="F680" i="5" s="1"/>
  <c r="A681" i="5"/>
  <c r="F681" i="5" s="1"/>
  <c r="A682" i="5"/>
  <c r="F682" i="5" s="1"/>
  <c r="A683" i="5"/>
  <c r="F683" i="5" s="1"/>
  <c r="A684" i="5"/>
  <c r="F684" i="5" s="1"/>
  <c r="A685" i="5"/>
  <c r="F685" i="5" s="1"/>
  <c r="A686" i="5"/>
  <c r="F686" i="5" s="1"/>
  <c r="A687" i="5"/>
  <c r="F687" i="5" s="1"/>
  <c r="A688" i="5"/>
  <c r="F688" i="5" s="1"/>
  <c r="A689" i="5"/>
  <c r="F689" i="5" s="1"/>
  <c r="A690" i="5"/>
  <c r="F690" i="5" s="1"/>
  <c r="A691" i="5"/>
  <c r="F691" i="5" s="1"/>
  <c r="A692" i="5"/>
  <c r="F692" i="5" s="1"/>
  <c r="A693" i="5"/>
  <c r="F693" i="5" s="1"/>
  <c r="A694" i="5"/>
  <c r="F694" i="5" s="1"/>
  <c r="A695" i="5"/>
  <c r="F695" i="5" s="1"/>
  <c r="A696" i="5"/>
  <c r="F696" i="5" s="1"/>
  <c r="A697" i="5"/>
  <c r="F697" i="5" s="1"/>
  <c r="A698" i="5"/>
  <c r="F698" i="5" s="1"/>
  <c r="A699" i="5"/>
  <c r="F699" i="5" s="1"/>
  <c r="A700" i="5"/>
  <c r="F700" i="5" s="1"/>
  <c r="A701" i="5"/>
  <c r="F701" i="5" s="1"/>
  <c r="A702" i="5"/>
  <c r="F702" i="5" s="1"/>
  <c r="A703" i="5"/>
  <c r="F703" i="5" s="1"/>
  <c r="A704" i="5"/>
  <c r="F704" i="5" s="1"/>
  <c r="A705" i="5"/>
  <c r="F705" i="5" s="1"/>
  <c r="A706" i="5"/>
  <c r="F706" i="5" s="1"/>
  <c r="A707" i="5"/>
  <c r="F707" i="5" s="1"/>
  <c r="A708" i="5"/>
  <c r="F708" i="5" s="1"/>
  <c r="A709" i="5"/>
  <c r="F709" i="5" s="1"/>
  <c r="A710" i="5"/>
  <c r="F710" i="5" s="1"/>
  <c r="A711" i="5"/>
  <c r="F711" i="5" s="1"/>
  <c r="A712" i="5"/>
  <c r="F712" i="5" s="1"/>
  <c r="A713" i="5"/>
  <c r="F713" i="5" s="1"/>
  <c r="A714" i="5"/>
  <c r="F714" i="5" s="1"/>
  <c r="A715" i="5"/>
  <c r="F715" i="5" s="1"/>
  <c r="A716" i="5"/>
  <c r="F716" i="5" s="1"/>
  <c r="A717" i="5"/>
  <c r="F717" i="5" s="1"/>
  <c r="A718" i="5"/>
  <c r="F718" i="5" s="1"/>
  <c r="A719" i="5"/>
  <c r="F719" i="5" s="1"/>
  <c r="A720" i="5"/>
  <c r="F720" i="5" s="1"/>
  <c r="A721" i="5"/>
  <c r="F721" i="5" s="1"/>
  <c r="A722" i="5"/>
  <c r="F722" i="5" s="1"/>
  <c r="A723" i="5"/>
  <c r="F723" i="5" s="1"/>
  <c r="A724" i="5"/>
  <c r="F724" i="5" s="1"/>
  <c r="A725" i="5"/>
  <c r="F725" i="5" s="1"/>
  <c r="A726" i="5"/>
  <c r="F726" i="5" s="1"/>
  <c r="A727" i="5"/>
  <c r="F727" i="5" s="1"/>
  <c r="A728" i="5"/>
  <c r="F728" i="5" s="1"/>
  <c r="A729" i="5"/>
  <c r="F729" i="5" s="1"/>
  <c r="A730" i="5"/>
  <c r="F730" i="5" s="1"/>
  <c r="A731" i="5"/>
  <c r="F731" i="5" s="1"/>
  <c r="A732" i="5"/>
  <c r="F732" i="5" s="1"/>
  <c r="A733" i="5"/>
  <c r="F733" i="5" s="1"/>
  <c r="A734" i="5"/>
  <c r="F734" i="5" s="1"/>
  <c r="A735" i="5"/>
  <c r="F735" i="5" s="1"/>
  <c r="A736" i="5"/>
  <c r="F736" i="5" s="1"/>
  <c r="A737" i="5"/>
  <c r="F737" i="5" s="1"/>
  <c r="A738" i="5"/>
  <c r="F738" i="5" s="1"/>
  <c r="A739" i="5"/>
  <c r="F739" i="5" s="1"/>
  <c r="A740" i="5"/>
  <c r="F740" i="5" s="1"/>
  <c r="A741" i="5"/>
  <c r="F741" i="5" s="1"/>
  <c r="A742" i="5"/>
  <c r="F742" i="5" s="1"/>
  <c r="A743" i="5"/>
  <c r="F743" i="5" s="1"/>
  <c r="A744" i="5"/>
  <c r="F744" i="5" s="1"/>
  <c r="A745" i="5"/>
  <c r="F745" i="5" s="1"/>
  <c r="A746" i="5"/>
  <c r="F746" i="5" s="1"/>
  <c r="A747" i="5"/>
  <c r="F747" i="5" s="1"/>
  <c r="A748" i="5"/>
  <c r="F748" i="5" s="1"/>
  <c r="A749" i="5"/>
  <c r="F749" i="5" s="1"/>
  <c r="A750" i="5"/>
  <c r="F750" i="5" s="1"/>
  <c r="A751" i="5"/>
  <c r="F751" i="5" s="1"/>
  <c r="A752" i="5"/>
  <c r="F752" i="5" s="1"/>
  <c r="A753" i="5"/>
  <c r="F753" i="5" s="1"/>
  <c r="A754" i="5"/>
  <c r="F754" i="5" s="1"/>
  <c r="A755" i="5"/>
  <c r="F755" i="5" s="1"/>
  <c r="A756" i="5"/>
  <c r="F756" i="5" s="1"/>
  <c r="A757" i="5"/>
  <c r="F757" i="5" s="1"/>
  <c r="A758" i="5"/>
  <c r="F758" i="5" s="1"/>
  <c r="A759" i="5"/>
  <c r="F759" i="5" s="1"/>
  <c r="A760" i="5"/>
  <c r="F760" i="5" s="1"/>
  <c r="A761" i="5"/>
  <c r="F761" i="5" s="1"/>
  <c r="A762" i="5"/>
  <c r="F762" i="5" s="1"/>
  <c r="A763" i="5"/>
  <c r="F763" i="5" s="1"/>
  <c r="A764" i="5"/>
  <c r="F764" i="5" s="1"/>
  <c r="A765" i="5"/>
  <c r="F765" i="5" s="1"/>
  <c r="A766" i="5"/>
  <c r="F766" i="5" s="1"/>
  <c r="A767" i="5"/>
  <c r="F767" i="5" s="1"/>
  <c r="A768" i="5"/>
  <c r="F768" i="5" s="1"/>
  <c r="A769" i="5"/>
  <c r="F769" i="5" s="1"/>
  <c r="A770" i="5"/>
  <c r="F770" i="5" s="1"/>
  <c r="A771" i="5"/>
  <c r="F771" i="5" s="1"/>
  <c r="A772" i="5"/>
  <c r="F772" i="5" s="1"/>
  <c r="A773" i="5"/>
  <c r="F773" i="5" s="1"/>
  <c r="A774" i="5"/>
  <c r="F774" i="5" s="1"/>
  <c r="A775" i="5"/>
  <c r="F775" i="5" s="1"/>
  <c r="A776" i="5"/>
  <c r="F776" i="5" s="1"/>
  <c r="A777" i="5"/>
  <c r="F777" i="5" s="1"/>
  <c r="A778" i="5"/>
  <c r="F778" i="5" s="1"/>
  <c r="A779" i="5"/>
  <c r="F779" i="5" s="1"/>
  <c r="A780" i="5"/>
  <c r="F780" i="5" s="1"/>
  <c r="A781" i="5"/>
  <c r="F781" i="5" s="1"/>
  <c r="A782" i="5"/>
  <c r="F782" i="5" s="1"/>
  <c r="A783" i="5"/>
  <c r="F783" i="5" s="1"/>
  <c r="A784" i="5"/>
  <c r="F784" i="5" s="1"/>
  <c r="A785" i="5"/>
  <c r="F785" i="5" s="1"/>
  <c r="A786" i="5"/>
  <c r="F786" i="5" s="1"/>
  <c r="A787" i="5"/>
  <c r="F787" i="5" s="1"/>
  <c r="A788" i="5"/>
  <c r="F788" i="5" s="1"/>
  <c r="A789" i="5"/>
  <c r="F789" i="5" s="1"/>
  <c r="A790" i="5"/>
  <c r="F790" i="5" s="1"/>
  <c r="A791" i="5"/>
  <c r="F791" i="5" s="1"/>
  <c r="A792" i="5"/>
  <c r="F792" i="5" s="1"/>
  <c r="A793" i="5"/>
  <c r="F793" i="5" s="1"/>
  <c r="A794" i="5"/>
  <c r="F794" i="5" s="1"/>
  <c r="A795" i="5"/>
  <c r="F795" i="5" s="1"/>
  <c r="A796" i="5"/>
  <c r="F796" i="5" s="1"/>
  <c r="A797" i="5"/>
  <c r="F797" i="5" s="1"/>
  <c r="A798" i="5"/>
  <c r="F798" i="5" s="1"/>
  <c r="A799" i="5"/>
  <c r="F799" i="5" s="1"/>
  <c r="A800" i="5"/>
  <c r="F800" i="5" s="1"/>
  <c r="A801" i="5"/>
  <c r="F801" i="5" s="1"/>
  <c r="A802" i="5"/>
  <c r="F802" i="5" s="1"/>
  <c r="A803" i="5"/>
  <c r="F803" i="5" s="1"/>
  <c r="A804" i="5"/>
  <c r="F804" i="5" s="1"/>
  <c r="A805" i="5"/>
  <c r="F805" i="5" s="1"/>
  <c r="A806" i="5"/>
  <c r="F806" i="5" s="1"/>
  <c r="A807" i="5"/>
  <c r="F807" i="5" s="1"/>
  <c r="A808" i="5"/>
  <c r="F808" i="5" s="1"/>
  <c r="A809" i="5"/>
  <c r="F809" i="5" s="1"/>
  <c r="A810" i="5"/>
  <c r="F810" i="5" s="1"/>
  <c r="A811" i="5"/>
  <c r="F811" i="5" s="1"/>
  <c r="A812" i="5"/>
  <c r="F812" i="5" s="1"/>
  <c r="A813" i="5"/>
  <c r="F813" i="5" s="1"/>
  <c r="A814" i="5"/>
  <c r="F814" i="5" s="1"/>
  <c r="A815" i="5"/>
  <c r="F815" i="5" s="1"/>
  <c r="A816" i="5"/>
  <c r="F816" i="5" s="1"/>
  <c r="A817" i="5"/>
  <c r="F817" i="5" s="1"/>
  <c r="A818" i="5"/>
  <c r="F818" i="5" s="1"/>
  <c r="A819" i="5"/>
  <c r="F819" i="5" s="1"/>
  <c r="A820" i="5"/>
  <c r="F820" i="5" s="1"/>
  <c r="A821" i="5"/>
  <c r="F821" i="5" s="1"/>
  <c r="A822" i="5"/>
  <c r="F822" i="5" s="1"/>
  <c r="A823" i="5"/>
  <c r="F823" i="5" s="1"/>
  <c r="A824" i="5"/>
  <c r="F824" i="5" s="1"/>
  <c r="A825" i="5"/>
  <c r="F825" i="5" s="1"/>
  <c r="A826" i="5"/>
  <c r="F826" i="5" s="1"/>
  <c r="A827" i="5"/>
  <c r="F827" i="5" s="1"/>
  <c r="A828" i="5"/>
  <c r="F828" i="5" s="1"/>
  <c r="A829" i="5"/>
  <c r="F829" i="5" s="1"/>
  <c r="A830" i="5"/>
  <c r="F830" i="5" s="1"/>
  <c r="A831" i="5"/>
  <c r="F831" i="5" s="1"/>
  <c r="A832" i="5"/>
  <c r="F832" i="5" s="1"/>
  <c r="A833" i="5"/>
  <c r="F833" i="5" s="1"/>
  <c r="A834" i="5"/>
  <c r="F834" i="5" s="1"/>
  <c r="A835" i="5"/>
  <c r="F835" i="5" s="1"/>
  <c r="A836" i="5"/>
  <c r="F836" i="5" s="1"/>
  <c r="A837" i="5"/>
  <c r="F837" i="5" s="1"/>
  <c r="A838" i="5"/>
  <c r="F838" i="5" s="1"/>
  <c r="A839" i="5"/>
  <c r="F839" i="5" s="1"/>
  <c r="A840" i="5"/>
  <c r="F840" i="5" s="1"/>
  <c r="A841" i="5"/>
  <c r="F841" i="5" s="1"/>
  <c r="A842" i="5"/>
  <c r="F842" i="5" s="1"/>
  <c r="A843" i="5"/>
  <c r="F843" i="5" s="1"/>
  <c r="A844" i="5"/>
  <c r="F844" i="5" s="1"/>
  <c r="A845" i="5"/>
  <c r="F845" i="5" s="1"/>
  <c r="A846" i="5"/>
  <c r="F846" i="5" s="1"/>
  <c r="A847" i="5"/>
  <c r="F847" i="5" s="1"/>
  <c r="A848" i="5"/>
  <c r="F848" i="5" s="1"/>
  <c r="A849" i="5"/>
  <c r="F849" i="5" s="1"/>
  <c r="A850" i="5"/>
  <c r="F850" i="5" s="1"/>
  <c r="A851" i="5"/>
  <c r="F851" i="5" s="1"/>
  <c r="A852" i="5"/>
  <c r="F852" i="5" s="1"/>
  <c r="A853" i="5"/>
  <c r="F853" i="5" s="1"/>
  <c r="A854" i="5"/>
  <c r="F854" i="5" s="1"/>
  <c r="A855" i="5"/>
  <c r="F855" i="5" s="1"/>
  <c r="A856" i="5"/>
  <c r="F856" i="5" s="1"/>
  <c r="A857" i="5"/>
  <c r="F857" i="5" s="1"/>
  <c r="A858" i="5"/>
  <c r="F858" i="5" s="1"/>
  <c r="A859" i="5"/>
  <c r="F859" i="5" s="1"/>
  <c r="A860" i="5"/>
  <c r="F860" i="5" s="1"/>
  <c r="A861" i="5"/>
  <c r="F861" i="5" s="1"/>
  <c r="A862" i="5"/>
  <c r="F862" i="5" s="1"/>
  <c r="A863" i="5"/>
  <c r="F863" i="5" s="1"/>
  <c r="A864" i="5"/>
  <c r="F864" i="5" s="1"/>
  <c r="A865" i="5"/>
  <c r="F865" i="5" s="1"/>
  <c r="A866" i="5"/>
  <c r="F866" i="5" s="1"/>
  <c r="A867" i="5"/>
  <c r="F867" i="5" s="1"/>
  <c r="A868" i="5"/>
  <c r="F868" i="5" s="1"/>
  <c r="A869" i="5"/>
  <c r="F869" i="5" s="1"/>
  <c r="A870" i="5"/>
  <c r="F870" i="5" s="1"/>
  <c r="A871" i="5"/>
  <c r="F871" i="5" s="1"/>
  <c r="A872" i="5"/>
  <c r="F872" i="5" s="1"/>
  <c r="A873" i="5"/>
  <c r="F873" i="5" s="1"/>
  <c r="A874" i="5"/>
  <c r="F874" i="5" s="1"/>
  <c r="A875" i="5"/>
  <c r="F875" i="5" s="1"/>
  <c r="A876" i="5"/>
  <c r="F876" i="5" s="1"/>
  <c r="A877" i="5"/>
  <c r="F877" i="5" s="1"/>
  <c r="A878" i="5"/>
  <c r="F878" i="5" s="1"/>
  <c r="A879" i="5"/>
  <c r="F879" i="5" s="1"/>
  <c r="A880" i="5"/>
  <c r="F880" i="5" s="1"/>
  <c r="A881" i="5"/>
  <c r="F881" i="5" s="1"/>
  <c r="A882" i="5"/>
  <c r="F882" i="5" s="1"/>
  <c r="A883" i="5"/>
  <c r="F883" i="5" s="1"/>
  <c r="A884" i="5"/>
  <c r="F884" i="5" s="1"/>
  <c r="A885" i="5"/>
  <c r="F885" i="5" s="1"/>
  <c r="A886" i="5"/>
  <c r="F886" i="5" s="1"/>
  <c r="A887" i="5"/>
  <c r="F887" i="5" s="1"/>
  <c r="A888" i="5"/>
  <c r="F888" i="5" s="1"/>
  <c r="A889" i="5"/>
  <c r="F889" i="5" s="1"/>
  <c r="A890" i="5"/>
  <c r="F890" i="5" s="1"/>
  <c r="A891" i="5"/>
  <c r="F891" i="5" s="1"/>
  <c r="A892" i="5"/>
  <c r="F892" i="5" s="1"/>
  <c r="A893" i="5"/>
  <c r="F893" i="5" s="1"/>
  <c r="A894" i="5"/>
  <c r="F894" i="5" s="1"/>
  <c r="A895" i="5"/>
  <c r="F895" i="5" s="1"/>
  <c r="A896" i="5"/>
  <c r="F896" i="5" s="1"/>
  <c r="A897" i="5"/>
  <c r="F897" i="5" s="1"/>
  <c r="A898" i="5"/>
  <c r="F898" i="5" s="1"/>
  <c r="A899" i="5"/>
  <c r="F899" i="5" s="1"/>
  <c r="A900" i="5"/>
  <c r="F900" i="5" s="1"/>
  <c r="A901" i="5"/>
  <c r="F901" i="5" s="1"/>
  <c r="A902" i="5"/>
  <c r="F902" i="5" s="1"/>
  <c r="A903" i="5"/>
  <c r="F903" i="5" s="1"/>
  <c r="A904" i="5"/>
  <c r="F904" i="5" s="1"/>
  <c r="A905" i="5"/>
  <c r="F905" i="5" s="1"/>
  <c r="A906" i="5"/>
  <c r="F906" i="5" s="1"/>
  <c r="A907" i="5"/>
  <c r="F907" i="5" s="1"/>
  <c r="A908" i="5"/>
  <c r="F908" i="5" s="1"/>
  <c r="A909" i="5"/>
  <c r="F909" i="5" s="1"/>
  <c r="A910" i="5"/>
  <c r="F910" i="5" s="1"/>
  <c r="A911" i="5"/>
  <c r="F911" i="5" s="1"/>
  <c r="A912" i="5"/>
  <c r="F912" i="5" s="1"/>
  <c r="A913" i="5"/>
  <c r="F913" i="5" s="1"/>
  <c r="A914" i="5"/>
  <c r="F914" i="5" s="1"/>
  <c r="A915" i="5"/>
  <c r="F915" i="5" s="1"/>
  <c r="A916" i="5"/>
  <c r="F916" i="5" s="1"/>
  <c r="A917" i="5"/>
  <c r="F917" i="5" s="1"/>
  <c r="A918" i="5"/>
  <c r="F918" i="5" s="1"/>
  <c r="A919" i="5"/>
  <c r="F919" i="5" s="1"/>
  <c r="A920" i="5"/>
  <c r="F920" i="5" s="1"/>
  <c r="A921" i="5"/>
  <c r="F921" i="5" s="1"/>
  <c r="A922" i="5"/>
  <c r="F922" i="5" s="1"/>
  <c r="A923" i="5"/>
  <c r="F923" i="5" s="1"/>
  <c r="A924" i="5"/>
  <c r="F924" i="5" s="1"/>
  <c r="A925" i="5"/>
  <c r="F925" i="5" s="1"/>
  <c r="A926" i="5"/>
  <c r="F926" i="5" s="1"/>
  <c r="A927" i="5"/>
  <c r="F927" i="5" s="1"/>
  <c r="A928" i="5"/>
  <c r="F928" i="5" s="1"/>
  <c r="A929" i="5"/>
  <c r="F929" i="5" s="1"/>
  <c r="A930" i="5"/>
  <c r="F930" i="5" s="1"/>
  <c r="A931" i="5"/>
  <c r="F931" i="5" s="1"/>
  <c r="A932" i="5"/>
  <c r="F932" i="5" s="1"/>
  <c r="A933" i="5"/>
  <c r="F933" i="5" s="1"/>
  <c r="A934" i="5"/>
  <c r="F934" i="5" s="1"/>
  <c r="A935" i="5"/>
  <c r="F935" i="5" s="1"/>
  <c r="A936" i="5"/>
  <c r="F936" i="5" s="1"/>
  <c r="A937" i="5"/>
  <c r="F937" i="5" s="1"/>
  <c r="A938" i="5"/>
  <c r="F938" i="5" s="1"/>
  <c r="A939" i="5"/>
  <c r="F939" i="5" s="1"/>
  <c r="A940" i="5"/>
  <c r="F940" i="5" s="1"/>
  <c r="A941" i="5"/>
  <c r="F941" i="5" s="1"/>
  <c r="A942" i="5"/>
  <c r="F942" i="5" s="1"/>
  <c r="A943" i="5"/>
  <c r="F943" i="5" s="1"/>
  <c r="A944" i="5"/>
  <c r="F944" i="5" s="1"/>
  <c r="A945" i="5"/>
  <c r="F945" i="5" s="1"/>
  <c r="A946" i="5"/>
  <c r="F946" i="5" s="1"/>
  <c r="A947" i="5"/>
  <c r="F947" i="5" s="1"/>
  <c r="A948" i="5"/>
  <c r="F948" i="5" s="1"/>
  <c r="A949" i="5"/>
  <c r="F949" i="5" s="1"/>
  <c r="A950" i="5"/>
  <c r="F950" i="5" s="1"/>
  <c r="A951" i="5"/>
  <c r="F951" i="5" s="1"/>
  <c r="A952" i="5"/>
  <c r="F952" i="5" s="1"/>
  <c r="A953" i="5"/>
  <c r="F953" i="5" s="1"/>
  <c r="A954" i="5"/>
  <c r="F954" i="5" s="1"/>
  <c r="A955" i="5"/>
  <c r="F955" i="5" s="1"/>
  <c r="A956" i="5"/>
  <c r="F956" i="5" s="1"/>
  <c r="A957" i="5"/>
  <c r="F957" i="5" s="1"/>
  <c r="A958" i="5"/>
  <c r="F958" i="5" s="1"/>
  <c r="A959" i="5"/>
  <c r="F959" i="5" s="1"/>
  <c r="A960" i="5"/>
  <c r="F960" i="5" s="1"/>
  <c r="A961" i="5"/>
  <c r="F961" i="5" s="1"/>
  <c r="A962" i="5"/>
  <c r="F962" i="5" s="1"/>
  <c r="A963" i="5"/>
  <c r="F963" i="5" s="1"/>
  <c r="A964" i="5"/>
  <c r="F964" i="5" s="1"/>
  <c r="A965" i="5"/>
  <c r="F965" i="5" s="1"/>
  <c r="A966" i="5"/>
  <c r="F966" i="5" s="1"/>
  <c r="A967" i="5"/>
  <c r="F967" i="5" s="1"/>
  <c r="A968" i="5"/>
  <c r="F968" i="5" s="1"/>
  <c r="A969" i="5"/>
  <c r="F969" i="5" s="1"/>
  <c r="A970" i="5"/>
  <c r="F970" i="5" s="1"/>
  <c r="A971" i="5"/>
  <c r="F971" i="5" s="1"/>
  <c r="A972" i="5"/>
  <c r="F972" i="5" s="1"/>
  <c r="A973" i="5"/>
  <c r="F973" i="5" s="1"/>
  <c r="A974" i="5"/>
  <c r="F974" i="5" s="1"/>
  <c r="A975" i="5"/>
  <c r="F975" i="5" s="1"/>
  <c r="A976" i="5"/>
  <c r="F976" i="5" s="1"/>
  <c r="A977" i="5"/>
  <c r="F977" i="5" s="1"/>
  <c r="A978" i="5"/>
  <c r="F978" i="5" s="1"/>
  <c r="A979" i="5"/>
  <c r="F979" i="5" s="1"/>
  <c r="A980" i="5"/>
  <c r="F980" i="5" s="1"/>
  <c r="A981" i="5"/>
  <c r="F981" i="5" s="1"/>
  <c r="A982" i="5"/>
  <c r="F982" i="5" s="1"/>
  <c r="A983" i="5"/>
  <c r="F983" i="5" s="1"/>
  <c r="A984" i="5"/>
  <c r="F984" i="5" s="1"/>
  <c r="A985" i="5"/>
  <c r="F985" i="5" s="1"/>
  <c r="A986" i="5"/>
  <c r="F986" i="5" s="1"/>
  <c r="A987" i="5"/>
  <c r="F987" i="5" s="1"/>
  <c r="A988" i="5"/>
  <c r="F988" i="5" s="1"/>
  <c r="A989" i="5"/>
  <c r="F989" i="5" s="1"/>
  <c r="A990" i="5"/>
  <c r="F990" i="5" s="1"/>
  <c r="A991" i="5"/>
  <c r="F991" i="5" s="1"/>
  <c r="A992" i="5"/>
  <c r="F992" i="5" s="1"/>
  <c r="A993" i="5"/>
  <c r="F993" i="5" s="1"/>
  <c r="A994" i="5"/>
  <c r="F994" i="5" s="1"/>
  <c r="A995" i="5"/>
  <c r="F995" i="5" s="1"/>
  <c r="A996" i="5"/>
  <c r="F996" i="5" s="1"/>
  <c r="A997" i="5"/>
  <c r="F997" i="5" s="1"/>
  <c r="A998" i="5"/>
  <c r="F998" i="5" s="1"/>
  <c r="A999" i="5"/>
  <c r="F999" i="5" s="1"/>
  <c r="A1000" i="5"/>
  <c r="F1000" i="5" s="1"/>
  <c r="A1001" i="5"/>
  <c r="F1001" i="5" s="1"/>
  <c r="A1002" i="5"/>
  <c r="F1002" i="5" s="1"/>
  <c r="A1003" i="5"/>
  <c r="F1003" i="5" s="1"/>
  <c r="A1004" i="5"/>
  <c r="F1004" i="5" s="1"/>
  <c r="A1005" i="5"/>
  <c r="F1005" i="5" s="1"/>
  <c r="A1006" i="5"/>
  <c r="F1006" i="5" s="1"/>
  <c r="A1007" i="5"/>
  <c r="F1007" i="5" s="1"/>
  <c r="A1008" i="5"/>
  <c r="F1008" i="5" s="1"/>
  <c r="A1009" i="5"/>
  <c r="F1009" i="5" s="1"/>
  <c r="A1010" i="5"/>
  <c r="F1010" i="5" s="1"/>
  <c r="A1011" i="5"/>
  <c r="F1011" i="5" s="1"/>
  <c r="A1012" i="5"/>
  <c r="F1012" i="5" s="1"/>
  <c r="A1013" i="5"/>
  <c r="F1013" i="5" s="1"/>
  <c r="A1014" i="5"/>
  <c r="F1014" i="5" s="1"/>
  <c r="A1015" i="5"/>
  <c r="F1015" i="5" s="1"/>
  <c r="A1016" i="5"/>
  <c r="F1016" i="5" s="1"/>
  <c r="A1017" i="5"/>
  <c r="F1017" i="5" s="1"/>
  <c r="A1018" i="5"/>
  <c r="F1018" i="5" s="1"/>
  <c r="A1019" i="5"/>
  <c r="F1019" i="5" s="1"/>
  <c r="A1020" i="5"/>
  <c r="F1020" i="5" s="1"/>
  <c r="A1021" i="5"/>
  <c r="F1021" i="5" s="1"/>
  <c r="A1022" i="5"/>
  <c r="F1022" i="5" s="1"/>
  <c r="A1023" i="5"/>
  <c r="F1023" i="5" s="1"/>
  <c r="A1024" i="5"/>
  <c r="F1024" i="5" s="1"/>
  <c r="A1025" i="5"/>
  <c r="F1025" i="5" s="1"/>
  <c r="A1026" i="5"/>
  <c r="F1026" i="5" s="1"/>
  <c r="A1027" i="5"/>
  <c r="F1027" i="5" s="1"/>
  <c r="A1028" i="5"/>
  <c r="F1028" i="5" s="1"/>
  <c r="A1029" i="5"/>
  <c r="F1029" i="5" s="1"/>
  <c r="A1030" i="5"/>
  <c r="F1030" i="5" s="1"/>
  <c r="A1031" i="5"/>
  <c r="F1031" i="5" s="1"/>
  <c r="A1032" i="5"/>
  <c r="F1032" i="5" s="1"/>
  <c r="A1033" i="5"/>
  <c r="F1033" i="5" s="1"/>
  <c r="A1034" i="5"/>
  <c r="F1034" i="5" s="1"/>
  <c r="A1035" i="5"/>
  <c r="F1035" i="5" s="1"/>
  <c r="A1036" i="5"/>
  <c r="F1036" i="5" s="1"/>
  <c r="A1037" i="5"/>
  <c r="F1037" i="5" s="1"/>
  <c r="A1038" i="5"/>
  <c r="F1038" i="5" s="1"/>
  <c r="A1039" i="5"/>
  <c r="F1039" i="5" s="1"/>
  <c r="A1040" i="5"/>
  <c r="F1040" i="5" s="1"/>
  <c r="A1041" i="5"/>
  <c r="F1041" i="5" s="1"/>
  <c r="A1042" i="5"/>
  <c r="F1042" i="5" s="1"/>
  <c r="A1043" i="5"/>
  <c r="F1043" i="5" s="1"/>
  <c r="A1044" i="5"/>
  <c r="F1044" i="5" s="1"/>
  <c r="A1045" i="5"/>
  <c r="F1045" i="5" s="1"/>
  <c r="A1046" i="5"/>
  <c r="F1046" i="5" s="1"/>
  <c r="A1047" i="5"/>
  <c r="F1047" i="5" s="1"/>
  <c r="A1048" i="5"/>
  <c r="F1048" i="5" s="1"/>
  <c r="A1049" i="5"/>
  <c r="F1049" i="5" s="1"/>
  <c r="A1050" i="5"/>
  <c r="F1050" i="5" s="1"/>
  <c r="A1051" i="5"/>
  <c r="F1051" i="5" s="1"/>
  <c r="A1052" i="5"/>
  <c r="F1052" i="5" s="1"/>
  <c r="A1053" i="5"/>
  <c r="F1053" i="5" s="1"/>
  <c r="A1054" i="5"/>
  <c r="F1054" i="5" s="1"/>
  <c r="A1055" i="5"/>
  <c r="F1055" i="5" s="1"/>
  <c r="A1056" i="5"/>
  <c r="F1056" i="5" s="1"/>
  <c r="A1057" i="5"/>
  <c r="F1057" i="5" s="1"/>
  <c r="A1058" i="5"/>
  <c r="F1058" i="5" s="1"/>
  <c r="A1059" i="5"/>
  <c r="F1059" i="5" s="1"/>
  <c r="A1060" i="5"/>
  <c r="F1060" i="5" s="1"/>
  <c r="A1061" i="5"/>
  <c r="F1061" i="5" s="1"/>
  <c r="A1062" i="5"/>
  <c r="F1062" i="5" s="1"/>
  <c r="A1063" i="5"/>
  <c r="F1063" i="5" s="1"/>
  <c r="A1064" i="5"/>
  <c r="F1064" i="5" s="1"/>
  <c r="A1065" i="5"/>
  <c r="F1065" i="5" s="1"/>
  <c r="A1066" i="5"/>
  <c r="F1066" i="5" s="1"/>
  <c r="A1067" i="5"/>
  <c r="F1067" i="5" s="1"/>
  <c r="A1068" i="5"/>
  <c r="F1068" i="5" s="1"/>
  <c r="A1069" i="5"/>
  <c r="F1069" i="5" s="1"/>
  <c r="A1070" i="5"/>
  <c r="F1070" i="5" s="1"/>
  <c r="A1071" i="5"/>
  <c r="F1071" i="5" s="1"/>
  <c r="A1072" i="5"/>
  <c r="F1072" i="5" s="1"/>
  <c r="A1073" i="5"/>
  <c r="F1073" i="5" s="1"/>
  <c r="A1074" i="5"/>
  <c r="F1074" i="5" s="1"/>
  <c r="A1075" i="5"/>
  <c r="F1075" i="5" s="1"/>
  <c r="A1076" i="5"/>
  <c r="F1076" i="5" s="1"/>
  <c r="A1077" i="5"/>
  <c r="F1077" i="5" s="1"/>
  <c r="A1078" i="5"/>
  <c r="F1078" i="5" s="1"/>
  <c r="A1079" i="5"/>
  <c r="F1079" i="5" s="1"/>
  <c r="A1080" i="5"/>
  <c r="F1080" i="5" s="1"/>
  <c r="A1081" i="5"/>
  <c r="F1081" i="5" s="1"/>
  <c r="A1082" i="5"/>
  <c r="F1082" i="5" s="1"/>
  <c r="A1083" i="5"/>
  <c r="F1083" i="5" s="1"/>
  <c r="A1084" i="5"/>
  <c r="F1084" i="5" s="1"/>
  <c r="A1085" i="5"/>
  <c r="F1085" i="5" s="1"/>
  <c r="A1086" i="5"/>
  <c r="F1086" i="5" s="1"/>
  <c r="A1087" i="5"/>
  <c r="F1087" i="5" s="1"/>
  <c r="A1088" i="5"/>
  <c r="F1088" i="5" s="1"/>
  <c r="A1089" i="5"/>
  <c r="F1089" i="5" s="1"/>
  <c r="A1090" i="5"/>
  <c r="F1090" i="5" s="1"/>
  <c r="A1091" i="5"/>
  <c r="F1091" i="5" s="1"/>
  <c r="A1092" i="5"/>
  <c r="F1092" i="5" s="1"/>
  <c r="A1093" i="5"/>
  <c r="F1093" i="5" s="1"/>
  <c r="A1094" i="5"/>
  <c r="F1094" i="5" s="1"/>
  <c r="A1095" i="5"/>
  <c r="F1095" i="5" s="1"/>
  <c r="A1096" i="5"/>
  <c r="F1096" i="5" s="1"/>
  <c r="A1097" i="5"/>
  <c r="F1097" i="5" s="1"/>
  <c r="A1098" i="5"/>
  <c r="F1098" i="5" s="1"/>
  <c r="A1099" i="5"/>
  <c r="F1099" i="5" s="1"/>
  <c r="A1100" i="5"/>
  <c r="F1100" i="5" s="1"/>
  <c r="A1101" i="5"/>
  <c r="F1101" i="5" s="1"/>
  <c r="A1102" i="5"/>
  <c r="F1102" i="5" s="1"/>
  <c r="A1103" i="5"/>
  <c r="F1103" i="5" s="1"/>
  <c r="A1104" i="5"/>
  <c r="F1104" i="5" s="1"/>
  <c r="A1105" i="5"/>
  <c r="F1105" i="5" s="1"/>
  <c r="A1106" i="5"/>
  <c r="F1106" i="5" s="1"/>
  <c r="A1107" i="5"/>
  <c r="F1107" i="5" s="1"/>
  <c r="A1108" i="5"/>
  <c r="F1108" i="5" s="1"/>
  <c r="A1109" i="5"/>
  <c r="F1109" i="5" s="1"/>
  <c r="A1110" i="5"/>
  <c r="F1110" i="5" s="1"/>
  <c r="A1111" i="5"/>
  <c r="F1111" i="5" s="1"/>
  <c r="A1112" i="5"/>
  <c r="F1112" i="5" s="1"/>
  <c r="A1113" i="5"/>
  <c r="F1113" i="5" s="1"/>
  <c r="A1114" i="5"/>
  <c r="F1114" i="5" s="1"/>
  <c r="A1115" i="5"/>
  <c r="F1115" i="5" s="1"/>
  <c r="A1116" i="5"/>
  <c r="F1116" i="5" s="1"/>
  <c r="A1117" i="5"/>
  <c r="F1117" i="5" s="1"/>
  <c r="A1118" i="5"/>
  <c r="F1118" i="5" s="1"/>
  <c r="A1119" i="5"/>
  <c r="F1119" i="5" s="1"/>
  <c r="A1120" i="5"/>
  <c r="F1120" i="5" s="1"/>
  <c r="A1121" i="5"/>
  <c r="F1121" i="5" s="1"/>
  <c r="A1122" i="5"/>
  <c r="F1122" i="5" s="1"/>
  <c r="A1123" i="5"/>
  <c r="F1123" i="5" s="1"/>
  <c r="A1124" i="5"/>
  <c r="F1124" i="5" s="1"/>
  <c r="A1125" i="5"/>
  <c r="F1125" i="5" s="1"/>
  <c r="A1126" i="5"/>
  <c r="F1126" i="5" s="1"/>
  <c r="A1127" i="5"/>
  <c r="F1127" i="5" s="1"/>
  <c r="A1128" i="5"/>
  <c r="F1128" i="5" s="1"/>
  <c r="A1129" i="5"/>
  <c r="F1129" i="5" s="1"/>
  <c r="A1130" i="5"/>
  <c r="F1130" i="5" s="1"/>
  <c r="A1131" i="5"/>
  <c r="F1131" i="5" s="1"/>
  <c r="A1132" i="5"/>
  <c r="F1132" i="5" s="1"/>
  <c r="A1133" i="5"/>
  <c r="F1133" i="5" s="1"/>
  <c r="A1134" i="5"/>
  <c r="F1134" i="5" s="1"/>
  <c r="A1135" i="5"/>
  <c r="F1135" i="5" s="1"/>
  <c r="A1136" i="5"/>
  <c r="F1136" i="5" s="1"/>
  <c r="A1137" i="5"/>
  <c r="F1137" i="5" s="1"/>
  <c r="A1138" i="5"/>
  <c r="F1138" i="5" s="1"/>
  <c r="A1139" i="5"/>
  <c r="F1139" i="5" s="1"/>
  <c r="A1140" i="5"/>
  <c r="F1140" i="5" s="1"/>
  <c r="A1141" i="5"/>
  <c r="F1141" i="5" s="1"/>
  <c r="A1142" i="5"/>
  <c r="F1142" i="5" s="1"/>
  <c r="A1143" i="5"/>
  <c r="F1143" i="5" s="1"/>
  <c r="A1144" i="5"/>
  <c r="F1144" i="5" s="1"/>
  <c r="A1145" i="5"/>
  <c r="F1145" i="5" s="1"/>
  <c r="A1146" i="5"/>
  <c r="F1146" i="5" s="1"/>
  <c r="A1147" i="5"/>
  <c r="F1147" i="5" s="1"/>
  <c r="A1148" i="5"/>
  <c r="F1148" i="5" s="1"/>
  <c r="A1149" i="5"/>
  <c r="F1149" i="5" s="1"/>
  <c r="A1150" i="5"/>
  <c r="F1150" i="5" s="1"/>
  <c r="A1151" i="5"/>
  <c r="F1151" i="5" s="1"/>
  <c r="A1152" i="5"/>
  <c r="F1152" i="5" s="1"/>
  <c r="A1153" i="5"/>
  <c r="F1153" i="5" s="1"/>
  <c r="A1154" i="5"/>
  <c r="F1154" i="5" s="1"/>
  <c r="A1155" i="5"/>
  <c r="F1155" i="5" s="1"/>
  <c r="A1156" i="5"/>
  <c r="F1156" i="5" s="1"/>
  <c r="A1157" i="5"/>
  <c r="F1157" i="5" s="1"/>
  <c r="A1158" i="5"/>
  <c r="F1158" i="5" s="1"/>
  <c r="A1159" i="5"/>
  <c r="F1159" i="5" s="1"/>
  <c r="A1160" i="5"/>
  <c r="F1160" i="5" s="1"/>
  <c r="A1161" i="5"/>
  <c r="F1161" i="5" s="1"/>
  <c r="A1162" i="5"/>
  <c r="F1162" i="5" s="1"/>
  <c r="A1163" i="5"/>
  <c r="F1163" i="5" s="1"/>
  <c r="A1164" i="5"/>
  <c r="F1164" i="5" s="1"/>
  <c r="A1165" i="5"/>
  <c r="F1165" i="5" s="1"/>
  <c r="A1166" i="5"/>
  <c r="F1166" i="5" s="1"/>
  <c r="A1167" i="5"/>
  <c r="F1167" i="5" s="1"/>
  <c r="A1168" i="5"/>
  <c r="F1168" i="5" s="1"/>
  <c r="A1169" i="5"/>
  <c r="F1169" i="5" s="1"/>
  <c r="A1170" i="5"/>
  <c r="F1170" i="5" s="1"/>
  <c r="A1171" i="5"/>
  <c r="F1171" i="5" s="1"/>
  <c r="A1172" i="5"/>
  <c r="F1172" i="5" s="1"/>
  <c r="A1173" i="5"/>
  <c r="F1173" i="5" s="1"/>
  <c r="A1174" i="5"/>
  <c r="F1174" i="5" s="1"/>
  <c r="A1175" i="5"/>
  <c r="F1175" i="5" s="1"/>
  <c r="A1176" i="5"/>
  <c r="F1176" i="5" s="1"/>
  <c r="A1177" i="5"/>
  <c r="F1177" i="5" s="1"/>
  <c r="A1178" i="5"/>
  <c r="F1178" i="5" s="1"/>
  <c r="A1179" i="5"/>
  <c r="F1179" i="5" s="1"/>
  <c r="A1180" i="5"/>
  <c r="F1180" i="5" s="1"/>
  <c r="A1181" i="5"/>
  <c r="F1181" i="5" s="1"/>
  <c r="A1182" i="5"/>
  <c r="F1182" i="5" s="1"/>
  <c r="A1183" i="5"/>
  <c r="F1183" i="5" s="1"/>
  <c r="A1184" i="5"/>
  <c r="F1184" i="5" s="1"/>
  <c r="A1185" i="5"/>
  <c r="F1185" i="5" s="1"/>
  <c r="A1186" i="5"/>
  <c r="F1186" i="5" s="1"/>
  <c r="A1187" i="5"/>
  <c r="F1187" i="5" s="1"/>
  <c r="A1188" i="5"/>
  <c r="F1188" i="5" s="1"/>
  <c r="A1189" i="5"/>
  <c r="F1189" i="5" s="1"/>
  <c r="A1190" i="5"/>
  <c r="F1190" i="5" s="1"/>
  <c r="A1191" i="5"/>
  <c r="F1191" i="5" s="1"/>
  <c r="A1192" i="5"/>
  <c r="F1192" i="5" s="1"/>
  <c r="A1193" i="5"/>
  <c r="F1193" i="5" s="1"/>
  <c r="A1194" i="5"/>
  <c r="F1194" i="5" s="1"/>
  <c r="A1195" i="5"/>
  <c r="F1195" i="5" s="1"/>
  <c r="A1196" i="5"/>
  <c r="F1196" i="5" s="1"/>
  <c r="A1197" i="5"/>
  <c r="F1197" i="5" s="1"/>
  <c r="A1198" i="5"/>
  <c r="F1198" i="5" s="1"/>
  <c r="A1199" i="5"/>
  <c r="F1199" i="5" s="1"/>
  <c r="A1200" i="5"/>
  <c r="F1200" i="5" s="1"/>
  <c r="A1201" i="5"/>
  <c r="F1201" i="5" s="1"/>
  <c r="A1202" i="5"/>
  <c r="F1202" i="5" s="1"/>
  <c r="A1203" i="5"/>
  <c r="F1203" i="5" s="1"/>
  <c r="A1204" i="5"/>
  <c r="F1204" i="5" s="1"/>
  <c r="A1205" i="5"/>
  <c r="F1205" i="5" s="1"/>
  <c r="A1206" i="5"/>
  <c r="F1206" i="5" s="1"/>
  <c r="A1207" i="5"/>
  <c r="F1207" i="5" s="1"/>
  <c r="A1208" i="5"/>
  <c r="F1208" i="5" s="1"/>
  <c r="A1209" i="5"/>
  <c r="F1209" i="5" s="1"/>
  <c r="A1210" i="5"/>
  <c r="F1210" i="5" s="1"/>
  <c r="A1211" i="5"/>
  <c r="F1211" i="5" s="1"/>
  <c r="A1212" i="5"/>
  <c r="F1212" i="5" s="1"/>
  <c r="A1213" i="5"/>
  <c r="F1213" i="5" s="1"/>
  <c r="A1214" i="5"/>
  <c r="F1214" i="5" s="1"/>
  <c r="A1215" i="5"/>
  <c r="F1215" i="5" s="1"/>
  <c r="A1216" i="5"/>
  <c r="F1216" i="5" s="1"/>
  <c r="A1217" i="5"/>
  <c r="F1217" i="5" s="1"/>
  <c r="A1218" i="5"/>
  <c r="F1218" i="5" s="1"/>
  <c r="A1219" i="5"/>
  <c r="F1219" i="5" s="1"/>
  <c r="A1220" i="5"/>
  <c r="F1220" i="5" s="1"/>
  <c r="A1221" i="5"/>
  <c r="F1221" i="5" s="1"/>
  <c r="A1222" i="5"/>
  <c r="F1222" i="5" s="1"/>
  <c r="A1223" i="5"/>
  <c r="F1223" i="5" s="1"/>
  <c r="A1224" i="5"/>
  <c r="F1224" i="5" s="1"/>
  <c r="A1225" i="5"/>
  <c r="F1225" i="5" s="1"/>
  <c r="A1226" i="5"/>
  <c r="F1226" i="5" s="1"/>
  <c r="A1227" i="5"/>
  <c r="F1227" i="5" s="1"/>
  <c r="A1228" i="5"/>
  <c r="F1228" i="5" s="1"/>
  <c r="A1229" i="5"/>
  <c r="F1229" i="5" s="1"/>
  <c r="A1230" i="5"/>
  <c r="F1230" i="5" s="1"/>
  <c r="A1231" i="5"/>
  <c r="F1231" i="5" s="1"/>
  <c r="A1232" i="5"/>
  <c r="F1232" i="5" s="1"/>
  <c r="A1233" i="5"/>
  <c r="F1233" i="5" s="1"/>
  <c r="F1234" i="5"/>
  <c r="A4" i="5"/>
  <c r="F4" i="5" s="1"/>
  <c r="L186" i="1" l="1"/>
  <c r="L392" i="1"/>
  <c r="L394" i="1"/>
  <c r="L396" i="1"/>
  <c r="L393" i="1"/>
  <c r="L395" i="1"/>
  <c r="L397" i="1"/>
  <c r="L279" i="1"/>
  <c r="L281" i="1"/>
  <c r="L283" i="1"/>
  <c r="L284" i="1"/>
  <c r="L499" i="1"/>
  <c r="L501" i="1"/>
  <c r="L503" i="1"/>
  <c r="L505" i="1"/>
  <c r="L507" i="1"/>
  <c r="L509" i="1"/>
  <c r="L511" i="1"/>
  <c r="L513" i="1"/>
  <c r="L515" i="1"/>
  <c r="L517" i="1"/>
  <c r="L519" i="1"/>
  <c r="L521" i="1"/>
  <c r="L523" i="1"/>
  <c r="L525" i="1"/>
  <c r="L527" i="1"/>
  <c r="L529" i="1"/>
  <c r="L531" i="1"/>
  <c r="L533" i="1"/>
  <c r="L535" i="1"/>
  <c r="L537" i="1"/>
  <c r="L539" i="1"/>
  <c r="L541" i="1"/>
  <c r="L543" i="1"/>
  <c r="L545" i="1"/>
  <c r="L547" i="1"/>
  <c r="L549" i="1"/>
  <c r="L551" i="1"/>
  <c r="L553" i="1"/>
  <c r="L555" i="1"/>
  <c r="L557" i="1"/>
  <c r="L559" i="1"/>
  <c r="L561" i="1"/>
  <c r="L563" i="1"/>
  <c r="L565" i="1"/>
  <c r="L567" i="1"/>
  <c r="L569" i="1"/>
  <c r="L571" i="1"/>
  <c r="L573" i="1"/>
  <c r="L575" i="1"/>
  <c r="L577" i="1"/>
  <c r="L579" i="1"/>
  <c r="L581" i="1"/>
  <c r="L583" i="1"/>
  <c r="L585" i="1"/>
  <c r="L587" i="1"/>
  <c r="L589" i="1"/>
  <c r="L591" i="1"/>
  <c r="L593" i="1"/>
  <c r="L498" i="1"/>
  <c r="L500" i="1"/>
  <c r="L502" i="1"/>
  <c r="L504" i="1"/>
  <c r="L506" i="1"/>
  <c r="L508" i="1"/>
  <c r="L510" i="1"/>
  <c r="L512" i="1"/>
  <c r="L514" i="1"/>
  <c r="L516" i="1"/>
  <c r="L518" i="1"/>
  <c r="L520" i="1"/>
  <c r="L522" i="1"/>
  <c r="L524" i="1"/>
  <c r="L526" i="1"/>
  <c r="L528" i="1"/>
  <c r="L530" i="1"/>
  <c r="L532" i="1"/>
  <c r="L534" i="1"/>
  <c r="L536" i="1"/>
  <c r="L538" i="1"/>
  <c r="L540" i="1"/>
  <c r="L542" i="1"/>
  <c r="L544" i="1"/>
  <c r="L546" i="1"/>
  <c r="L548" i="1"/>
  <c r="L550" i="1"/>
  <c r="L552" i="1"/>
  <c r="L554" i="1"/>
  <c r="L556" i="1"/>
  <c r="L558" i="1"/>
  <c r="L560" i="1"/>
  <c r="L562" i="1"/>
  <c r="L564" i="1"/>
  <c r="L566" i="1"/>
  <c r="L568" i="1"/>
  <c r="L570" i="1"/>
  <c r="L572" i="1"/>
  <c r="L574" i="1"/>
  <c r="L576" i="1"/>
  <c r="L578" i="1"/>
  <c r="L580" i="1"/>
  <c r="L582" i="1"/>
  <c r="L584" i="1"/>
  <c r="L586" i="1"/>
  <c r="L588" i="1"/>
  <c r="L590" i="1"/>
  <c r="L592" i="1"/>
  <c r="L594" i="1"/>
  <c r="L177" i="1"/>
  <c r="L182" i="1"/>
  <c r="L5" i="1"/>
  <c r="L380" i="1"/>
  <c r="L382" i="1"/>
  <c r="L384" i="1"/>
  <c r="L386" i="1"/>
  <c r="L388" i="1"/>
  <c r="L390" i="1"/>
  <c r="L379" i="1"/>
  <c r="L381" i="1"/>
  <c r="L383" i="1"/>
  <c r="L385" i="1"/>
  <c r="L387" i="1"/>
  <c r="L389" i="1"/>
  <c r="L391" i="1"/>
  <c r="L1325" i="1"/>
  <c r="L1333" i="1"/>
  <c r="L1341" i="1"/>
  <c r="L164" i="1"/>
  <c r="L166" i="1"/>
  <c r="L168" i="1"/>
  <c r="L170" i="1"/>
  <c r="L172" i="1"/>
  <c r="L163" i="1"/>
  <c r="L167" i="1"/>
  <c r="L171" i="1"/>
  <c r="L165" i="1"/>
  <c r="L169" i="1"/>
  <c r="L293" i="1"/>
  <c r="L295" i="1"/>
  <c r="L294" i="1"/>
  <c r="L450" i="1"/>
  <c r="L452" i="1"/>
  <c r="L454" i="1"/>
  <c r="L456" i="1"/>
  <c r="L458" i="1"/>
  <c r="L460" i="1"/>
  <c r="L462" i="1"/>
  <c r="L464" i="1"/>
  <c r="L466" i="1"/>
  <c r="L468" i="1"/>
  <c r="L470" i="1"/>
  <c r="L472" i="1"/>
  <c r="L474" i="1"/>
  <c r="L476" i="1"/>
  <c r="L478" i="1"/>
  <c r="L480" i="1"/>
  <c r="L482" i="1"/>
  <c r="L484" i="1"/>
  <c r="L486" i="1"/>
  <c r="L449" i="1"/>
  <c r="L451" i="1"/>
  <c r="L453" i="1"/>
  <c r="L455" i="1"/>
  <c r="L457" i="1"/>
  <c r="L459" i="1"/>
  <c r="L461" i="1"/>
  <c r="L463" i="1"/>
  <c r="L465" i="1"/>
  <c r="L467" i="1"/>
  <c r="L469" i="1"/>
  <c r="L471" i="1"/>
  <c r="L473" i="1"/>
  <c r="L475" i="1"/>
  <c r="L477" i="1"/>
  <c r="L479" i="1"/>
  <c r="L481" i="1"/>
  <c r="L483" i="1"/>
  <c r="L485" i="1"/>
  <c r="L487" i="1"/>
  <c r="M284" i="1"/>
  <c r="M283" i="1"/>
  <c r="M263" i="1"/>
  <c r="M262" i="1"/>
  <c r="M252" i="1"/>
  <c r="M253" i="1"/>
  <c r="M248" i="1"/>
  <c r="M251" i="1"/>
  <c r="M256" i="1"/>
  <c r="M507" i="1"/>
  <c r="M509" i="1"/>
  <c r="M508" i="1"/>
  <c r="M585" i="1"/>
  <c r="M587" i="1"/>
  <c r="M584" i="1"/>
  <c r="M586" i="1"/>
  <c r="M563" i="1"/>
  <c r="M565" i="1"/>
  <c r="M567" i="1"/>
  <c r="M564" i="1"/>
  <c r="M566" i="1"/>
  <c r="M581" i="1"/>
  <c r="M580" i="1"/>
  <c r="M537" i="1"/>
  <c r="M539" i="1"/>
  <c r="M538" i="1"/>
  <c r="M519" i="1"/>
  <c r="M521" i="1"/>
  <c r="M520" i="1"/>
  <c r="M490" i="1"/>
  <c r="M491" i="1"/>
  <c r="M1335" i="1"/>
  <c r="M1337" i="1"/>
  <c r="M1339" i="1"/>
  <c r="M1341" i="1"/>
  <c r="M1334" i="1"/>
  <c r="M1336" i="1"/>
  <c r="M1338" i="1"/>
  <c r="M1340" i="1"/>
  <c r="M162" i="1"/>
  <c r="M180" i="1"/>
  <c r="M120" i="1"/>
  <c r="M102" i="1"/>
  <c r="M143" i="1"/>
  <c r="M117" i="1"/>
  <c r="M109" i="1"/>
  <c r="M128" i="1"/>
  <c r="M140" i="1"/>
  <c r="M100" i="1"/>
  <c r="M99" i="1"/>
  <c r="M123" i="1"/>
  <c r="M294" i="1"/>
  <c r="M122" i="1"/>
  <c r="M124" i="1"/>
  <c r="M295" i="1"/>
  <c r="M293" i="1"/>
  <c r="M7" i="1"/>
  <c r="M8" i="1"/>
  <c r="M1519" i="1"/>
  <c r="M1520" i="1"/>
  <c r="M1524" i="1"/>
  <c r="M413" i="1"/>
  <c r="M417" i="1"/>
  <c r="M421" i="1"/>
  <c r="M425" i="1"/>
  <c r="M429" i="1"/>
  <c r="M433" i="1"/>
  <c r="M437" i="1"/>
  <c r="M441" i="1"/>
  <c r="M445" i="1"/>
  <c r="M449" i="1"/>
  <c r="M453" i="1"/>
  <c r="M457" i="1"/>
  <c r="M461" i="1"/>
  <c r="M465" i="1"/>
  <c r="M469" i="1"/>
  <c r="M473" i="1"/>
  <c r="M477" i="1"/>
  <c r="M481" i="1"/>
  <c r="M485" i="1"/>
  <c r="M410" i="1"/>
  <c r="M414" i="1"/>
  <c r="M418" i="1"/>
  <c r="M422" i="1"/>
  <c r="M426" i="1"/>
  <c r="M430" i="1"/>
  <c r="M434" i="1"/>
  <c r="M438" i="1"/>
  <c r="M442" i="1"/>
  <c r="M446" i="1"/>
  <c r="M450" i="1"/>
  <c r="M454" i="1"/>
  <c r="M458" i="1"/>
  <c r="M462" i="1"/>
  <c r="M466" i="1"/>
  <c r="M470" i="1"/>
  <c r="M474" i="1"/>
  <c r="M478" i="1"/>
  <c r="M482" i="1"/>
  <c r="M486" i="1"/>
  <c r="M411" i="1"/>
  <c r="M415" i="1"/>
  <c r="M419" i="1"/>
  <c r="M423" i="1"/>
  <c r="M427" i="1"/>
  <c r="M431" i="1"/>
  <c r="M435" i="1"/>
  <c r="M439" i="1"/>
  <c r="M443" i="1"/>
  <c r="M447" i="1"/>
  <c r="M451" i="1"/>
  <c r="M455" i="1"/>
  <c r="M459" i="1"/>
  <c r="M463" i="1"/>
  <c r="M467" i="1"/>
  <c r="M471" i="1"/>
  <c r="M475" i="1"/>
  <c r="M479" i="1"/>
  <c r="M483" i="1"/>
  <c r="M487" i="1"/>
  <c r="M412" i="1"/>
  <c r="M416" i="1"/>
  <c r="M420" i="1"/>
  <c r="M424" i="1"/>
  <c r="M428" i="1"/>
  <c r="M432" i="1"/>
  <c r="M436" i="1"/>
  <c r="M440" i="1"/>
  <c r="M444" i="1"/>
  <c r="M448" i="1"/>
  <c r="M452" i="1"/>
  <c r="M456" i="1"/>
  <c r="M460" i="1"/>
  <c r="M464" i="1"/>
  <c r="M468" i="1"/>
  <c r="M472" i="1"/>
  <c r="M476" i="1"/>
  <c r="M480" i="1"/>
  <c r="M484" i="1"/>
  <c r="M369" i="1"/>
  <c r="M377" i="1"/>
  <c r="M365" i="1"/>
  <c r="M373" i="1"/>
  <c r="M325" i="1"/>
  <c r="M361" i="1"/>
  <c r="M343" i="1"/>
  <c r="M321" i="1"/>
  <c r="M357" i="1"/>
  <c r="M339" i="1"/>
  <c r="M344" i="1"/>
  <c r="M362" i="1"/>
  <c r="M326" i="1"/>
  <c r="M317" i="1"/>
  <c r="M353" i="1"/>
  <c r="M335" i="1"/>
  <c r="M313" i="1"/>
  <c r="M349" i="1"/>
  <c r="M331" i="1"/>
  <c r="M309" i="1"/>
  <c r="M345" i="1"/>
  <c r="M327" i="1"/>
  <c r="M607" i="1"/>
  <c r="M608" i="1"/>
  <c r="M605" i="1"/>
  <c r="M606" i="1"/>
  <c r="M242" i="1"/>
  <c r="M220" i="1"/>
  <c r="M908" i="1"/>
  <c r="M924" i="1"/>
  <c r="M907" i="1"/>
  <c r="M968" i="1"/>
  <c r="M988" i="1"/>
  <c r="M992" i="1"/>
  <c r="M996" i="1"/>
  <c r="M1004" i="1"/>
  <c r="M1008" i="1"/>
  <c r="M861" i="1"/>
  <c r="M917" i="1"/>
  <c r="M989" i="1"/>
  <c r="M1013" i="1"/>
  <c r="M1029" i="1"/>
  <c r="M903" i="1"/>
  <c r="M990" i="1"/>
  <c r="M1014" i="1"/>
  <c r="M1030" i="1"/>
  <c r="M793" i="1"/>
  <c r="M963" i="1"/>
  <c r="M1015" i="1"/>
  <c r="M748" i="1"/>
  <c r="M772" i="1"/>
  <c r="M804" i="1"/>
  <c r="M844" i="1"/>
  <c r="M790" i="1"/>
  <c r="M802" i="1"/>
  <c r="M918" i="1"/>
  <c r="M747" i="1"/>
  <c r="M977" i="1"/>
  <c r="M807" i="1"/>
  <c r="M865" i="1"/>
  <c r="M991" i="1"/>
  <c r="M1039" i="1"/>
  <c r="M910" i="1"/>
  <c r="M923" i="1"/>
  <c r="M911" i="1"/>
  <c r="M744" i="1"/>
  <c r="M752" i="1"/>
  <c r="M756" i="1"/>
  <c r="M760" i="1"/>
  <c r="M960" i="1"/>
  <c r="M750" i="1"/>
  <c r="M754" i="1"/>
  <c r="M758" i="1"/>
  <c r="M762" i="1"/>
  <c r="M782" i="1"/>
  <c r="M854" i="1"/>
  <c r="M930" i="1"/>
  <c r="M934" i="1"/>
  <c r="M755" i="1"/>
  <c r="M763" i="1"/>
  <c r="M949" i="1"/>
  <c r="M959" i="1"/>
  <c r="M964" i="1"/>
  <c r="M1000" i="1"/>
  <c r="M749" i="1"/>
  <c r="M757" i="1"/>
  <c r="M751" i="1"/>
  <c r="M759" i="1"/>
  <c r="M982" i="1"/>
  <c r="M753" i="1"/>
  <c r="M761" i="1"/>
  <c r="M967" i="1"/>
  <c r="M987" i="1"/>
  <c r="M832" i="1"/>
  <c r="M1040" i="1"/>
  <c r="M829" i="1"/>
  <c r="M945" i="1"/>
  <c r="M1009" i="1"/>
  <c r="M1041" i="1"/>
  <c r="M1101" i="1"/>
  <c r="M831" i="1"/>
  <c r="M1018" i="1"/>
  <c r="M1114" i="1"/>
  <c r="M921" i="1"/>
  <c r="M1099" i="1"/>
  <c r="M848" i="1"/>
  <c r="M852" i="1"/>
  <c r="M856" i="1"/>
  <c r="M868" i="1"/>
  <c r="M850" i="1"/>
  <c r="M858" i="1"/>
  <c r="M851" i="1"/>
  <c r="M853" i="1"/>
  <c r="M847" i="1"/>
  <c r="M855" i="1"/>
  <c r="M998" i="1"/>
  <c r="M1082" i="1"/>
  <c r="M849" i="1"/>
  <c r="M857" i="1"/>
  <c r="M1083" i="1"/>
  <c r="M928" i="1"/>
  <c r="M733" i="1"/>
  <c r="M927" i="1"/>
  <c r="M692" i="1"/>
  <c r="M773" i="1"/>
  <c r="M966" i="1"/>
  <c r="M1094" i="1"/>
  <c r="M66" i="1"/>
  <c r="M70" i="1"/>
  <c r="M398" i="1"/>
  <c r="M402" i="1"/>
  <c r="M406" i="1"/>
  <c r="M1165" i="1"/>
  <c r="M1169" i="1"/>
  <c r="M1173" i="1"/>
  <c r="M1166" i="1"/>
  <c r="M1170" i="1"/>
  <c r="M1174" i="1"/>
  <c r="M1167" i="1"/>
  <c r="M1171" i="1"/>
  <c r="M1175" i="1"/>
  <c r="M1168" i="1"/>
  <c r="M1172" i="1"/>
  <c r="L1416" i="1"/>
  <c r="L1418" i="1"/>
  <c r="L1420" i="1"/>
  <c r="L1415" i="1"/>
  <c r="L1417" i="1"/>
  <c r="L1419" i="1"/>
  <c r="L273" i="1"/>
  <c r="L275" i="1"/>
  <c r="L274" i="1"/>
  <c r="L272" i="1"/>
  <c r="L277" i="1"/>
  <c r="L280" i="1"/>
  <c r="L282" i="1"/>
  <c r="L276" i="1"/>
  <c r="L278" i="1"/>
  <c r="L74" i="1"/>
  <c r="L614" i="1"/>
  <c r="L616" i="1"/>
  <c r="L618" i="1"/>
  <c r="L620" i="1"/>
  <c r="L622" i="1"/>
  <c r="L613" i="1"/>
  <c r="L615" i="1"/>
  <c r="L617" i="1"/>
  <c r="L619" i="1"/>
  <c r="L621" i="1"/>
  <c r="L623" i="1"/>
  <c r="L233" i="1"/>
  <c r="L236" i="1"/>
  <c r="L240" i="1"/>
  <c r="L243" i="1"/>
  <c r="L234" i="1"/>
  <c r="L238" i="1"/>
  <c r="L231" i="1"/>
  <c r="L235" i="1"/>
  <c r="L239" i="1"/>
  <c r="L244" i="1"/>
  <c r="L241" i="1"/>
  <c r="L245" i="1"/>
  <c r="L232" i="1"/>
  <c r="L237" i="1"/>
  <c r="L242" i="1"/>
  <c r="L246" i="1"/>
  <c r="L179" i="1"/>
  <c r="L181" i="1"/>
  <c r="L183" i="1"/>
  <c r="L185" i="1"/>
  <c r="L178" i="1"/>
  <c r="L184" i="1"/>
  <c r="L488" i="1"/>
  <c r="L489" i="1"/>
  <c r="L491" i="1"/>
  <c r="L493" i="1"/>
  <c r="L495" i="1"/>
  <c r="L492" i="1"/>
  <c r="L497" i="1"/>
  <c r="L490" i="1"/>
  <c r="L496" i="1"/>
  <c r="L494" i="1"/>
  <c r="L98" i="1"/>
  <c r="L102" i="1"/>
  <c r="L106" i="1"/>
  <c r="L108" i="1"/>
  <c r="L112" i="1"/>
  <c r="L141" i="1"/>
  <c r="L143" i="1"/>
  <c r="L117" i="1"/>
  <c r="L107" i="1"/>
  <c r="L134" i="1"/>
  <c r="L118" i="1"/>
  <c r="L109" i="1"/>
  <c r="L120" i="1"/>
  <c r="L104" i="1"/>
  <c r="L119" i="1"/>
  <c r="L103" i="1"/>
  <c r="L142" i="1"/>
  <c r="L97" i="1"/>
  <c r="L101" i="1"/>
  <c r="L105" i="1"/>
  <c r="L92" i="1"/>
  <c r="L93" i="1"/>
  <c r="L410" i="1"/>
  <c r="L412" i="1"/>
  <c r="L414" i="1"/>
  <c r="L416" i="1"/>
  <c r="L418" i="1"/>
  <c r="L420" i="1"/>
  <c r="L422" i="1"/>
  <c r="L424" i="1"/>
  <c r="L426" i="1"/>
  <c r="L428" i="1"/>
  <c r="L430" i="1"/>
  <c r="L432" i="1"/>
  <c r="L434" i="1"/>
  <c r="L436" i="1"/>
  <c r="L438" i="1"/>
  <c r="L440" i="1"/>
  <c r="L442" i="1"/>
  <c r="L444" i="1"/>
  <c r="L446" i="1"/>
  <c r="L448" i="1"/>
  <c r="L411" i="1"/>
  <c r="L413" i="1"/>
  <c r="L415" i="1"/>
  <c r="L417" i="1"/>
  <c r="L419" i="1"/>
  <c r="L421" i="1"/>
  <c r="L423" i="1"/>
  <c r="L425" i="1"/>
  <c r="L427" i="1"/>
  <c r="L429" i="1"/>
  <c r="L431" i="1"/>
  <c r="L433" i="1"/>
  <c r="L435" i="1"/>
  <c r="L437" i="1"/>
  <c r="L439" i="1"/>
  <c r="L441" i="1"/>
  <c r="L443" i="1"/>
  <c r="L445" i="1"/>
  <c r="L447" i="1"/>
  <c r="M264" i="1"/>
  <c r="M265" i="1"/>
  <c r="M247" i="1"/>
  <c r="M292" i="1"/>
  <c r="M503" i="1"/>
  <c r="M505" i="1"/>
  <c r="M504" i="1"/>
  <c r="M506" i="1"/>
  <c r="M583" i="1"/>
  <c r="M582" i="1"/>
  <c r="M559" i="1"/>
  <c r="M561" i="1"/>
  <c r="M560" i="1"/>
  <c r="M562" i="1"/>
  <c r="M577" i="1"/>
  <c r="M579" i="1"/>
  <c r="M578" i="1"/>
  <c r="M533" i="1"/>
  <c r="M535" i="1"/>
  <c r="M532" i="1"/>
  <c r="M534" i="1"/>
  <c r="M536" i="1"/>
  <c r="M515" i="1"/>
  <c r="M517" i="1"/>
  <c r="M516" i="1"/>
  <c r="M518" i="1"/>
  <c r="M187" i="1"/>
  <c r="M188" i="1"/>
  <c r="M189" i="1"/>
  <c r="M380" i="1"/>
  <c r="M382" i="1"/>
  <c r="M379" i="1"/>
  <c r="M381" i="1"/>
  <c r="M383" i="1"/>
  <c r="M497" i="1"/>
  <c r="M496" i="1"/>
  <c r="M164" i="1"/>
  <c r="M166" i="1"/>
  <c r="M168" i="1"/>
  <c r="M170" i="1"/>
  <c r="M172" i="1"/>
  <c r="M167" i="1"/>
  <c r="M171" i="1"/>
  <c r="M165" i="1"/>
  <c r="M169" i="1"/>
  <c r="M118" i="1"/>
  <c r="M108" i="1"/>
  <c r="M106" i="1"/>
  <c r="M107" i="1"/>
  <c r="M129" i="1"/>
  <c r="M131" i="1"/>
  <c r="M130" i="1"/>
  <c r="M132" i="1"/>
  <c r="M137" i="1"/>
  <c r="M139" i="1"/>
  <c r="M138" i="1"/>
  <c r="M87" i="1"/>
  <c r="M88" i="1"/>
  <c r="M89" i="1"/>
  <c r="M90" i="1"/>
  <c r="M86" i="1"/>
  <c r="M376" i="1"/>
  <c r="M368" i="1"/>
  <c r="M372" i="1"/>
  <c r="M364" i="1"/>
  <c r="M360" i="1"/>
  <c r="M324" i="1"/>
  <c r="M342" i="1"/>
  <c r="M356" i="1"/>
  <c r="M320" i="1"/>
  <c r="M338" i="1"/>
  <c r="M334" i="1"/>
  <c r="M352" i="1"/>
  <c r="M316" i="1"/>
  <c r="M312" i="1"/>
  <c r="M330" i="1"/>
  <c r="M348" i="1"/>
  <c r="M603" i="1"/>
  <c r="M600" i="1"/>
  <c r="M604" i="1"/>
  <c r="M601" i="1"/>
  <c r="M602" i="1"/>
  <c r="M768" i="1"/>
  <c r="M766" i="1"/>
  <c r="M826" i="1"/>
  <c r="M874" i="1"/>
  <c r="M843" i="1"/>
  <c r="M1080" i="1"/>
  <c r="M1084" i="1"/>
  <c r="M1100" i="1"/>
  <c r="M765" i="1"/>
  <c r="M1021" i="1"/>
  <c r="M1045" i="1"/>
  <c r="M767" i="1"/>
  <c r="M783" i="1"/>
  <c r="M1006" i="1"/>
  <c r="M1034" i="1"/>
  <c r="M1098" i="1"/>
  <c r="M769" i="1"/>
  <c r="M1079" i="1"/>
  <c r="M680" i="1"/>
  <c r="M684" i="1"/>
  <c r="M688" i="1"/>
  <c r="M682" i="1"/>
  <c r="M686" i="1"/>
  <c r="M694" i="1"/>
  <c r="M683" i="1"/>
  <c r="M691" i="1"/>
  <c r="M803" i="1"/>
  <c r="M835" i="1"/>
  <c r="M1036" i="1"/>
  <c r="M685" i="1"/>
  <c r="M1033" i="1"/>
  <c r="M1129" i="1"/>
  <c r="M679" i="1"/>
  <c r="M681" i="1"/>
  <c r="M745" i="1"/>
  <c r="M817" i="1"/>
  <c r="M897" i="1"/>
  <c r="M975" i="1"/>
  <c r="M1035" i="1"/>
  <c r="M1128" i="1"/>
  <c r="M1130" i="1"/>
  <c r="M1131" i="1"/>
  <c r="M916" i="1"/>
  <c r="M805" i="1"/>
  <c r="M1069" i="1"/>
  <c r="M1047" i="1"/>
  <c r="M668" i="1"/>
  <c r="M830" i="1"/>
  <c r="M1020" i="1"/>
  <c r="M1024" i="1"/>
  <c r="M1092" i="1"/>
  <c r="M693" i="1"/>
  <c r="M1025" i="1"/>
  <c r="M695" i="1"/>
  <c r="M1022" i="1"/>
  <c r="M1026" i="1"/>
  <c r="M1007" i="1"/>
  <c r="M1023" i="1"/>
  <c r="M770" i="1"/>
  <c r="M926" i="1"/>
  <c r="M779" i="1"/>
  <c r="M965" i="1"/>
  <c r="M1027" i="1"/>
  <c r="M972" i="1"/>
  <c r="M980" i="1"/>
  <c r="M1028" i="1"/>
  <c r="M1032" i="1"/>
  <c r="M1068" i="1"/>
  <c r="M981" i="1"/>
  <c r="M970" i="1"/>
  <c r="M974" i="1"/>
  <c r="M978" i="1"/>
  <c r="M1038" i="1"/>
  <c r="M971" i="1"/>
  <c r="M979" i="1"/>
  <c r="M1031" i="1"/>
  <c r="M732" i="1"/>
  <c r="M808" i="1"/>
  <c r="M898" i="1"/>
  <c r="M795" i="1"/>
  <c r="M954" i="1"/>
  <c r="M1081" i="1"/>
  <c r="M69" i="1"/>
  <c r="M73" i="1"/>
  <c r="M401" i="1"/>
  <c r="M405" i="1"/>
  <c r="M409" i="1"/>
  <c r="M660" i="1"/>
  <c r="M664" i="1"/>
  <c r="M658" i="1"/>
  <c r="M662" i="1"/>
  <c r="M666" i="1"/>
  <c r="M659" i="1"/>
  <c r="M667" i="1"/>
  <c r="M661" i="1"/>
  <c r="M663" i="1"/>
  <c r="M657" i="1"/>
  <c r="M665" i="1"/>
  <c r="M1201" i="1"/>
  <c r="M1205" i="1"/>
  <c r="M1198" i="1"/>
  <c r="M1202" i="1"/>
  <c r="M1206" i="1"/>
  <c r="M1199" i="1"/>
  <c r="M1203" i="1"/>
  <c r="M1207" i="1"/>
  <c r="M1200" i="1"/>
  <c r="M1204" i="1"/>
  <c r="M1208" i="1"/>
  <c r="M624" i="1"/>
  <c r="M628" i="1"/>
  <c r="M632" i="1"/>
  <c r="M626" i="1"/>
  <c r="M630" i="1"/>
  <c r="M634" i="1"/>
  <c r="M627" i="1"/>
  <c r="M629" i="1"/>
  <c r="M631" i="1"/>
  <c r="M625" i="1"/>
  <c r="M633" i="1"/>
  <c r="M58" i="1"/>
  <c r="M230" i="1"/>
  <c r="M63" i="1"/>
  <c r="M298" i="1"/>
  <c r="M231" i="1"/>
  <c r="L402" i="1"/>
  <c r="L404" i="1"/>
  <c r="L406" i="1"/>
  <c r="L408" i="1"/>
  <c r="L403" i="1"/>
  <c r="L405" i="1"/>
  <c r="L407" i="1"/>
  <c r="L409" i="1"/>
  <c r="L285" i="1"/>
  <c r="L289" i="1"/>
  <c r="L288" i="1"/>
  <c r="L291" i="1"/>
  <c r="L290" i="1"/>
  <c r="L265" i="1"/>
  <c r="L267" i="1"/>
  <c r="L269" i="1"/>
  <c r="L266" i="1"/>
  <c r="L264" i="1"/>
  <c r="L268" i="1"/>
  <c r="L263" i="1"/>
  <c r="L262" i="1"/>
  <c r="L251" i="1"/>
  <c r="L253" i="1"/>
  <c r="L255" i="1"/>
  <c r="L261" i="1"/>
  <c r="L248" i="1"/>
  <c r="L256" i="1"/>
  <c r="L254" i="1"/>
  <c r="L260" i="1"/>
  <c r="L252" i="1"/>
  <c r="L200" i="1"/>
  <c r="L203" i="1"/>
  <c r="L206" i="1"/>
  <c r="L209" i="1"/>
  <c r="L215" i="1"/>
  <c r="L219" i="1"/>
  <c r="L222" i="1"/>
  <c r="L226" i="1"/>
  <c r="L198" i="1"/>
  <c r="L207" i="1"/>
  <c r="L210" i="1"/>
  <c r="L214" i="1"/>
  <c r="L220" i="1"/>
  <c r="L224" i="1"/>
  <c r="L230" i="1"/>
  <c r="L199" i="1"/>
  <c r="L208" i="1"/>
  <c r="L211" i="1"/>
  <c r="L216" i="1"/>
  <c r="L225" i="1"/>
  <c r="L201" i="1"/>
  <c r="L204" i="1"/>
  <c r="L212" i="1"/>
  <c r="L217" i="1"/>
  <c r="L221" i="1"/>
  <c r="L227" i="1"/>
  <c r="L213" i="1"/>
  <c r="L202" i="1"/>
  <c r="L218" i="1"/>
  <c r="L205" i="1"/>
  <c r="L223" i="1"/>
  <c r="L228" i="1"/>
  <c r="L1319" i="1"/>
  <c r="L1321" i="1"/>
  <c r="L1323" i="1"/>
  <c r="L1327" i="1"/>
  <c r="L1329" i="1"/>
  <c r="L1331" i="1"/>
  <c r="L1335" i="1"/>
  <c r="L1337" i="1"/>
  <c r="L1339" i="1"/>
  <c r="L1343" i="1"/>
  <c r="L1361" i="1"/>
  <c r="L1364" i="1"/>
  <c r="L1366" i="1"/>
  <c r="L1368" i="1"/>
  <c r="L1370" i="1"/>
  <c r="L1344" i="1"/>
  <c r="L1346" i="1"/>
  <c r="L1348" i="1"/>
  <c r="L1350" i="1"/>
  <c r="L1352" i="1"/>
  <c r="L1354" i="1"/>
  <c r="L1356" i="1"/>
  <c r="L1358" i="1"/>
  <c r="L1362" i="1"/>
  <c r="L1318" i="1"/>
  <c r="L1320" i="1"/>
  <c r="L1322" i="1"/>
  <c r="L1326" i="1"/>
  <c r="L1328" i="1"/>
  <c r="L1330" i="1"/>
  <c r="L1334" i="1"/>
  <c r="L1336" i="1"/>
  <c r="L1338" i="1"/>
  <c r="L1342" i="1"/>
  <c r="L1359" i="1"/>
  <c r="L1363" i="1"/>
  <c r="L1365" i="1"/>
  <c r="L1367" i="1"/>
  <c r="L1369" i="1"/>
  <c r="L1345" i="1"/>
  <c r="L1347" i="1"/>
  <c r="L1349" i="1"/>
  <c r="L1351" i="1"/>
  <c r="L1353" i="1"/>
  <c r="L1355" i="1"/>
  <c r="L1357" i="1"/>
  <c r="L1360" i="1"/>
  <c r="L125" i="1"/>
  <c r="L127" i="1"/>
  <c r="L126" i="1"/>
  <c r="L128" i="1"/>
  <c r="L140" i="1"/>
  <c r="L100" i="1"/>
  <c r="L110" i="1"/>
  <c r="L116" i="1"/>
  <c r="L123" i="1"/>
  <c r="L133" i="1"/>
  <c r="L135" i="1"/>
  <c r="L137" i="1"/>
  <c r="L139" i="1"/>
  <c r="L113" i="1"/>
  <c r="L121" i="1"/>
  <c r="L99" i="1"/>
  <c r="L111" i="1"/>
  <c r="L122" i="1"/>
  <c r="L138" i="1"/>
  <c r="L114" i="1"/>
  <c r="L124" i="1"/>
  <c r="L136" i="1"/>
  <c r="L115" i="1"/>
  <c r="L1527" i="1"/>
  <c r="L1531" i="1"/>
  <c r="L1535" i="1"/>
  <c r="L1539" i="1"/>
  <c r="L1529" i="1"/>
  <c r="L1533" i="1"/>
  <c r="L1537" i="1"/>
  <c r="L1538" i="1"/>
  <c r="L1528" i="1"/>
  <c r="L1532" i="1"/>
  <c r="L1536" i="1"/>
  <c r="L1526" i="1"/>
  <c r="L1530" i="1"/>
  <c r="L1534" i="1"/>
  <c r="M1420" i="1"/>
  <c r="M1416" i="1"/>
  <c r="M1418" i="1"/>
  <c r="M1417" i="1"/>
  <c r="M1419" i="1"/>
  <c r="M278" i="1"/>
  <c r="M280" i="1"/>
  <c r="M282" i="1"/>
  <c r="M279" i="1"/>
  <c r="M281" i="1"/>
  <c r="M296" i="1"/>
  <c r="M297" i="1"/>
  <c r="M591" i="1"/>
  <c r="M593" i="1"/>
  <c r="M590" i="1"/>
  <c r="M592" i="1"/>
  <c r="M594" i="1"/>
  <c r="M573" i="1"/>
  <c r="M575" i="1"/>
  <c r="M572" i="1"/>
  <c r="M574" i="1"/>
  <c r="M576" i="1"/>
  <c r="M555" i="1"/>
  <c r="M557" i="1"/>
  <c r="M554" i="1"/>
  <c r="M556" i="1"/>
  <c r="M558" i="1"/>
  <c r="M545" i="1"/>
  <c r="M547" i="1"/>
  <c r="M549" i="1"/>
  <c r="M546" i="1"/>
  <c r="M548" i="1"/>
  <c r="M527" i="1"/>
  <c r="M529" i="1"/>
  <c r="M531" i="1"/>
  <c r="M528" i="1"/>
  <c r="M530" i="1"/>
  <c r="M511" i="1"/>
  <c r="M513" i="1"/>
  <c r="M510" i="1"/>
  <c r="M512" i="1"/>
  <c r="M514" i="1"/>
  <c r="M177" i="1"/>
  <c r="M179" i="1"/>
  <c r="M184" i="1"/>
  <c r="M176" i="1"/>
  <c r="M185" i="1"/>
  <c r="M183" i="1"/>
  <c r="M178" i="1"/>
  <c r="M494" i="1"/>
  <c r="M495" i="1"/>
  <c r="M489" i="1"/>
  <c r="M488" i="1"/>
  <c r="M1319" i="1"/>
  <c r="M1321" i="1"/>
  <c r="M1323" i="1"/>
  <c r="M1325" i="1"/>
  <c r="M1318" i="1"/>
  <c r="M1320" i="1"/>
  <c r="M1322" i="1"/>
  <c r="M1324" i="1"/>
  <c r="M127" i="1"/>
  <c r="M126" i="1"/>
  <c r="M135" i="1"/>
  <c r="M136" i="1"/>
  <c r="M98" i="1"/>
  <c r="M110" i="1"/>
  <c r="M111" i="1"/>
  <c r="M1523" i="1"/>
  <c r="M1526" i="1"/>
  <c r="M1528" i="1"/>
  <c r="M1530" i="1"/>
  <c r="M1532" i="1"/>
  <c r="M1534" i="1"/>
  <c r="M1536" i="1"/>
  <c r="M1538" i="1"/>
  <c r="M1521" i="1"/>
  <c r="M1525" i="1"/>
  <c r="M1527" i="1"/>
  <c r="M1529" i="1"/>
  <c r="M1531" i="1"/>
  <c r="M1533" i="1"/>
  <c r="M1535" i="1"/>
  <c r="M1537" i="1"/>
  <c r="M1539" i="1"/>
  <c r="M1518" i="1"/>
  <c r="M79" i="1"/>
  <c r="M83" i="1"/>
  <c r="M80" i="1"/>
  <c r="M84" i="1"/>
  <c r="M81" i="1"/>
  <c r="M82" i="1"/>
  <c r="M85" i="1"/>
  <c r="M367" i="1"/>
  <c r="M375" i="1"/>
  <c r="M371" i="1"/>
  <c r="M363" i="1"/>
  <c r="M341" i="1"/>
  <c r="M323" i="1"/>
  <c r="M359" i="1"/>
  <c r="M337" i="1"/>
  <c r="M355" i="1"/>
  <c r="M319" i="1"/>
  <c r="M333" i="1"/>
  <c r="M351" i="1"/>
  <c r="M315" i="1"/>
  <c r="M329" i="1"/>
  <c r="M347" i="1"/>
  <c r="M311" i="1"/>
  <c r="M595" i="1"/>
  <c r="M599" i="1"/>
  <c r="M596" i="1"/>
  <c r="M597" i="1"/>
  <c r="M598" i="1"/>
  <c r="M76" i="1"/>
  <c r="M77" i="1"/>
  <c r="M78" i="1"/>
  <c r="M780" i="1"/>
  <c r="M876" i="1"/>
  <c r="M880" i="1"/>
  <c r="M900" i="1"/>
  <c r="M940" i="1"/>
  <c r="M944" i="1"/>
  <c r="M690" i="1"/>
  <c r="M702" i="1"/>
  <c r="M778" i="1"/>
  <c r="M862" i="1"/>
  <c r="M878" i="1"/>
  <c r="M938" i="1"/>
  <c r="M943" i="1"/>
  <c r="M1016" i="1"/>
  <c r="M1072" i="1"/>
  <c r="M1088" i="1"/>
  <c r="M781" i="1"/>
  <c r="M877" i="1"/>
  <c r="M939" i="1"/>
  <c r="M950" i="1"/>
  <c r="M1073" i="1"/>
  <c r="M1085" i="1"/>
  <c r="M1089" i="1"/>
  <c r="M863" i="1"/>
  <c r="M879" i="1"/>
  <c r="M941" i="1"/>
  <c r="M951" i="1"/>
  <c r="M1070" i="1"/>
  <c r="M1074" i="1"/>
  <c r="M1086" i="1"/>
  <c r="M1090" i="1"/>
  <c r="M881" i="1"/>
  <c r="M942" i="1"/>
  <c r="M1071" i="1"/>
  <c r="M1087" i="1"/>
  <c r="M1091" i="1"/>
  <c r="M846" i="1"/>
  <c r="M994" i="1"/>
  <c r="M1046" i="1"/>
  <c r="M904" i="1"/>
  <c r="M922" i="1"/>
  <c r="M670" i="1"/>
  <c r="M669" i="1"/>
  <c r="M671" i="1"/>
  <c r="M1002" i="1"/>
  <c r="M716" i="1"/>
  <c r="M720" i="1"/>
  <c r="M784" i="1"/>
  <c r="M788" i="1"/>
  <c r="M800" i="1"/>
  <c r="M718" i="1"/>
  <c r="M746" i="1"/>
  <c r="M786" i="1"/>
  <c r="M806" i="1"/>
  <c r="M814" i="1"/>
  <c r="M715" i="1"/>
  <c r="M739" i="1"/>
  <c r="M787" i="1"/>
  <c r="M899" i="1"/>
  <c r="M717" i="1"/>
  <c r="M789" i="1"/>
  <c r="M933" i="1"/>
  <c r="M1001" i="1"/>
  <c r="M1117" i="1"/>
  <c r="M1121" i="1"/>
  <c r="M1125" i="1"/>
  <c r="M1133" i="1"/>
  <c r="M719" i="1"/>
  <c r="M1122" i="1"/>
  <c r="M1126" i="1"/>
  <c r="M673" i="1"/>
  <c r="M785" i="1"/>
  <c r="M801" i="1"/>
  <c r="M999" i="1"/>
  <c r="M1003" i="1"/>
  <c r="M1119" i="1"/>
  <c r="M1132" i="1"/>
  <c r="M1120" i="1"/>
  <c r="M1134" i="1"/>
  <c r="M1123" i="1"/>
  <c r="M1116" i="1"/>
  <c r="M1124" i="1"/>
  <c r="M700" i="1"/>
  <c r="M704" i="1"/>
  <c r="M728" i="1"/>
  <c r="M736" i="1"/>
  <c r="M776" i="1"/>
  <c r="M792" i="1"/>
  <c r="M812" i="1"/>
  <c r="M820" i="1"/>
  <c r="M860" i="1"/>
  <c r="M932" i="1"/>
  <c r="M952" i="1"/>
  <c r="M956" i="1"/>
  <c r="M698" i="1"/>
  <c r="M710" i="1"/>
  <c r="M730" i="1"/>
  <c r="M742" i="1"/>
  <c r="M811" i="1"/>
  <c r="M819" i="1"/>
  <c r="M859" i="1"/>
  <c r="M891" i="1"/>
  <c r="M931" i="1"/>
  <c r="M1048" i="1"/>
  <c r="M701" i="1"/>
  <c r="M813" i="1"/>
  <c r="M821" i="1"/>
  <c r="M845" i="1"/>
  <c r="M869" i="1"/>
  <c r="M955" i="1"/>
  <c r="M961" i="1"/>
  <c r="M973" i="1"/>
  <c r="M985" i="1"/>
  <c r="M1005" i="1"/>
  <c r="M1109" i="1"/>
  <c r="M703" i="1"/>
  <c r="M727" i="1"/>
  <c r="M791" i="1"/>
  <c r="M1010" i="1"/>
  <c r="M1110" i="1"/>
  <c r="M721" i="1"/>
  <c r="M729" i="1"/>
  <c r="M777" i="1"/>
  <c r="M937" i="1"/>
  <c r="M953" i="1"/>
  <c r="M983" i="1"/>
  <c r="M1111" i="1"/>
  <c r="M1135" i="1"/>
  <c r="M696" i="1"/>
  <c r="M708" i="1"/>
  <c r="M712" i="1"/>
  <c r="M740" i="1"/>
  <c r="M764" i="1"/>
  <c r="M836" i="1"/>
  <c r="M714" i="1"/>
  <c r="M827" i="1"/>
  <c r="M984" i="1"/>
  <c r="M901" i="1"/>
  <c r="M969" i="1"/>
  <c r="M997" i="1"/>
  <c r="M687" i="1"/>
  <c r="M711" i="1"/>
  <c r="M815" i="1"/>
  <c r="M1118" i="1"/>
  <c r="M713" i="1"/>
  <c r="M68" i="1"/>
  <c r="M72" i="1"/>
  <c r="M648" i="1"/>
  <c r="M652" i="1"/>
  <c r="M656" i="1"/>
  <c r="M646" i="1"/>
  <c r="M650" i="1"/>
  <c r="M654" i="1"/>
  <c r="M400" i="1"/>
  <c r="M404" i="1"/>
  <c r="M408" i="1"/>
  <c r="M651" i="1"/>
  <c r="M653" i="1"/>
  <c r="M647" i="1"/>
  <c r="M655" i="1"/>
  <c r="M649" i="1"/>
  <c r="M1189" i="1"/>
  <c r="M1193" i="1"/>
  <c r="M1197" i="1"/>
  <c r="M1190" i="1"/>
  <c r="M1194" i="1"/>
  <c r="M1187" i="1"/>
  <c r="M1191" i="1"/>
  <c r="M1195" i="1"/>
  <c r="M1188" i="1"/>
  <c r="M1192" i="1"/>
  <c r="M1196" i="1"/>
  <c r="L398" i="1"/>
  <c r="L400" i="1"/>
  <c r="L399" i="1"/>
  <c r="L401" i="1"/>
  <c r="L287" i="1"/>
  <c r="L286" i="1"/>
  <c r="L297" i="1"/>
  <c r="L299" i="1"/>
  <c r="L301" i="1"/>
  <c r="L303" i="1"/>
  <c r="L305" i="1"/>
  <c r="L307" i="1"/>
  <c r="L298" i="1"/>
  <c r="L302" i="1"/>
  <c r="L308" i="1"/>
  <c r="L306" i="1"/>
  <c r="L296" i="1"/>
  <c r="L300" i="1"/>
  <c r="L304" i="1"/>
  <c r="L247" i="1"/>
  <c r="L249" i="1"/>
  <c r="L250" i="1"/>
  <c r="L258" i="1"/>
  <c r="L187" i="1"/>
  <c r="L189" i="1"/>
  <c r="L188" i="1"/>
  <c r="L1324" i="1"/>
  <c r="L1332" i="1"/>
  <c r="L1340" i="1"/>
  <c r="L129" i="1"/>
  <c r="L131" i="1"/>
  <c r="L130" i="1"/>
  <c r="L132" i="1"/>
  <c r="L6" i="1"/>
  <c r="L8" i="1"/>
  <c r="L10" i="1"/>
  <c r="L7" i="1"/>
  <c r="L9" i="1"/>
  <c r="L94" i="1"/>
  <c r="L95" i="1"/>
  <c r="M392" i="1"/>
  <c r="M394" i="1"/>
  <c r="M396" i="1"/>
  <c r="M393" i="1"/>
  <c r="M397" i="1"/>
  <c r="M395" i="1"/>
  <c r="M286" i="1"/>
  <c r="M288" i="1"/>
  <c r="M287" i="1"/>
  <c r="M285" i="1"/>
  <c r="M289" i="1"/>
  <c r="M276" i="1"/>
  <c r="M274" i="1"/>
  <c r="M272" i="1"/>
  <c r="M275" i="1"/>
  <c r="M277" i="1"/>
  <c r="M273" i="1"/>
  <c r="M268" i="1"/>
  <c r="M269" i="1"/>
  <c r="M300" i="1"/>
  <c r="M302" i="1"/>
  <c r="M305" i="1"/>
  <c r="M299" i="1"/>
  <c r="M303" i="1"/>
  <c r="M308" i="1"/>
  <c r="M306" i="1"/>
  <c r="M301" i="1"/>
  <c r="M304" i="1"/>
  <c r="M307" i="1"/>
  <c r="M255" i="1"/>
  <c r="M254" i="1"/>
  <c r="M499" i="1"/>
  <c r="M501" i="1"/>
  <c r="M498" i="1"/>
  <c r="M500" i="1"/>
  <c r="M502" i="1"/>
  <c r="M589" i="1"/>
  <c r="M588" i="1"/>
  <c r="M569" i="1"/>
  <c r="M571" i="1"/>
  <c r="M568" i="1"/>
  <c r="M570" i="1"/>
  <c r="M551" i="1"/>
  <c r="M553" i="1"/>
  <c r="M550" i="1"/>
  <c r="M552" i="1"/>
  <c r="M541" i="1"/>
  <c r="M543" i="1"/>
  <c r="M540" i="1"/>
  <c r="M542" i="1"/>
  <c r="M544" i="1"/>
  <c r="M523" i="1"/>
  <c r="M525" i="1"/>
  <c r="M522" i="1"/>
  <c r="M524" i="1"/>
  <c r="M526" i="1"/>
  <c r="M211" i="1"/>
  <c r="M202" i="1"/>
  <c r="M203" i="1"/>
  <c r="M208" i="1"/>
  <c r="M235" i="1"/>
  <c r="M492" i="1"/>
  <c r="M493" i="1"/>
  <c r="M1327" i="1"/>
  <c r="M1329" i="1"/>
  <c r="M1331" i="1"/>
  <c r="M1333" i="1"/>
  <c r="M1326" i="1"/>
  <c r="M1328" i="1"/>
  <c r="M1330" i="1"/>
  <c r="M1332" i="1"/>
  <c r="M104" i="1"/>
  <c r="M103" i="1"/>
  <c r="M142" i="1"/>
  <c r="M119" i="1"/>
  <c r="M97" i="1"/>
  <c r="M101" i="1"/>
  <c r="M105" i="1"/>
  <c r="M133" i="1"/>
  <c r="M134" i="1"/>
  <c r="M9" i="1"/>
  <c r="M10" i="1"/>
  <c r="M378" i="1"/>
  <c r="M370" i="1"/>
  <c r="M366" i="1"/>
  <c r="M374" i="1"/>
  <c r="M340" i="1"/>
  <c r="M358" i="1"/>
  <c r="M322" i="1"/>
  <c r="M318" i="1"/>
  <c r="M336" i="1"/>
  <c r="M354" i="1"/>
  <c r="M350" i="1"/>
  <c r="M314" i="1"/>
  <c r="M332" i="1"/>
  <c r="M328" i="1"/>
  <c r="M346" i="1"/>
  <c r="M310" i="1"/>
  <c r="M611" i="1"/>
  <c r="M612" i="1"/>
  <c r="M609" i="1"/>
  <c r="M610" i="1"/>
  <c r="M1137" i="1"/>
  <c r="M1141" i="1"/>
  <c r="M1145" i="1"/>
  <c r="M1149" i="1"/>
  <c r="M1153" i="1"/>
  <c r="M1157" i="1"/>
  <c r="M1161" i="1"/>
  <c r="M1138" i="1"/>
  <c r="M1142" i="1"/>
  <c r="M1146" i="1"/>
  <c r="M1150" i="1"/>
  <c r="M1154" i="1"/>
  <c r="M1158" i="1"/>
  <c r="M1162" i="1"/>
  <c r="M1139" i="1"/>
  <c r="M1143" i="1"/>
  <c r="M1147" i="1"/>
  <c r="M1151" i="1"/>
  <c r="M1155" i="1"/>
  <c r="M1159" i="1"/>
  <c r="M1163" i="1"/>
  <c r="M1136" i="1"/>
  <c r="M1140" i="1"/>
  <c r="M1144" i="1"/>
  <c r="M1148" i="1"/>
  <c r="M1152" i="1"/>
  <c r="M1156" i="1"/>
  <c r="M1160" i="1"/>
  <c r="M1164" i="1"/>
  <c r="M948" i="1"/>
  <c r="M947" i="1"/>
  <c r="M1103" i="1"/>
  <c r="M840" i="1"/>
  <c r="M794" i="1"/>
  <c r="M1096" i="1"/>
  <c r="M841" i="1"/>
  <c r="M1095" i="1"/>
  <c r="M796" i="1"/>
  <c r="M816" i="1"/>
  <c r="M824" i="1"/>
  <c r="M828" i="1"/>
  <c r="M864" i="1"/>
  <c r="M872" i="1"/>
  <c r="M884" i="1"/>
  <c r="M888" i="1"/>
  <c r="M912" i="1"/>
  <c r="M678" i="1"/>
  <c r="M810" i="1"/>
  <c r="M834" i="1"/>
  <c r="M838" i="1"/>
  <c r="M842" i="1"/>
  <c r="M866" i="1"/>
  <c r="M870" i="1"/>
  <c r="M882" i="1"/>
  <c r="M886" i="1"/>
  <c r="M890" i="1"/>
  <c r="M902" i="1"/>
  <c r="M914" i="1"/>
  <c r="M699" i="1"/>
  <c r="M867" i="1"/>
  <c r="M875" i="1"/>
  <c r="M883" i="1"/>
  <c r="M976" i="1"/>
  <c r="M1012" i="1"/>
  <c r="M1044" i="1"/>
  <c r="M1052" i="1"/>
  <c r="M1056" i="1"/>
  <c r="M1060" i="1"/>
  <c r="M1064" i="1"/>
  <c r="M1076" i="1"/>
  <c r="M1112" i="1"/>
  <c r="M741" i="1"/>
  <c r="M837" i="1"/>
  <c r="M885" i="1"/>
  <c r="M909" i="1"/>
  <c r="M925" i="1"/>
  <c r="M993" i="1"/>
  <c r="M1049" i="1"/>
  <c r="M1053" i="1"/>
  <c r="M1057" i="1"/>
  <c r="M1061" i="1"/>
  <c r="M1065" i="1"/>
  <c r="M1077" i="1"/>
  <c r="M743" i="1"/>
  <c r="M871" i="1"/>
  <c r="M887" i="1"/>
  <c r="M946" i="1"/>
  <c r="M986" i="1"/>
  <c r="M1042" i="1"/>
  <c r="M1050" i="1"/>
  <c r="M1054" i="1"/>
  <c r="M1058" i="1"/>
  <c r="M1062" i="1"/>
  <c r="M1066" i="1"/>
  <c r="M1078" i="1"/>
  <c r="M697" i="1"/>
  <c r="M825" i="1"/>
  <c r="M833" i="1"/>
  <c r="M873" i="1"/>
  <c r="M889" i="1"/>
  <c r="M905" i="1"/>
  <c r="M913" i="1"/>
  <c r="M929" i="1"/>
  <c r="M1011" i="1"/>
  <c r="M1019" i="1"/>
  <c r="M1043" i="1"/>
  <c r="M1051" i="1"/>
  <c r="M1055" i="1"/>
  <c r="M1059" i="1"/>
  <c r="M1063" i="1"/>
  <c r="M1067" i="1"/>
  <c r="M1075" i="1"/>
  <c r="M1115" i="1"/>
  <c r="M676" i="1"/>
  <c r="M674" i="1"/>
  <c r="M675" i="1"/>
  <c r="M731" i="1"/>
  <c r="M1104" i="1"/>
  <c r="M1108" i="1"/>
  <c r="M677" i="1"/>
  <c r="M1097" i="1"/>
  <c r="M1105" i="1"/>
  <c r="M735" i="1"/>
  <c r="M775" i="1"/>
  <c r="M962" i="1"/>
  <c r="M1106" i="1"/>
  <c r="M809" i="1"/>
  <c r="M1107" i="1"/>
  <c r="M920" i="1"/>
  <c r="M706" i="1"/>
  <c r="M734" i="1"/>
  <c r="M798" i="1"/>
  <c r="M818" i="1"/>
  <c r="M822" i="1"/>
  <c r="M707" i="1"/>
  <c r="M709" i="1"/>
  <c r="M799" i="1"/>
  <c r="M823" i="1"/>
  <c r="M839" i="1"/>
  <c r="M689" i="1"/>
  <c r="M705" i="1"/>
  <c r="M1127" i="1"/>
  <c r="M672" i="1"/>
  <c r="M892" i="1"/>
  <c r="M896" i="1"/>
  <c r="M722" i="1"/>
  <c r="M738" i="1"/>
  <c r="M774" i="1"/>
  <c r="M894" i="1"/>
  <c r="M906" i="1"/>
  <c r="M771" i="1"/>
  <c r="M915" i="1"/>
  <c r="M797" i="1"/>
  <c r="M893" i="1"/>
  <c r="M1017" i="1"/>
  <c r="M1037" i="1"/>
  <c r="M1093" i="1"/>
  <c r="M1113" i="1"/>
  <c r="M895" i="1"/>
  <c r="M919" i="1"/>
  <c r="M957" i="1"/>
  <c r="M1102" i="1"/>
  <c r="M737" i="1"/>
  <c r="M958" i="1"/>
  <c r="M995" i="1"/>
  <c r="M724" i="1"/>
  <c r="M936" i="1"/>
  <c r="M726" i="1"/>
  <c r="M723" i="1"/>
  <c r="M725" i="1"/>
  <c r="M935" i="1"/>
  <c r="M67" i="1"/>
  <c r="M71" i="1"/>
  <c r="M636" i="1"/>
  <c r="M640" i="1"/>
  <c r="M644" i="1"/>
  <c r="M399" i="1"/>
  <c r="M403" i="1"/>
  <c r="M407" i="1"/>
  <c r="M638" i="1"/>
  <c r="M642" i="1"/>
  <c r="M635" i="1"/>
  <c r="M643" i="1"/>
  <c r="M637" i="1"/>
  <c r="M645" i="1"/>
  <c r="M639" i="1"/>
  <c r="M641" i="1"/>
  <c r="M1177" i="1"/>
  <c r="M1181" i="1"/>
  <c r="M1185" i="1"/>
  <c r="M1178" i="1"/>
  <c r="M1182" i="1"/>
  <c r="M1186" i="1"/>
  <c r="M1179" i="1"/>
  <c r="M1183" i="1"/>
  <c r="M1176" i="1"/>
  <c r="M1180" i="1"/>
  <c r="M1184" i="1"/>
  <c r="M46" i="1"/>
  <c r="M50" i="1"/>
  <c r="M54" i="1"/>
  <c r="M47" i="1"/>
  <c r="M51" i="1"/>
  <c r="M55" i="1"/>
  <c r="M52" i="1"/>
  <c r="M45" i="1"/>
  <c r="M53" i="1"/>
  <c r="M48" i="1"/>
  <c r="M56" i="1"/>
  <c r="M49" i="1"/>
  <c r="K273" i="1"/>
  <c r="K277" i="1"/>
  <c r="K281" i="1"/>
  <c r="K285" i="1"/>
  <c r="K289" i="1"/>
  <c r="K272" i="1"/>
  <c r="K276" i="1"/>
  <c r="K280" i="1"/>
  <c r="K284" i="1"/>
  <c r="K288" i="1"/>
  <c r="K275" i="1"/>
  <c r="K279" i="1"/>
  <c r="K283" i="1"/>
  <c r="K287" i="1"/>
  <c r="K291" i="1"/>
  <c r="K274" i="1"/>
  <c r="K278" i="1"/>
  <c r="K282" i="1"/>
  <c r="K286" i="1"/>
  <c r="K290" i="1"/>
  <c r="K263" i="1"/>
  <c r="K262" i="1"/>
  <c r="K188" i="1"/>
  <c r="K187" i="1"/>
  <c r="K189" i="1"/>
  <c r="K100" i="1"/>
  <c r="K104" i="1"/>
  <c r="K108" i="1"/>
  <c r="K112" i="1"/>
  <c r="K116" i="1"/>
  <c r="K120" i="1"/>
  <c r="K124" i="1"/>
  <c r="K128" i="1"/>
  <c r="K132" i="1"/>
  <c r="K136" i="1"/>
  <c r="K140" i="1"/>
  <c r="K99" i="1"/>
  <c r="K103" i="1"/>
  <c r="K107" i="1"/>
  <c r="K111" i="1"/>
  <c r="K115" i="1"/>
  <c r="K119" i="1"/>
  <c r="K123" i="1"/>
  <c r="K127" i="1"/>
  <c r="K131" i="1"/>
  <c r="K135" i="1"/>
  <c r="K139" i="1"/>
  <c r="K143" i="1"/>
  <c r="K98" i="1"/>
  <c r="K102" i="1"/>
  <c r="K106" i="1"/>
  <c r="K110" i="1"/>
  <c r="K114" i="1"/>
  <c r="K118" i="1"/>
  <c r="K122" i="1"/>
  <c r="K126" i="1"/>
  <c r="K130" i="1"/>
  <c r="K134" i="1"/>
  <c r="K138" i="1"/>
  <c r="K142" i="1"/>
  <c r="K97" i="1"/>
  <c r="K101" i="1"/>
  <c r="K105" i="1"/>
  <c r="K109" i="1"/>
  <c r="K113" i="1"/>
  <c r="K117" i="1"/>
  <c r="K121" i="1"/>
  <c r="K125" i="1"/>
  <c r="K129" i="1"/>
  <c r="K133" i="1"/>
  <c r="K137" i="1"/>
  <c r="K141" i="1"/>
  <c r="K293" i="1"/>
  <c r="K295" i="1"/>
  <c r="K294" i="1"/>
  <c r="K80" i="1"/>
  <c r="K84" i="1"/>
  <c r="K88" i="1"/>
  <c r="K79" i="1"/>
  <c r="K83" i="1"/>
  <c r="K87" i="1"/>
  <c r="K91" i="1"/>
  <c r="K82" i="1"/>
  <c r="K86" i="1"/>
  <c r="K90" i="1"/>
  <c r="K81" i="1"/>
  <c r="K85" i="1"/>
  <c r="K89" i="1"/>
  <c r="K48" i="1"/>
  <c r="K52" i="1"/>
  <c r="K56" i="1"/>
  <c r="K60" i="1"/>
  <c r="K64" i="1"/>
  <c r="K47" i="1"/>
  <c r="K51" i="1"/>
  <c r="K55" i="1"/>
  <c r="K59" i="1"/>
  <c r="K63" i="1"/>
  <c r="K46" i="1"/>
  <c r="K50" i="1"/>
  <c r="K54" i="1"/>
  <c r="K58" i="1"/>
  <c r="K62" i="1"/>
  <c r="K45" i="1"/>
  <c r="K49" i="1"/>
  <c r="K53" i="1"/>
  <c r="K57" i="1"/>
  <c r="K61" i="1"/>
  <c r="K65" i="1"/>
  <c r="K4" i="1"/>
  <c r="K3" i="1"/>
  <c r="K1409" i="1"/>
  <c r="K1413" i="1"/>
  <c r="K1421" i="1"/>
  <c r="K1425" i="1"/>
  <c r="K1429" i="1"/>
  <c r="K1433" i="1"/>
  <c r="K1437" i="1"/>
  <c r="K1441" i="1"/>
  <c r="K1445" i="1"/>
  <c r="K1449" i="1"/>
  <c r="K1453" i="1"/>
  <c r="K1457" i="1"/>
  <c r="K1461" i="1"/>
  <c r="K1465" i="1"/>
  <c r="K1469" i="1"/>
  <c r="K1372" i="1"/>
  <c r="K1374" i="1"/>
  <c r="K1376" i="1"/>
  <c r="K1378" i="1"/>
  <c r="K1380" i="1"/>
  <c r="K1382" i="1"/>
  <c r="K1384" i="1"/>
  <c r="K1386" i="1"/>
  <c r="K1388" i="1"/>
  <c r="K1390" i="1"/>
  <c r="K1392" i="1"/>
  <c r="K1394" i="1"/>
  <c r="K1396" i="1"/>
  <c r="K1398" i="1"/>
  <c r="K1400" i="1"/>
  <c r="K1402" i="1"/>
  <c r="K1404" i="1"/>
  <c r="K1406" i="1"/>
  <c r="K1408" i="1"/>
  <c r="K1412" i="1"/>
  <c r="K1424" i="1"/>
  <c r="K1428" i="1"/>
  <c r="K1432" i="1"/>
  <c r="K1436" i="1"/>
  <c r="K1440" i="1"/>
  <c r="K1444" i="1"/>
  <c r="K1448" i="1"/>
  <c r="K1452" i="1"/>
  <c r="K1456" i="1"/>
  <c r="K1460" i="1"/>
  <c r="K1464" i="1"/>
  <c r="K1468" i="1"/>
  <c r="K1411" i="1"/>
  <c r="K1423" i="1"/>
  <c r="K1427" i="1"/>
  <c r="K1431" i="1"/>
  <c r="K1435" i="1"/>
  <c r="K1439" i="1"/>
  <c r="K1443" i="1"/>
  <c r="K1447" i="1"/>
  <c r="K1451" i="1"/>
  <c r="K1455" i="1"/>
  <c r="K1459" i="1"/>
  <c r="K1463" i="1"/>
  <c r="K1467" i="1"/>
  <c r="K1371" i="1"/>
  <c r="K1373" i="1"/>
  <c r="K1375" i="1"/>
  <c r="K1377" i="1"/>
  <c r="K1379" i="1"/>
  <c r="K1381" i="1"/>
  <c r="K1383" i="1"/>
  <c r="K1385" i="1"/>
  <c r="K1387" i="1"/>
  <c r="K1389" i="1"/>
  <c r="K1391" i="1"/>
  <c r="K1393" i="1"/>
  <c r="K1395" i="1"/>
  <c r="K1397" i="1"/>
  <c r="K1399" i="1"/>
  <c r="K1401" i="1"/>
  <c r="K1403" i="1"/>
  <c r="K1405" i="1"/>
  <c r="K1407" i="1"/>
  <c r="K1410" i="1"/>
  <c r="K1414" i="1"/>
  <c r="K1422" i="1"/>
  <c r="K1426" i="1"/>
  <c r="K1430" i="1"/>
  <c r="K1434" i="1"/>
  <c r="K1438" i="1"/>
  <c r="K1442" i="1"/>
  <c r="K1446" i="1"/>
  <c r="K1450" i="1"/>
  <c r="K1454" i="1"/>
  <c r="K1458" i="1"/>
  <c r="K1462" i="1"/>
  <c r="K1466" i="1"/>
  <c r="K1470" i="1"/>
  <c r="K2" i="1"/>
  <c r="L175" i="1"/>
  <c r="L174" i="1"/>
  <c r="L310" i="1"/>
  <c r="L314" i="1"/>
  <c r="L318" i="1"/>
  <c r="L330" i="1"/>
  <c r="L334" i="1"/>
  <c r="L338" i="1"/>
  <c r="L346" i="1"/>
  <c r="L350" i="1"/>
  <c r="L354" i="1"/>
  <c r="L309" i="1"/>
  <c r="L313" i="1"/>
  <c r="L317" i="1"/>
  <c r="L321" i="1"/>
  <c r="L329" i="1"/>
  <c r="L333" i="1"/>
  <c r="L337" i="1"/>
  <c r="L345" i="1"/>
  <c r="L349" i="1"/>
  <c r="L353" i="1"/>
  <c r="L357" i="1"/>
  <c r="L312" i="1"/>
  <c r="L316" i="1"/>
  <c r="L320" i="1"/>
  <c r="L328" i="1"/>
  <c r="L332" i="1"/>
  <c r="L336" i="1"/>
  <c r="L348" i="1"/>
  <c r="L352" i="1"/>
  <c r="L356" i="1"/>
  <c r="L311" i="1"/>
  <c r="L315" i="1"/>
  <c r="L319" i="1"/>
  <c r="L327" i="1"/>
  <c r="L331" i="1"/>
  <c r="L335" i="1"/>
  <c r="L339" i="1"/>
  <c r="L347" i="1"/>
  <c r="L351" i="1"/>
  <c r="L355" i="1"/>
  <c r="L1138" i="1"/>
  <c r="L1142" i="1"/>
  <c r="L1146" i="1"/>
  <c r="L1150" i="1"/>
  <c r="L1137" i="1"/>
  <c r="L1141" i="1"/>
  <c r="L1136" i="1"/>
  <c r="L1140" i="1"/>
  <c r="L1139" i="1"/>
  <c r="L1145" i="1"/>
  <c r="L1148" i="1"/>
  <c r="L1153" i="1"/>
  <c r="L1157" i="1"/>
  <c r="L1161" i="1"/>
  <c r="L1147" i="1"/>
  <c r="L1156" i="1"/>
  <c r="L1160" i="1"/>
  <c r="L1164" i="1"/>
  <c r="L1144" i="1"/>
  <c r="L1149" i="1"/>
  <c r="L1152" i="1"/>
  <c r="L1155" i="1"/>
  <c r="L1159" i="1"/>
  <c r="L1163" i="1"/>
  <c r="L1143" i="1"/>
  <c r="L1151" i="1"/>
  <c r="L1154" i="1"/>
  <c r="L1158" i="1"/>
  <c r="L1162" i="1"/>
  <c r="L61" i="1"/>
  <c r="L62" i="1"/>
  <c r="L65" i="1"/>
  <c r="L64" i="1"/>
  <c r="L63" i="1"/>
  <c r="L13" i="1"/>
  <c r="L15" i="1"/>
  <c r="L17" i="1"/>
  <c r="L19" i="1"/>
  <c r="L21" i="1"/>
  <c r="L12" i="1"/>
  <c r="L14" i="1"/>
  <c r="L16" i="1"/>
  <c r="L18" i="1"/>
  <c r="L20" i="1"/>
  <c r="L22" i="1"/>
  <c r="L3" i="1"/>
  <c r="L145" i="1"/>
  <c r="L149" i="1"/>
  <c r="L153" i="1"/>
  <c r="L157" i="1"/>
  <c r="L161" i="1"/>
  <c r="L144" i="1"/>
  <c r="L148" i="1"/>
  <c r="L152" i="1"/>
  <c r="L156" i="1"/>
  <c r="L160" i="1"/>
  <c r="L147" i="1"/>
  <c r="L151" i="1"/>
  <c r="L155" i="1"/>
  <c r="L159" i="1"/>
  <c r="L4" i="1"/>
  <c r="L146" i="1"/>
  <c r="L150" i="1"/>
  <c r="L154" i="1"/>
  <c r="L158" i="1"/>
  <c r="L1522" i="1"/>
  <c r="L1521" i="1"/>
  <c r="L1525" i="1"/>
  <c r="L1520" i="1"/>
  <c r="L1524" i="1"/>
  <c r="L2" i="1"/>
  <c r="L1519" i="1"/>
  <c r="L1523" i="1"/>
  <c r="M1411" i="1"/>
  <c r="M1410" i="1"/>
  <c r="M1414" i="1"/>
  <c r="M1409" i="1"/>
  <c r="M1413" i="1"/>
  <c r="M1421" i="1"/>
  <c r="M1408" i="1"/>
  <c r="M1412" i="1"/>
  <c r="K271" i="1"/>
  <c r="K270" i="1"/>
  <c r="K249" i="1"/>
  <c r="K253" i="1"/>
  <c r="K257" i="1"/>
  <c r="K261" i="1"/>
  <c r="K248" i="1"/>
  <c r="K252" i="1"/>
  <c r="K256" i="1"/>
  <c r="K260" i="1"/>
  <c r="K247" i="1"/>
  <c r="K251" i="1"/>
  <c r="K255" i="1"/>
  <c r="K259" i="1"/>
  <c r="K250" i="1"/>
  <c r="K254" i="1"/>
  <c r="K258" i="1"/>
  <c r="K176" i="1"/>
  <c r="K180" i="1"/>
  <c r="K184" i="1"/>
  <c r="K178" i="1"/>
  <c r="K182" i="1"/>
  <c r="K177" i="1"/>
  <c r="K181" i="1"/>
  <c r="K185" i="1"/>
  <c r="K179" i="1"/>
  <c r="K183" i="1"/>
  <c r="K6" i="1"/>
  <c r="K10" i="1"/>
  <c r="K9" i="1"/>
  <c r="K8" i="1"/>
  <c r="K7" i="1"/>
  <c r="K309" i="1"/>
  <c r="K313" i="1"/>
  <c r="K317" i="1"/>
  <c r="K321" i="1"/>
  <c r="K325" i="1"/>
  <c r="K329" i="1"/>
  <c r="K333" i="1"/>
  <c r="K337" i="1"/>
  <c r="K341" i="1"/>
  <c r="K345" i="1"/>
  <c r="K349" i="1"/>
  <c r="K353" i="1"/>
  <c r="K357" i="1"/>
  <c r="K361" i="1"/>
  <c r="K365" i="1"/>
  <c r="K369" i="1"/>
  <c r="K373" i="1"/>
  <c r="K377" i="1"/>
  <c r="K312" i="1"/>
  <c r="K316" i="1"/>
  <c r="K320" i="1"/>
  <c r="K324" i="1"/>
  <c r="K328" i="1"/>
  <c r="K332" i="1"/>
  <c r="K336" i="1"/>
  <c r="K340" i="1"/>
  <c r="K344" i="1"/>
  <c r="K348" i="1"/>
  <c r="K352" i="1"/>
  <c r="K356" i="1"/>
  <c r="K360" i="1"/>
  <c r="K364" i="1"/>
  <c r="K368" i="1"/>
  <c r="K372" i="1"/>
  <c r="K376" i="1"/>
  <c r="K311" i="1"/>
  <c r="K315" i="1"/>
  <c r="K319" i="1"/>
  <c r="K323" i="1"/>
  <c r="K327" i="1"/>
  <c r="K331" i="1"/>
  <c r="K335" i="1"/>
  <c r="K339" i="1"/>
  <c r="K343" i="1"/>
  <c r="K347" i="1"/>
  <c r="K351" i="1"/>
  <c r="K355" i="1"/>
  <c r="K359" i="1"/>
  <c r="K363" i="1"/>
  <c r="K367" i="1"/>
  <c r="K371" i="1"/>
  <c r="K375" i="1"/>
  <c r="K310" i="1"/>
  <c r="K314" i="1"/>
  <c r="K318" i="1"/>
  <c r="K322" i="1"/>
  <c r="K326" i="1"/>
  <c r="K330" i="1"/>
  <c r="K334" i="1"/>
  <c r="K338" i="1"/>
  <c r="K342" i="1"/>
  <c r="K346" i="1"/>
  <c r="K350" i="1"/>
  <c r="K354" i="1"/>
  <c r="K358" i="1"/>
  <c r="K362" i="1"/>
  <c r="K366" i="1"/>
  <c r="K370" i="1"/>
  <c r="K374" i="1"/>
  <c r="K378" i="1"/>
  <c r="K36" i="1"/>
  <c r="K40" i="1"/>
  <c r="K44" i="1"/>
  <c r="K35" i="1"/>
  <c r="K39" i="1"/>
  <c r="K43" i="1"/>
  <c r="K34" i="1"/>
  <c r="K38" i="1"/>
  <c r="K42" i="1"/>
  <c r="K37" i="1"/>
  <c r="K41" i="1"/>
  <c r="L191" i="1"/>
  <c r="L195" i="1"/>
  <c r="L193" i="1"/>
  <c r="L197" i="1"/>
  <c r="L192" i="1"/>
  <c r="L194" i="1"/>
  <c r="L196" i="1"/>
  <c r="L81" i="1"/>
  <c r="L85" i="1"/>
  <c r="L89" i="1"/>
  <c r="L80" i="1"/>
  <c r="L84" i="1"/>
  <c r="L88" i="1"/>
  <c r="L79" i="1"/>
  <c r="L83" i="1"/>
  <c r="L87" i="1"/>
  <c r="L91" i="1"/>
  <c r="L82" i="1"/>
  <c r="L86" i="1"/>
  <c r="L90" i="1"/>
  <c r="L597" i="1"/>
  <c r="L601" i="1"/>
  <c r="L605" i="1"/>
  <c r="L609" i="1"/>
  <c r="L596" i="1"/>
  <c r="L600" i="1"/>
  <c r="L604" i="1"/>
  <c r="L608" i="1"/>
  <c r="L612" i="1"/>
  <c r="L595" i="1"/>
  <c r="L599" i="1"/>
  <c r="L603" i="1"/>
  <c r="L607" i="1"/>
  <c r="L611" i="1"/>
  <c r="L598" i="1"/>
  <c r="L602" i="1"/>
  <c r="L606" i="1"/>
  <c r="L610" i="1"/>
  <c r="L671" i="1"/>
  <c r="L675" i="1"/>
  <c r="L679" i="1"/>
  <c r="L683" i="1"/>
  <c r="L687" i="1"/>
  <c r="L691" i="1"/>
  <c r="L695" i="1"/>
  <c r="L699" i="1"/>
  <c r="L703" i="1"/>
  <c r="L707" i="1"/>
  <c r="L711" i="1"/>
  <c r="L715" i="1"/>
  <c r="L719" i="1"/>
  <c r="L723" i="1"/>
  <c r="L727" i="1"/>
  <c r="L731" i="1"/>
  <c r="L735" i="1"/>
  <c r="L739" i="1"/>
  <c r="L743" i="1"/>
  <c r="L747" i="1"/>
  <c r="L751" i="1"/>
  <c r="L755" i="1"/>
  <c r="L759" i="1"/>
  <c r="L763" i="1"/>
  <c r="L767" i="1"/>
  <c r="L771" i="1"/>
  <c r="L775" i="1"/>
  <c r="L779" i="1"/>
  <c r="L783" i="1"/>
  <c r="L787" i="1"/>
  <c r="L791" i="1"/>
  <c r="L795" i="1"/>
  <c r="L799" i="1"/>
  <c r="L803" i="1"/>
  <c r="L807" i="1"/>
  <c r="L811" i="1"/>
  <c r="L815" i="1"/>
  <c r="L819" i="1"/>
  <c r="L823" i="1"/>
  <c r="L827" i="1"/>
  <c r="L831" i="1"/>
  <c r="L670" i="1"/>
  <c r="L674" i="1"/>
  <c r="L678" i="1"/>
  <c r="L682" i="1"/>
  <c r="L686" i="1"/>
  <c r="L690" i="1"/>
  <c r="L694" i="1"/>
  <c r="L698" i="1"/>
  <c r="L702" i="1"/>
  <c r="L706" i="1"/>
  <c r="L710" i="1"/>
  <c r="L714" i="1"/>
  <c r="L718" i="1"/>
  <c r="L722" i="1"/>
  <c r="L726" i="1"/>
  <c r="L730" i="1"/>
  <c r="L734" i="1"/>
  <c r="L738" i="1"/>
  <c r="L742" i="1"/>
  <c r="L746" i="1"/>
  <c r="L750" i="1"/>
  <c r="L754" i="1"/>
  <c r="L758" i="1"/>
  <c r="L762" i="1"/>
  <c r="L766" i="1"/>
  <c r="L770" i="1"/>
  <c r="L774" i="1"/>
  <c r="L778" i="1"/>
  <c r="L782" i="1"/>
  <c r="L786" i="1"/>
  <c r="L790" i="1"/>
  <c r="L794" i="1"/>
  <c r="L798" i="1"/>
  <c r="L802" i="1"/>
  <c r="L806" i="1"/>
  <c r="L810" i="1"/>
  <c r="L669" i="1"/>
  <c r="L673" i="1"/>
  <c r="L677" i="1"/>
  <c r="L681" i="1"/>
  <c r="L685" i="1"/>
  <c r="L689" i="1"/>
  <c r="L693" i="1"/>
  <c r="L697" i="1"/>
  <c r="L701" i="1"/>
  <c r="L705" i="1"/>
  <c r="L709" i="1"/>
  <c r="L713" i="1"/>
  <c r="L717" i="1"/>
  <c r="L721" i="1"/>
  <c r="L725" i="1"/>
  <c r="L729" i="1"/>
  <c r="L733" i="1"/>
  <c r="L737" i="1"/>
  <c r="L741" i="1"/>
  <c r="L745" i="1"/>
  <c r="L749" i="1"/>
  <c r="L753" i="1"/>
  <c r="L757" i="1"/>
  <c r="L761" i="1"/>
  <c r="L765" i="1"/>
  <c r="L769" i="1"/>
  <c r="L773" i="1"/>
  <c r="L777" i="1"/>
  <c r="L781" i="1"/>
  <c r="L785" i="1"/>
  <c r="L789" i="1"/>
  <c r="L793" i="1"/>
  <c r="L797" i="1"/>
  <c r="L801" i="1"/>
  <c r="L805" i="1"/>
  <c r="L809" i="1"/>
  <c r="L813" i="1"/>
  <c r="L817" i="1"/>
  <c r="L821" i="1"/>
  <c r="L825" i="1"/>
  <c r="L668" i="1"/>
  <c r="L672" i="1"/>
  <c r="L676" i="1"/>
  <c r="L680" i="1"/>
  <c r="L684" i="1"/>
  <c r="L688" i="1"/>
  <c r="L692" i="1"/>
  <c r="L696" i="1"/>
  <c r="L700" i="1"/>
  <c r="L704" i="1"/>
  <c r="L708" i="1"/>
  <c r="L712" i="1"/>
  <c r="L716" i="1"/>
  <c r="L720" i="1"/>
  <c r="L724" i="1"/>
  <c r="L728" i="1"/>
  <c r="L732" i="1"/>
  <c r="L736" i="1"/>
  <c r="L740" i="1"/>
  <c r="L744" i="1"/>
  <c r="L748" i="1"/>
  <c r="L752" i="1"/>
  <c r="L756" i="1"/>
  <c r="L760" i="1"/>
  <c r="L764" i="1"/>
  <c r="L768" i="1"/>
  <c r="L772" i="1"/>
  <c r="L776" i="1"/>
  <c r="L780" i="1"/>
  <c r="L784" i="1"/>
  <c r="L788" i="1"/>
  <c r="L792" i="1"/>
  <c r="L828" i="1"/>
  <c r="L834" i="1"/>
  <c r="L838" i="1"/>
  <c r="L842" i="1"/>
  <c r="L846" i="1"/>
  <c r="L850" i="1"/>
  <c r="L854" i="1"/>
  <c r="L858" i="1"/>
  <c r="L862" i="1"/>
  <c r="L866" i="1"/>
  <c r="L870" i="1"/>
  <c r="L874" i="1"/>
  <c r="L878" i="1"/>
  <c r="L882" i="1"/>
  <c r="L886" i="1"/>
  <c r="L890" i="1"/>
  <c r="L894" i="1"/>
  <c r="L898" i="1"/>
  <c r="L902" i="1"/>
  <c r="L906" i="1"/>
  <c r="L910" i="1"/>
  <c r="L914" i="1"/>
  <c r="L918" i="1"/>
  <c r="L922" i="1"/>
  <c r="L926" i="1"/>
  <c r="L930" i="1"/>
  <c r="L934" i="1"/>
  <c r="L938" i="1"/>
  <c r="L942" i="1"/>
  <c r="L946" i="1"/>
  <c r="L950" i="1"/>
  <c r="L954" i="1"/>
  <c r="L958" i="1"/>
  <c r="L962" i="1"/>
  <c r="L966" i="1"/>
  <c r="L970" i="1"/>
  <c r="L974" i="1"/>
  <c r="L978" i="1"/>
  <c r="L982" i="1"/>
  <c r="L986" i="1"/>
  <c r="L990" i="1"/>
  <c r="L994" i="1"/>
  <c r="L998" i="1"/>
  <c r="L1002" i="1"/>
  <c r="L1006" i="1"/>
  <c r="L1010" i="1"/>
  <c r="L1014" i="1"/>
  <c r="L1018" i="1"/>
  <c r="L1022" i="1"/>
  <c r="L1026" i="1"/>
  <c r="L1030" i="1"/>
  <c r="L1034" i="1"/>
  <c r="L1038" i="1"/>
  <c r="L1042" i="1"/>
  <c r="L1046" i="1"/>
  <c r="L1050" i="1"/>
  <c r="L1054" i="1"/>
  <c r="L1058" i="1"/>
  <c r="L1062" i="1"/>
  <c r="L1066" i="1"/>
  <c r="L1070" i="1"/>
  <c r="L1074" i="1"/>
  <c r="L1078" i="1"/>
  <c r="L1082" i="1"/>
  <c r="L1086" i="1"/>
  <c r="L1090" i="1"/>
  <c r="L1094" i="1"/>
  <c r="L1098" i="1"/>
  <c r="L1102" i="1"/>
  <c r="L1106" i="1"/>
  <c r="L1110" i="1"/>
  <c r="L1114" i="1"/>
  <c r="L1118" i="1"/>
  <c r="L1122" i="1"/>
  <c r="L1126" i="1"/>
  <c r="L1130" i="1"/>
  <c r="L1134" i="1"/>
  <c r="L800" i="1"/>
  <c r="L808" i="1"/>
  <c r="L830" i="1"/>
  <c r="L833" i="1"/>
  <c r="L837" i="1"/>
  <c r="L841" i="1"/>
  <c r="L845" i="1"/>
  <c r="L849" i="1"/>
  <c r="L853" i="1"/>
  <c r="L857" i="1"/>
  <c r="L861" i="1"/>
  <c r="L865" i="1"/>
  <c r="L869" i="1"/>
  <c r="L873" i="1"/>
  <c r="L877" i="1"/>
  <c r="L881" i="1"/>
  <c r="L885" i="1"/>
  <c r="L889" i="1"/>
  <c r="L893" i="1"/>
  <c r="L897" i="1"/>
  <c r="L901" i="1"/>
  <c r="L905" i="1"/>
  <c r="L909" i="1"/>
  <c r="L913" i="1"/>
  <c r="L917" i="1"/>
  <c r="L921" i="1"/>
  <c r="L925" i="1"/>
  <c r="L929" i="1"/>
  <c r="L933" i="1"/>
  <c r="L937" i="1"/>
  <c r="L941" i="1"/>
  <c r="L945" i="1"/>
  <c r="L949" i="1"/>
  <c r="L953" i="1"/>
  <c r="L957" i="1"/>
  <c r="L961" i="1"/>
  <c r="L965" i="1"/>
  <c r="L969" i="1"/>
  <c r="L973" i="1"/>
  <c r="L977" i="1"/>
  <c r="L981" i="1"/>
  <c r="L985" i="1"/>
  <c r="L989" i="1"/>
  <c r="L993" i="1"/>
  <c r="L997" i="1"/>
  <c r="L1001" i="1"/>
  <c r="L1005" i="1"/>
  <c r="L1009" i="1"/>
  <c r="L1013" i="1"/>
  <c r="L1017" i="1"/>
  <c r="L1021" i="1"/>
  <c r="L1025" i="1"/>
  <c r="L1029" i="1"/>
  <c r="L1033" i="1"/>
  <c r="L1037" i="1"/>
  <c r="L1041" i="1"/>
  <c r="L1045" i="1"/>
  <c r="L1049" i="1"/>
  <c r="L1053" i="1"/>
  <c r="L1057" i="1"/>
  <c r="L1061" i="1"/>
  <c r="L1065" i="1"/>
  <c r="L1069" i="1"/>
  <c r="L1073" i="1"/>
  <c r="L1077" i="1"/>
  <c r="L1081" i="1"/>
  <c r="L1085" i="1"/>
  <c r="L1089" i="1"/>
  <c r="L1093" i="1"/>
  <c r="L1097" i="1"/>
  <c r="L1101" i="1"/>
  <c r="L1105" i="1"/>
  <c r="L1109" i="1"/>
  <c r="L1113" i="1"/>
  <c r="L1117" i="1"/>
  <c r="L1121" i="1"/>
  <c r="L1125" i="1"/>
  <c r="L1129" i="1"/>
  <c r="L1133" i="1"/>
  <c r="L832" i="1"/>
  <c r="L836" i="1"/>
  <c r="L840" i="1"/>
  <c r="L844" i="1"/>
  <c r="L848" i="1"/>
  <c r="L852" i="1"/>
  <c r="L856" i="1"/>
  <c r="L860" i="1"/>
  <c r="L864" i="1"/>
  <c r="L868" i="1"/>
  <c r="L872" i="1"/>
  <c r="L876" i="1"/>
  <c r="L880" i="1"/>
  <c r="L884" i="1"/>
  <c r="L888" i="1"/>
  <c r="L892" i="1"/>
  <c r="L896" i="1"/>
  <c r="L900" i="1"/>
  <c r="L904" i="1"/>
  <c r="L908" i="1"/>
  <c r="L912" i="1"/>
  <c r="L916" i="1"/>
  <c r="L920" i="1"/>
  <c r="L924" i="1"/>
  <c r="L928" i="1"/>
  <c r="L932" i="1"/>
  <c r="L936" i="1"/>
  <c r="L940" i="1"/>
  <c r="L944" i="1"/>
  <c r="L948" i="1"/>
  <c r="L952" i="1"/>
  <c r="L956" i="1"/>
  <c r="L960" i="1"/>
  <c r="L964" i="1"/>
  <c r="L968" i="1"/>
  <c r="L972" i="1"/>
  <c r="L976" i="1"/>
  <c r="L980" i="1"/>
  <c r="L984" i="1"/>
  <c r="L988" i="1"/>
  <c r="L992" i="1"/>
  <c r="L996" i="1"/>
  <c r="L1000" i="1"/>
  <c r="L1004" i="1"/>
  <c r="L1008" i="1"/>
  <c r="L1012" i="1"/>
  <c r="L1016" i="1"/>
  <c r="L1020" i="1"/>
  <c r="L1024" i="1"/>
  <c r="L1028" i="1"/>
  <c r="L1032" i="1"/>
  <c r="L1036" i="1"/>
  <c r="L1040" i="1"/>
  <c r="L1044" i="1"/>
  <c r="L1048" i="1"/>
  <c r="L1052" i="1"/>
  <c r="L1056" i="1"/>
  <c r="L1060" i="1"/>
  <c r="L1064" i="1"/>
  <c r="L1068" i="1"/>
  <c r="L1072" i="1"/>
  <c r="L1076" i="1"/>
  <c r="L1080" i="1"/>
  <c r="L1084" i="1"/>
  <c r="L1088" i="1"/>
  <c r="L1092" i="1"/>
  <c r="L1096" i="1"/>
  <c r="L1100" i="1"/>
  <c r="L1104" i="1"/>
  <c r="L1108" i="1"/>
  <c r="L1112" i="1"/>
  <c r="L1116" i="1"/>
  <c r="L1120" i="1"/>
  <c r="L1124" i="1"/>
  <c r="L1128" i="1"/>
  <c r="L1132" i="1"/>
  <c r="L796" i="1"/>
  <c r="L804" i="1"/>
  <c r="L812" i="1"/>
  <c r="L814" i="1"/>
  <c r="L816" i="1"/>
  <c r="L818" i="1"/>
  <c r="L820" i="1"/>
  <c r="L822" i="1"/>
  <c r="L824" i="1"/>
  <c r="L826" i="1"/>
  <c r="L829" i="1"/>
  <c r="L835" i="1"/>
  <c r="L839" i="1"/>
  <c r="L843" i="1"/>
  <c r="L847" i="1"/>
  <c r="L851" i="1"/>
  <c r="L855" i="1"/>
  <c r="L859" i="1"/>
  <c r="L863" i="1"/>
  <c r="L867" i="1"/>
  <c r="L871" i="1"/>
  <c r="L875" i="1"/>
  <c r="L879" i="1"/>
  <c r="L883" i="1"/>
  <c r="L887" i="1"/>
  <c r="L891" i="1"/>
  <c r="L895" i="1"/>
  <c r="L899" i="1"/>
  <c r="L903" i="1"/>
  <c r="L907" i="1"/>
  <c r="L911" i="1"/>
  <c r="L915" i="1"/>
  <c r="L919" i="1"/>
  <c r="L923" i="1"/>
  <c r="L927" i="1"/>
  <c r="L931" i="1"/>
  <c r="L935" i="1"/>
  <c r="L939" i="1"/>
  <c r="L943" i="1"/>
  <c r="L947" i="1"/>
  <c r="L951" i="1"/>
  <c r="L955" i="1"/>
  <c r="L959" i="1"/>
  <c r="L963" i="1"/>
  <c r="L967" i="1"/>
  <c r="L971" i="1"/>
  <c r="L975" i="1"/>
  <c r="L979" i="1"/>
  <c r="L983" i="1"/>
  <c r="L987" i="1"/>
  <c r="L991" i="1"/>
  <c r="L995" i="1"/>
  <c r="L999" i="1"/>
  <c r="L1003" i="1"/>
  <c r="L1007" i="1"/>
  <c r="L1011" i="1"/>
  <c r="L1015" i="1"/>
  <c r="L1019" i="1"/>
  <c r="L1023" i="1"/>
  <c r="L1027" i="1"/>
  <c r="L1031" i="1"/>
  <c r="L1035" i="1"/>
  <c r="L1039" i="1"/>
  <c r="L1043" i="1"/>
  <c r="L1047" i="1"/>
  <c r="L1051" i="1"/>
  <c r="L1055" i="1"/>
  <c r="L1059" i="1"/>
  <c r="L1063" i="1"/>
  <c r="L1067" i="1"/>
  <c r="L1071" i="1"/>
  <c r="L1075" i="1"/>
  <c r="L1079" i="1"/>
  <c r="L1083" i="1"/>
  <c r="L1087" i="1"/>
  <c r="L1091" i="1"/>
  <c r="L1095" i="1"/>
  <c r="L1099" i="1"/>
  <c r="L1103" i="1"/>
  <c r="L1107" i="1"/>
  <c r="L1111" i="1"/>
  <c r="L1115" i="1"/>
  <c r="L1119" i="1"/>
  <c r="L1123" i="1"/>
  <c r="L1131" i="1"/>
  <c r="L1127" i="1"/>
  <c r="L1135" i="1"/>
  <c r="L60" i="1"/>
  <c r="L59" i="1"/>
  <c r="L37" i="1"/>
  <c r="L36" i="1"/>
  <c r="L40" i="1"/>
  <c r="L35" i="1"/>
  <c r="L39" i="1"/>
  <c r="L34" i="1"/>
  <c r="L38" i="1"/>
  <c r="M192" i="1"/>
  <c r="M191" i="1"/>
  <c r="M199" i="1"/>
  <c r="M219" i="1"/>
  <c r="M206" i="1"/>
  <c r="M205" i="1"/>
  <c r="M213" i="1"/>
  <c r="M241" i="1"/>
  <c r="M204" i="1"/>
  <c r="M212" i="1"/>
  <c r="M236" i="1"/>
  <c r="M38" i="1"/>
  <c r="M114" i="1"/>
  <c r="M113" i="1"/>
  <c r="M121" i="1"/>
  <c r="M112" i="1"/>
  <c r="M116" i="1"/>
  <c r="M115" i="1"/>
  <c r="M4" i="1"/>
  <c r="M3" i="1"/>
  <c r="M2" i="1"/>
  <c r="M207" i="1"/>
  <c r="M215" i="1"/>
  <c r="M223" i="1"/>
  <c r="M198" i="1"/>
  <c r="M210" i="1"/>
  <c r="M190" i="1"/>
  <c r="M216" i="1"/>
  <c r="K190" i="1"/>
  <c r="K194" i="1"/>
  <c r="K195" i="1"/>
  <c r="K197" i="1"/>
  <c r="K229" i="1"/>
  <c r="K192" i="1"/>
  <c r="K196" i="1"/>
  <c r="K191" i="1"/>
  <c r="K193" i="1"/>
  <c r="K186" i="1"/>
  <c r="K392" i="1"/>
  <c r="K396" i="1"/>
  <c r="K393" i="1"/>
  <c r="K400" i="1"/>
  <c r="K404" i="1"/>
  <c r="K408" i="1"/>
  <c r="K399" i="1"/>
  <c r="K403" i="1"/>
  <c r="K407" i="1"/>
  <c r="K395" i="1"/>
  <c r="K398" i="1"/>
  <c r="K402" i="1"/>
  <c r="K406" i="1"/>
  <c r="K394" i="1"/>
  <c r="K397" i="1"/>
  <c r="K401" i="1"/>
  <c r="K405" i="1"/>
  <c r="K409" i="1"/>
  <c r="K265" i="1"/>
  <c r="K269" i="1"/>
  <c r="K297" i="1"/>
  <c r="K301" i="1"/>
  <c r="K305" i="1"/>
  <c r="K264" i="1"/>
  <c r="K268" i="1"/>
  <c r="K296" i="1"/>
  <c r="K300" i="1"/>
  <c r="K304" i="1"/>
  <c r="K308" i="1"/>
  <c r="K267" i="1"/>
  <c r="K299" i="1"/>
  <c r="K303" i="1"/>
  <c r="K307" i="1"/>
  <c r="K266" i="1"/>
  <c r="K298" i="1"/>
  <c r="K302" i="1"/>
  <c r="K306" i="1"/>
  <c r="K616" i="1"/>
  <c r="K620" i="1"/>
  <c r="K615" i="1"/>
  <c r="K619" i="1"/>
  <c r="K623" i="1"/>
  <c r="K614" i="1"/>
  <c r="K618" i="1"/>
  <c r="K622" i="1"/>
  <c r="K613" i="1"/>
  <c r="K617" i="1"/>
  <c r="K621" i="1"/>
  <c r="K1212" i="1"/>
  <c r="K1216" i="1"/>
  <c r="K1220" i="1"/>
  <c r="K1224" i="1"/>
  <c r="K1228" i="1"/>
  <c r="K1232" i="1"/>
  <c r="K1236" i="1"/>
  <c r="K1240" i="1"/>
  <c r="K1244" i="1"/>
  <c r="K1248" i="1"/>
  <c r="K1252" i="1"/>
  <c r="K1256" i="1"/>
  <c r="K1260" i="1"/>
  <c r="K1264" i="1"/>
  <c r="K1268" i="1"/>
  <c r="K1272" i="1"/>
  <c r="K1276" i="1"/>
  <c r="K1280" i="1"/>
  <c r="K1284" i="1"/>
  <c r="K1288" i="1"/>
  <c r="K1292" i="1"/>
  <c r="K1296" i="1"/>
  <c r="K1300" i="1"/>
  <c r="K1304" i="1"/>
  <c r="K1308" i="1"/>
  <c r="K1312" i="1"/>
  <c r="K1316" i="1"/>
  <c r="K1211" i="1"/>
  <c r="K1215" i="1"/>
  <c r="K1219" i="1"/>
  <c r="K1223" i="1"/>
  <c r="K1227" i="1"/>
  <c r="K1231" i="1"/>
  <c r="K1235" i="1"/>
  <c r="K1239" i="1"/>
  <c r="K1243" i="1"/>
  <c r="K1247" i="1"/>
  <c r="K1251" i="1"/>
  <c r="K1255" i="1"/>
  <c r="K1259" i="1"/>
  <c r="K1263" i="1"/>
  <c r="K1267" i="1"/>
  <c r="K1271" i="1"/>
  <c r="K1275" i="1"/>
  <c r="K1279" i="1"/>
  <c r="K1283" i="1"/>
  <c r="K1287" i="1"/>
  <c r="K1291" i="1"/>
  <c r="K1295" i="1"/>
  <c r="K1299" i="1"/>
  <c r="K1303" i="1"/>
  <c r="K1307" i="1"/>
  <c r="K1311" i="1"/>
  <c r="K1315" i="1"/>
  <c r="K1210" i="1"/>
  <c r="K1214" i="1"/>
  <c r="K1218" i="1"/>
  <c r="K1222" i="1"/>
  <c r="K1226" i="1"/>
  <c r="K1230" i="1"/>
  <c r="K1234" i="1"/>
  <c r="K1238" i="1"/>
  <c r="K1242" i="1"/>
  <c r="K1246" i="1"/>
  <c r="K1250" i="1"/>
  <c r="K1254" i="1"/>
  <c r="K1258" i="1"/>
  <c r="K1262" i="1"/>
  <c r="K1266" i="1"/>
  <c r="K1270" i="1"/>
  <c r="K1274" i="1"/>
  <c r="K1278" i="1"/>
  <c r="K1282" i="1"/>
  <c r="K1286" i="1"/>
  <c r="K1290" i="1"/>
  <c r="K1294" i="1"/>
  <c r="K1298" i="1"/>
  <c r="K1302" i="1"/>
  <c r="K1306" i="1"/>
  <c r="K1310" i="1"/>
  <c r="K1314" i="1"/>
  <c r="K1209" i="1"/>
  <c r="K1213" i="1"/>
  <c r="K1217" i="1"/>
  <c r="K1221" i="1"/>
  <c r="K1225" i="1"/>
  <c r="K1229" i="1"/>
  <c r="K1233" i="1"/>
  <c r="K1237" i="1"/>
  <c r="K1241" i="1"/>
  <c r="K1245" i="1"/>
  <c r="K1249" i="1"/>
  <c r="K1253" i="1"/>
  <c r="K1257" i="1"/>
  <c r="K1261" i="1"/>
  <c r="K1265" i="1"/>
  <c r="K1269" i="1"/>
  <c r="K1273" i="1"/>
  <c r="K1277" i="1"/>
  <c r="K1281" i="1"/>
  <c r="K1285" i="1"/>
  <c r="K1289" i="1"/>
  <c r="K1293" i="1"/>
  <c r="K1297" i="1"/>
  <c r="K1301" i="1"/>
  <c r="K1305" i="1"/>
  <c r="K1309" i="1"/>
  <c r="K1313" i="1"/>
  <c r="K1317" i="1"/>
  <c r="K500" i="1"/>
  <c r="K504" i="1"/>
  <c r="K508" i="1"/>
  <c r="K512" i="1"/>
  <c r="K516" i="1"/>
  <c r="K520" i="1"/>
  <c r="K524" i="1"/>
  <c r="K528" i="1"/>
  <c r="K532" i="1"/>
  <c r="K536" i="1"/>
  <c r="K540" i="1"/>
  <c r="K544" i="1"/>
  <c r="K548" i="1"/>
  <c r="K552" i="1"/>
  <c r="K556" i="1"/>
  <c r="K560" i="1"/>
  <c r="K564" i="1"/>
  <c r="K568" i="1"/>
  <c r="K572" i="1"/>
  <c r="K576" i="1"/>
  <c r="K580" i="1"/>
  <c r="K584" i="1"/>
  <c r="K588" i="1"/>
  <c r="K592" i="1"/>
  <c r="K499" i="1"/>
  <c r="K503" i="1"/>
  <c r="K507" i="1"/>
  <c r="K511" i="1"/>
  <c r="K515" i="1"/>
  <c r="K519" i="1"/>
  <c r="K523" i="1"/>
  <c r="K527" i="1"/>
  <c r="K531" i="1"/>
  <c r="K535" i="1"/>
  <c r="K539" i="1"/>
  <c r="K543" i="1"/>
  <c r="K547" i="1"/>
  <c r="K551" i="1"/>
  <c r="K555" i="1"/>
  <c r="K559" i="1"/>
  <c r="K563" i="1"/>
  <c r="K567" i="1"/>
  <c r="K571" i="1"/>
  <c r="K575" i="1"/>
  <c r="K579" i="1"/>
  <c r="K583" i="1"/>
  <c r="K587" i="1"/>
  <c r="K591" i="1"/>
  <c r="K498" i="1"/>
  <c r="K502" i="1"/>
  <c r="K506" i="1"/>
  <c r="K510" i="1"/>
  <c r="K514" i="1"/>
  <c r="K518" i="1"/>
  <c r="K522" i="1"/>
  <c r="K526" i="1"/>
  <c r="K530" i="1"/>
  <c r="K534" i="1"/>
  <c r="K538" i="1"/>
  <c r="K542" i="1"/>
  <c r="K546" i="1"/>
  <c r="K550" i="1"/>
  <c r="K554" i="1"/>
  <c r="K558" i="1"/>
  <c r="K562" i="1"/>
  <c r="K566" i="1"/>
  <c r="K570" i="1"/>
  <c r="K574" i="1"/>
  <c r="K578" i="1"/>
  <c r="K582" i="1"/>
  <c r="K586" i="1"/>
  <c r="K590" i="1"/>
  <c r="K594" i="1"/>
  <c r="K501" i="1"/>
  <c r="K505" i="1"/>
  <c r="K509" i="1"/>
  <c r="K513" i="1"/>
  <c r="K517" i="1"/>
  <c r="K521" i="1"/>
  <c r="K525" i="1"/>
  <c r="K529" i="1"/>
  <c r="K533" i="1"/>
  <c r="K537" i="1"/>
  <c r="K541" i="1"/>
  <c r="K545" i="1"/>
  <c r="K549" i="1"/>
  <c r="K553" i="1"/>
  <c r="K557" i="1"/>
  <c r="K561" i="1"/>
  <c r="K565" i="1"/>
  <c r="K569" i="1"/>
  <c r="K573" i="1"/>
  <c r="K577" i="1"/>
  <c r="K581" i="1"/>
  <c r="K585" i="1"/>
  <c r="K589" i="1"/>
  <c r="K593" i="1"/>
  <c r="K5" i="1"/>
  <c r="K381" i="1"/>
  <c r="K380" i="1"/>
  <c r="K384" i="1"/>
  <c r="K388" i="1"/>
  <c r="K379" i="1"/>
  <c r="K383" i="1"/>
  <c r="K387" i="1"/>
  <c r="K382" i="1"/>
  <c r="K390" i="1"/>
  <c r="K488" i="1"/>
  <c r="K492" i="1"/>
  <c r="K496" i="1"/>
  <c r="K389" i="1"/>
  <c r="K491" i="1"/>
  <c r="K495" i="1"/>
  <c r="K386" i="1"/>
  <c r="K490" i="1"/>
  <c r="K494" i="1"/>
  <c r="K385" i="1"/>
  <c r="K391" i="1"/>
  <c r="K489" i="1"/>
  <c r="K493" i="1"/>
  <c r="K497" i="1"/>
  <c r="K92" i="1"/>
  <c r="K96" i="1"/>
  <c r="K95" i="1"/>
  <c r="K94" i="1"/>
  <c r="K93" i="1"/>
  <c r="K412" i="1"/>
  <c r="K416" i="1"/>
  <c r="K420" i="1"/>
  <c r="K424" i="1"/>
  <c r="K428" i="1"/>
  <c r="K432" i="1"/>
  <c r="K436" i="1"/>
  <c r="K440" i="1"/>
  <c r="K444" i="1"/>
  <c r="K448" i="1"/>
  <c r="K452" i="1"/>
  <c r="K456" i="1"/>
  <c r="K460" i="1"/>
  <c r="K464" i="1"/>
  <c r="K468" i="1"/>
  <c r="K472" i="1"/>
  <c r="K476" i="1"/>
  <c r="K480" i="1"/>
  <c r="K484" i="1"/>
  <c r="K411" i="1"/>
  <c r="K415" i="1"/>
  <c r="K419" i="1"/>
  <c r="K423" i="1"/>
  <c r="K427" i="1"/>
  <c r="K431" i="1"/>
  <c r="K435" i="1"/>
  <c r="K439" i="1"/>
  <c r="K443" i="1"/>
  <c r="K447" i="1"/>
  <c r="K451" i="1"/>
  <c r="K455" i="1"/>
  <c r="K459" i="1"/>
  <c r="K463" i="1"/>
  <c r="K467" i="1"/>
  <c r="K471" i="1"/>
  <c r="K475" i="1"/>
  <c r="K479" i="1"/>
  <c r="K483" i="1"/>
  <c r="K487" i="1"/>
  <c r="K410" i="1"/>
  <c r="K414" i="1"/>
  <c r="K418" i="1"/>
  <c r="K422" i="1"/>
  <c r="K426" i="1"/>
  <c r="K430" i="1"/>
  <c r="K434" i="1"/>
  <c r="K438" i="1"/>
  <c r="K442" i="1"/>
  <c r="K446" i="1"/>
  <c r="K450" i="1"/>
  <c r="K454" i="1"/>
  <c r="K458" i="1"/>
  <c r="K462" i="1"/>
  <c r="K466" i="1"/>
  <c r="K470" i="1"/>
  <c r="K474" i="1"/>
  <c r="K478" i="1"/>
  <c r="K482" i="1"/>
  <c r="K486" i="1"/>
  <c r="K413" i="1"/>
  <c r="K417" i="1"/>
  <c r="K421" i="1"/>
  <c r="K425" i="1"/>
  <c r="K429" i="1"/>
  <c r="K433" i="1"/>
  <c r="K437" i="1"/>
  <c r="K441" i="1"/>
  <c r="K445" i="1"/>
  <c r="K449" i="1"/>
  <c r="K453" i="1"/>
  <c r="K457" i="1"/>
  <c r="K461" i="1"/>
  <c r="K465" i="1"/>
  <c r="K469" i="1"/>
  <c r="K473" i="1"/>
  <c r="K477" i="1"/>
  <c r="K481" i="1"/>
  <c r="K485" i="1"/>
  <c r="K1521" i="1"/>
  <c r="K1525" i="1"/>
  <c r="K1520" i="1"/>
  <c r="K1524" i="1"/>
  <c r="K1528" i="1"/>
  <c r="K1532" i="1"/>
  <c r="K1536" i="1"/>
  <c r="K1537" i="1"/>
  <c r="K1519" i="1"/>
  <c r="K1523" i="1"/>
  <c r="K1527" i="1"/>
  <c r="K1531" i="1"/>
  <c r="K1535" i="1"/>
  <c r="K1539" i="1"/>
  <c r="K1518" i="1"/>
  <c r="K1522" i="1"/>
  <c r="K1526" i="1"/>
  <c r="K1530" i="1"/>
  <c r="K1534" i="1"/>
  <c r="K1538" i="1"/>
  <c r="K1529" i="1"/>
  <c r="K1533" i="1"/>
  <c r="K76" i="1"/>
  <c r="K75" i="1"/>
  <c r="K78" i="1"/>
  <c r="K77" i="1"/>
  <c r="K596" i="1"/>
  <c r="K600" i="1"/>
  <c r="K604" i="1"/>
  <c r="K608" i="1"/>
  <c r="K612" i="1"/>
  <c r="K595" i="1"/>
  <c r="K599" i="1"/>
  <c r="K603" i="1"/>
  <c r="K607" i="1"/>
  <c r="K611" i="1"/>
  <c r="K598" i="1"/>
  <c r="K602" i="1"/>
  <c r="K606" i="1"/>
  <c r="K610" i="1"/>
  <c r="K597" i="1"/>
  <c r="K601" i="1"/>
  <c r="K605" i="1"/>
  <c r="K609" i="1"/>
  <c r="K13" i="1"/>
  <c r="K15" i="1"/>
  <c r="K17" i="1"/>
  <c r="K19" i="1"/>
  <c r="K21" i="1"/>
  <c r="K23" i="1"/>
  <c r="K25" i="1"/>
  <c r="K27" i="1"/>
  <c r="K29" i="1"/>
  <c r="K31" i="1"/>
  <c r="K33" i="1"/>
  <c r="K12" i="1"/>
  <c r="K14" i="1"/>
  <c r="K16" i="1"/>
  <c r="K18" i="1"/>
  <c r="K20" i="1"/>
  <c r="K22" i="1"/>
  <c r="K24" i="1"/>
  <c r="K26" i="1"/>
  <c r="K28" i="1"/>
  <c r="K30" i="1"/>
  <c r="K32" i="1"/>
  <c r="L366" i="1"/>
  <c r="L370" i="1"/>
  <c r="L374" i="1"/>
  <c r="L378" i="1"/>
  <c r="L365" i="1"/>
  <c r="L369" i="1"/>
  <c r="L373" i="1"/>
  <c r="L377" i="1"/>
  <c r="L364" i="1"/>
  <c r="L368" i="1"/>
  <c r="L372" i="1"/>
  <c r="L376" i="1"/>
  <c r="L363" i="1"/>
  <c r="L367" i="1"/>
  <c r="L371" i="1"/>
  <c r="L375" i="1"/>
  <c r="L69" i="1"/>
  <c r="L73" i="1"/>
  <c r="L68" i="1"/>
  <c r="L72" i="1"/>
  <c r="L67" i="1"/>
  <c r="L71" i="1"/>
  <c r="L66" i="1"/>
  <c r="L70" i="1"/>
  <c r="L625" i="1"/>
  <c r="L629" i="1"/>
  <c r="L633" i="1"/>
  <c r="L637" i="1"/>
  <c r="L641" i="1"/>
  <c r="L645" i="1"/>
  <c r="L649" i="1"/>
  <c r="L653" i="1"/>
  <c r="L657" i="1"/>
  <c r="L661" i="1"/>
  <c r="L624" i="1"/>
  <c r="L628" i="1"/>
  <c r="L627" i="1"/>
  <c r="L631" i="1"/>
  <c r="L635" i="1"/>
  <c r="L639" i="1"/>
  <c r="L643" i="1"/>
  <c r="L647" i="1"/>
  <c r="L651" i="1"/>
  <c r="L655" i="1"/>
  <c r="L659" i="1"/>
  <c r="L663" i="1"/>
  <c r="L626" i="1"/>
  <c r="L630" i="1"/>
  <c r="L634" i="1"/>
  <c r="L638" i="1"/>
  <c r="L642" i="1"/>
  <c r="L646" i="1"/>
  <c r="L650" i="1"/>
  <c r="L654" i="1"/>
  <c r="L658" i="1"/>
  <c r="L662" i="1"/>
  <c r="L664" i="1"/>
  <c r="L667" i="1"/>
  <c r="L636" i="1"/>
  <c r="L644" i="1"/>
  <c r="L652" i="1"/>
  <c r="L660" i="1"/>
  <c r="L666" i="1"/>
  <c r="L665" i="1"/>
  <c r="L632" i="1"/>
  <c r="L640" i="1"/>
  <c r="L648" i="1"/>
  <c r="L656" i="1"/>
  <c r="L1165" i="1"/>
  <c r="L1169" i="1"/>
  <c r="L1173" i="1"/>
  <c r="L1177" i="1"/>
  <c r="L1181" i="1"/>
  <c r="L1185" i="1"/>
  <c r="L1189" i="1"/>
  <c r="L1193" i="1"/>
  <c r="L1197" i="1"/>
  <c r="L1201" i="1"/>
  <c r="L1205" i="1"/>
  <c r="L1168" i="1"/>
  <c r="L1172" i="1"/>
  <c r="L1176" i="1"/>
  <c r="L1180" i="1"/>
  <c r="L1184" i="1"/>
  <c r="L1188" i="1"/>
  <c r="L1192" i="1"/>
  <c r="L1196" i="1"/>
  <c r="L1200" i="1"/>
  <c r="L1204" i="1"/>
  <c r="L1208" i="1"/>
  <c r="L1167" i="1"/>
  <c r="L1171" i="1"/>
  <c r="L1175" i="1"/>
  <c r="L1179" i="1"/>
  <c r="L1183" i="1"/>
  <c r="L1187" i="1"/>
  <c r="L1191" i="1"/>
  <c r="L1195" i="1"/>
  <c r="L1199" i="1"/>
  <c r="L1203" i="1"/>
  <c r="L1207" i="1"/>
  <c r="L1166" i="1"/>
  <c r="L1170" i="1"/>
  <c r="L1174" i="1"/>
  <c r="L1178" i="1"/>
  <c r="L1182" i="1"/>
  <c r="L1186" i="1"/>
  <c r="L1190" i="1"/>
  <c r="L1194" i="1"/>
  <c r="L1198" i="1"/>
  <c r="L1202" i="1"/>
  <c r="L1206" i="1"/>
  <c r="L45" i="1"/>
  <c r="L49" i="1"/>
  <c r="L53" i="1"/>
  <c r="L48" i="1"/>
  <c r="L52" i="1"/>
  <c r="L56" i="1"/>
  <c r="L47" i="1"/>
  <c r="L51" i="1"/>
  <c r="L55" i="1"/>
  <c r="L46" i="1"/>
  <c r="L50" i="1"/>
  <c r="L54" i="1"/>
  <c r="L41" i="1"/>
  <c r="L44" i="1"/>
  <c r="L43" i="1"/>
  <c r="L42" i="1"/>
  <c r="L1422" i="1"/>
  <c r="L1426" i="1"/>
  <c r="L1430" i="1"/>
  <c r="L1434" i="1"/>
  <c r="L1438" i="1"/>
  <c r="L1442" i="1"/>
  <c r="L1446" i="1"/>
  <c r="L1450" i="1"/>
  <c r="L1409" i="1"/>
  <c r="L1421" i="1"/>
  <c r="L1425" i="1"/>
  <c r="L1429" i="1"/>
  <c r="L1433" i="1"/>
  <c r="L1437" i="1"/>
  <c r="L1441" i="1"/>
  <c r="L1445" i="1"/>
  <c r="L1449" i="1"/>
  <c r="L1408" i="1"/>
  <c r="L1424" i="1"/>
  <c r="L1428" i="1"/>
  <c r="L1432" i="1"/>
  <c r="L1436" i="1"/>
  <c r="L1440" i="1"/>
  <c r="L1444" i="1"/>
  <c r="L1448" i="1"/>
  <c r="L1423" i="1"/>
  <c r="L1427" i="1"/>
  <c r="L1431" i="1"/>
  <c r="L1435" i="1"/>
  <c r="L1439" i="1"/>
  <c r="L1443" i="1"/>
  <c r="L1447" i="1"/>
  <c r="M62" i="1"/>
  <c r="M65" i="1"/>
  <c r="M60" i="1"/>
  <c r="M37" i="1"/>
  <c r="M36" i="1"/>
  <c r="M40" i="1"/>
  <c r="M35" i="1"/>
  <c r="M39" i="1"/>
  <c r="M225" i="1"/>
  <c r="M245" i="1"/>
  <c r="M194" i="1"/>
  <c r="K1417" i="1"/>
  <c r="K1416" i="1"/>
  <c r="K1420" i="1"/>
  <c r="K1415" i="1"/>
  <c r="K1419" i="1"/>
  <c r="K1418" i="1"/>
  <c r="K201" i="1"/>
  <c r="K205" i="1"/>
  <c r="K209" i="1"/>
  <c r="K213" i="1"/>
  <c r="K217" i="1"/>
  <c r="K221" i="1"/>
  <c r="K225" i="1"/>
  <c r="K233" i="1"/>
  <c r="K237" i="1"/>
  <c r="K241" i="1"/>
  <c r="K245" i="1"/>
  <c r="K200" i="1"/>
  <c r="K204" i="1"/>
  <c r="K208" i="1"/>
  <c r="K212" i="1"/>
  <c r="K216" i="1"/>
  <c r="K220" i="1"/>
  <c r="K224" i="1"/>
  <c r="K228" i="1"/>
  <c r="K232" i="1"/>
  <c r="K236" i="1"/>
  <c r="K240" i="1"/>
  <c r="K244" i="1"/>
  <c r="K199" i="1"/>
  <c r="K203" i="1"/>
  <c r="K207" i="1"/>
  <c r="K211" i="1"/>
  <c r="K215" i="1"/>
  <c r="K219" i="1"/>
  <c r="K223" i="1"/>
  <c r="K227" i="1"/>
  <c r="K231" i="1"/>
  <c r="K235" i="1"/>
  <c r="K239" i="1"/>
  <c r="K243" i="1"/>
  <c r="K198" i="1"/>
  <c r="K202" i="1"/>
  <c r="K206" i="1"/>
  <c r="K210" i="1"/>
  <c r="K214" i="1"/>
  <c r="K218" i="1"/>
  <c r="K222" i="1"/>
  <c r="K226" i="1"/>
  <c r="K230" i="1"/>
  <c r="K234" i="1"/>
  <c r="K238" i="1"/>
  <c r="K242" i="1"/>
  <c r="K246" i="1"/>
  <c r="K144" i="1"/>
  <c r="K148" i="1"/>
  <c r="K152" i="1"/>
  <c r="K156" i="1"/>
  <c r="K160" i="1"/>
  <c r="K164" i="1"/>
  <c r="K168" i="1"/>
  <c r="K172" i="1"/>
  <c r="K147" i="1"/>
  <c r="K151" i="1"/>
  <c r="K155" i="1"/>
  <c r="K159" i="1"/>
  <c r="K163" i="1"/>
  <c r="K167" i="1"/>
  <c r="K146" i="1"/>
  <c r="K150" i="1"/>
  <c r="K154" i="1"/>
  <c r="K158" i="1"/>
  <c r="K162" i="1"/>
  <c r="K166" i="1"/>
  <c r="K170" i="1"/>
  <c r="K145" i="1"/>
  <c r="K149" i="1"/>
  <c r="K153" i="1"/>
  <c r="K157" i="1"/>
  <c r="K161" i="1"/>
  <c r="K165" i="1"/>
  <c r="K169" i="1"/>
  <c r="K173" i="1"/>
  <c r="K171" i="1"/>
  <c r="K1320" i="1"/>
  <c r="K1324" i="1"/>
  <c r="K1328" i="1"/>
  <c r="K1332" i="1"/>
  <c r="K1336" i="1"/>
  <c r="K1340" i="1"/>
  <c r="K1347" i="1"/>
  <c r="K1351" i="1"/>
  <c r="K1355" i="1"/>
  <c r="K1366" i="1"/>
  <c r="K1370" i="1"/>
  <c r="K1319" i="1"/>
  <c r="K1323" i="1"/>
  <c r="K1327" i="1"/>
  <c r="K1331" i="1"/>
  <c r="K1335" i="1"/>
  <c r="K1339" i="1"/>
  <c r="K1343" i="1"/>
  <c r="K1346" i="1"/>
  <c r="K1350" i="1"/>
  <c r="K1354" i="1"/>
  <c r="K1358" i="1"/>
  <c r="K1360" i="1"/>
  <c r="K1362" i="1"/>
  <c r="K1365" i="1"/>
  <c r="K1369" i="1"/>
  <c r="K1318" i="1"/>
  <c r="K1322" i="1"/>
  <c r="K1326" i="1"/>
  <c r="K1330" i="1"/>
  <c r="K1334" i="1"/>
  <c r="K1338" i="1"/>
  <c r="K1342" i="1"/>
  <c r="K1345" i="1"/>
  <c r="K1349" i="1"/>
  <c r="K1353" i="1"/>
  <c r="K1357" i="1"/>
  <c r="K1364" i="1"/>
  <c r="K1368" i="1"/>
  <c r="K1321" i="1"/>
  <c r="K1325" i="1"/>
  <c r="K1329" i="1"/>
  <c r="K1333" i="1"/>
  <c r="K1337" i="1"/>
  <c r="K1341" i="1"/>
  <c r="K1344" i="1"/>
  <c r="K1348" i="1"/>
  <c r="K1352" i="1"/>
  <c r="K1356" i="1"/>
  <c r="K1359" i="1"/>
  <c r="K1361" i="1"/>
  <c r="K1363" i="1"/>
  <c r="K1367" i="1"/>
  <c r="K174" i="1"/>
  <c r="K175" i="1"/>
  <c r="K68" i="1"/>
  <c r="K72" i="1"/>
  <c r="K67" i="1"/>
  <c r="K71" i="1"/>
  <c r="K66" i="1"/>
  <c r="K70" i="1"/>
  <c r="K69" i="1"/>
  <c r="K73" i="1"/>
  <c r="K624" i="1"/>
  <c r="K628" i="1"/>
  <c r="K632" i="1"/>
  <c r="K636" i="1"/>
  <c r="K640" i="1"/>
  <c r="K644" i="1"/>
  <c r="K648" i="1"/>
  <c r="K652" i="1"/>
  <c r="K656" i="1"/>
  <c r="K660" i="1"/>
  <c r="K627" i="1"/>
  <c r="K626" i="1"/>
  <c r="K630" i="1"/>
  <c r="K634" i="1"/>
  <c r="K638" i="1"/>
  <c r="K642" i="1"/>
  <c r="K646" i="1"/>
  <c r="K650" i="1"/>
  <c r="K654" i="1"/>
  <c r="K658" i="1"/>
  <c r="K662" i="1"/>
  <c r="K625" i="1"/>
  <c r="K629" i="1"/>
  <c r="K633" i="1"/>
  <c r="K637" i="1"/>
  <c r="K641" i="1"/>
  <c r="K645" i="1"/>
  <c r="K649" i="1"/>
  <c r="K653" i="1"/>
  <c r="K657" i="1"/>
  <c r="K661" i="1"/>
  <c r="K665" i="1"/>
  <c r="K666" i="1"/>
  <c r="K670" i="1"/>
  <c r="K674" i="1"/>
  <c r="K678" i="1"/>
  <c r="K682" i="1"/>
  <c r="K686" i="1"/>
  <c r="K690" i="1"/>
  <c r="K694" i="1"/>
  <c r="K698" i="1"/>
  <c r="K702" i="1"/>
  <c r="K706" i="1"/>
  <c r="K710" i="1"/>
  <c r="K714" i="1"/>
  <c r="K718" i="1"/>
  <c r="K722" i="1"/>
  <c r="K726" i="1"/>
  <c r="K730" i="1"/>
  <c r="K734" i="1"/>
  <c r="K738" i="1"/>
  <c r="K742" i="1"/>
  <c r="K746" i="1"/>
  <c r="K750" i="1"/>
  <c r="K754" i="1"/>
  <c r="K758" i="1"/>
  <c r="K762" i="1"/>
  <c r="K766" i="1"/>
  <c r="K770" i="1"/>
  <c r="K774" i="1"/>
  <c r="K778" i="1"/>
  <c r="K782" i="1"/>
  <c r="K786" i="1"/>
  <c r="K790" i="1"/>
  <c r="K794" i="1"/>
  <c r="K798" i="1"/>
  <c r="K802" i="1"/>
  <c r="K806" i="1"/>
  <c r="K810" i="1"/>
  <c r="K814" i="1"/>
  <c r="K818" i="1"/>
  <c r="K822" i="1"/>
  <c r="K826" i="1"/>
  <c r="K830" i="1"/>
  <c r="K631" i="1"/>
  <c r="K639" i="1"/>
  <c r="K647" i="1"/>
  <c r="K655" i="1"/>
  <c r="K663" i="1"/>
  <c r="K669" i="1"/>
  <c r="K673" i="1"/>
  <c r="K677" i="1"/>
  <c r="K681" i="1"/>
  <c r="K685" i="1"/>
  <c r="K689" i="1"/>
  <c r="K693" i="1"/>
  <c r="K697" i="1"/>
  <c r="K701" i="1"/>
  <c r="K705" i="1"/>
  <c r="K709" i="1"/>
  <c r="K713" i="1"/>
  <c r="K717" i="1"/>
  <c r="K721" i="1"/>
  <c r="K725" i="1"/>
  <c r="K729" i="1"/>
  <c r="K733" i="1"/>
  <c r="K737" i="1"/>
  <c r="K741" i="1"/>
  <c r="K745" i="1"/>
  <c r="K749" i="1"/>
  <c r="K753" i="1"/>
  <c r="K757" i="1"/>
  <c r="K761" i="1"/>
  <c r="K765" i="1"/>
  <c r="K769" i="1"/>
  <c r="K773" i="1"/>
  <c r="K777" i="1"/>
  <c r="K781" i="1"/>
  <c r="K785" i="1"/>
  <c r="K789" i="1"/>
  <c r="K793" i="1"/>
  <c r="K797" i="1"/>
  <c r="K801" i="1"/>
  <c r="K805" i="1"/>
  <c r="K809" i="1"/>
  <c r="K668" i="1"/>
  <c r="K672" i="1"/>
  <c r="K676" i="1"/>
  <c r="K680" i="1"/>
  <c r="K684" i="1"/>
  <c r="K688" i="1"/>
  <c r="K692" i="1"/>
  <c r="K696" i="1"/>
  <c r="K700" i="1"/>
  <c r="K704" i="1"/>
  <c r="K708" i="1"/>
  <c r="K712" i="1"/>
  <c r="K716" i="1"/>
  <c r="K720" i="1"/>
  <c r="K724" i="1"/>
  <c r="K728" i="1"/>
  <c r="K732" i="1"/>
  <c r="K736" i="1"/>
  <c r="K740" i="1"/>
  <c r="K744" i="1"/>
  <c r="K748" i="1"/>
  <c r="K752" i="1"/>
  <c r="K756" i="1"/>
  <c r="K760" i="1"/>
  <c r="K764" i="1"/>
  <c r="K768" i="1"/>
  <c r="K772" i="1"/>
  <c r="K776" i="1"/>
  <c r="K780" i="1"/>
  <c r="K784" i="1"/>
  <c r="K788" i="1"/>
  <c r="K792" i="1"/>
  <c r="K796" i="1"/>
  <c r="K800" i="1"/>
  <c r="K804" i="1"/>
  <c r="K808" i="1"/>
  <c r="K812" i="1"/>
  <c r="K816" i="1"/>
  <c r="K820" i="1"/>
  <c r="K824" i="1"/>
  <c r="K635" i="1"/>
  <c r="K643" i="1"/>
  <c r="K651" i="1"/>
  <c r="K659" i="1"/>
  <c r="K664" i="1"/>
  <c r="K667" i="1"/>
  <c r="K671" i="1"/>
  <c r="K675" i="1"/>
  <c r="K679" i="1"/>
  <c r="K683" i="1"/>
  <c r="K687" i="1"/>
  <c r="K691" i="1"/>
  <c r="K695" i="1"/>
  <c r="K699" i="1"/>
  <c r="K703" i="1"/>
  <c r="K707" i="1"/>
  <c r="K711" i="1"/>
  <c r="K715" i="1"/>
  <c r="K719" i="1"/>
  <c r="K723" i="1"/>
  <c r="K727" i="1"/>
  <c r="K731" i="1"/>
  <c r="K735" i="1"/>
  <c r="K739" i="1"/>
  <c r="K743" i="1"/>
  <c r="K747" i="1"/>
  <c r="K751" i="1"/>
  <c r="K755" i="1"/>
  <c r="K759" i="1"/>
  <c r="K763" i="1"/>
  <c r="K767" i="1"/>
  <c r="K771" i="1"/>
  <c r="K775" i="1"/>
  <c r="K779" i="1"/>
  <c r="K783" i="1"/>
  <c r="K787" i="1"/>
  <c r="K791" i="1"/>
  <c r="K833" i="1"/>
  <c r="K837" i="1"/>
  <c r="K841" i="1"/>
  <c r="K845" i="1"/>
  <c r="K849" i="1"/>
  <c r="K853" i="1"/>
  <c r="K857" i="1"/>
  <c r="K861" i="1"/>
  <c r="K865" i="1"/>
  <c r="K869" i="1"/>
  <c r="K873" i="1"/>
  <c r="K877" i="1"/>
  <c r="K881" i="1"/>
  <c r="K885" i="1"/>
  <c r="K889" i="1"/>
  <c r="K893" i="1"/>
  <c r="K897" i="1"/>
  <c r="K901" i="1"/>
  <c r="K905" i="1"/>
  <c r="K909" i="1"/>
  <c r="K913" i="1"/>
  <c r="K917" i="1"/>
  <c r="K921" i="1"/>
  <c r="K925" i="1"/>
  <c r="K929" i="1"/>
  <c r="K933" i="1"/>
  <c r="K937" i="1"/>
  <c r="K941" i="1"/>
  <c r="K945" i="1"/>
  <c r="K949" i="1"/>
  <c r="K953" i="1"/>
  <c r="K957" i="1"/>
  <c r="K961" i="1"/>
  <c r="K965" i="1"/>
  <c r="K969" i="1"/>
  <c r="K973" i="1"/>
  <c r="K977" i="1"/>
  <c r="K981" i="1"/>
  <c r="K985" i="1"/>
  <c r="K989" i="1"/>
  <c r="K993" i="1"/>
  <c r="K997" i="1"/>
  <c r="K1001" i="1"/>
  <c r="K1005" i="1"/>
  <c r="K1009" i="1"/>
  <c r="K1013" i="1"/>
  <c r="K1017" i="1"/>
  <c r="K1021" i="1"/>
  <c r="K1025" i="1"/>
  <c r="K1029" i="1"/>
  <c r="K1033" i="1"/>
  <c r="K1037" i="1"/>
  <c r="K1041" i="1"/>
  <c r="K1045" i="1"/>
  <c r="K1049" i="1"/>
  <c r="K1053" i="1"/>
  <c r="K1057" i="1"/>
  <c r="K1061" i="1"/>
  <c r="K1065" i="1"/>
  <c r="K1069" i="1"/>
  <c r="K1073" i="1"/>
  <c r="K1077" i="1"/>
  <c r="K1081" i="1"/>
  <c r="K1085" i="1"/>
  <c r="K1089" i="1"/>
  <c r="K1093" i="1"/>
  <c r="K1097" i="1"/>
  <c r="K1101" i="1"/>
  <c r="K1105" i="1"/>
  <c r="K1109" i="1"/>
  <c r="K1113" i="1"/>
  <c r="K1117" i="1"/>
  <c r="K1121" i="1"/>
  <c r="K1125" i="1"/>
  <c r="K1129" i="1"/>
  <c r="K1133" i="1"/>
  <c r="K1137" i="1"/>
  <c r="K1141" i="1"/>
  <c r="K1145" i="1"/>
  <c r="K1149" i="1"/>
  <c r="K1153" i="1"/>
  <c r="K795" i="1"/>
  <c r="K803" i="1"/>
  <c r="K811" i="1"/>
  <c r="K813" i="1"/>
  <c r="K815" i="1"/>
  <c r="K817" i="1"/>
  <c r="K819" i="1"/>
  <c r="K821" i="1"/>
  <c r="K823" i="1"/>
  <c r="K825" i="1"/>
  <c r="K827" i="1"/>
  <c r="K832" i="1"/>
  <c r="K836" i="1"/>
  <c r="K840" i="1"/>
  <c r="K844" i="1"/>
  <c r="K848" i="1"/>
  <c r="K852" i="1"/>
  <c r="K856" i="1"/>
  <c r="K860" i="1"/>
  <c r="K864" i="1"/>
  <c r="K868" i="1"/>
  <c r="K872" i="1"/>
  <c r="K876" i="1"/>
  <c r="K880" i="1"/>
  <c r="K884" i="1"/>
  <c r="K888" i="1"/>
  <c r="K892" i="1"/>
  <c r="K896" i="1"/>
  <c r="K900" i="1"/>
  <c r="K904" i="1"/>
  <c r="K908" i="1"/>
  <c r="K912" i="1"/>
  <c r="K916" i="1"/>
  <c r="K920" i="1"/>
  <c r="K924" i="1"/>
  <c r="K928" i="1"/>
  <c r="K932" i="1"/>
  <c r="K936" i="1"/>
  <c r="K940" i="1"/>
  <c r="K944" i="1"/>
  <c r="K948" i="1"/>
  <c r="K952" i="1"/>
  <c r="K956" i="1"/>
  <c r="K960" i="1"/>
  <c r="K964" i="1"/>
  <c r="K968" i="1"/>
  <c r="K972" i="1"/>
  <c r="K976" i="1"/>
  <c r="K980" i="1"/>
  <c r="K984" i="1"/>
  <c r="K988" i="1"/>
  <c r="K992" i="1"/>
  <c r="K996" i="1"/>
  <c r="K1000" i="1"/>
  <c r="K1004" i="1"/>
  <c r="K1008" i="1"/>
  <c r="K1012" i="1"/>
  <c r="K1016" i="1"/>
  <c r="K1020" i="1"/>
  <c r="K1024" i="1"/>
  <c r="K1028" i="1"/>
  <c r="K1032" i="1"/>
  <c r="K1036" i="1"/>
  <c r="K1040" i="1"/>
  <c r="K1044" i="1"/>
  <c r="K1048" i="1"/>
  <c r="K1052" i="1"/>
  <c r="K1056" i="1"/>
  <c r="K1060" i="1"/>
  <c r="K1064" i="1"/>
  <c r="K1068" i="1"/>
  <c r="K1072" i="1"/>
  <c r="K1076" i="1"/>
  <c r="K1080" i="1"/>
  <c r="K1084" i="1"/>
  <c r="K1088" i="1"/>
  <c r="K1092" i="1"/>
  <c r="K1096" i="1"/>
  <c r="K1100" i="1"/>
  <c r="K1104" i="1"/>
  <c r="K1108" i="1"/>
  <c r="K1112" i="1"/>
  <c r="K1116" i="1"/>
  <c r="K1120" i="1"/>
  <c r="K1124" i="1"/>
  <c r="K1128" i="1"/>
  <c r="K1132" i="1"/>
  <c r="K1136" i="1"/>
  <c r="K1140" i="1"/>
  <c r="K829" i="1"/>
  <c r="K835" i="1"/>
  <c r="K839" i="1"/>
  <c r="K843" i="1"/>
  <c r="K847" i="1"/>
  <c r="K851" i="1"/>
  <c r="K855" i="1"/>
  <c r="K859" i="1"/>
  <c r="K863" i="1"/>
  <c r="K867" i="1"/>
  <c r="K871" i="1"/>
  <c r="K875" i="1"/>
  <c r="K879" i="1"/>
  <c r="K883" i="1"/>
  <c r="K887" i="1"/>
  <c r="K891" i="1"/>
  <c r="K895" i="1"/>
  <c r="K899" i="1"/>
  <c r="K903" i="1"/>
  <c r="K907" i="1"/>
  <c r="K911" i="1"/>
  <c r="K915" i="1"/>
  <c r="K919" i="1"/>
  <c r="K923" i="1"/>
  <c r="K927" i="1"/>
  <c r="K931" i="1"/>
  <c r="K935" i="1"/>
  <c r="K939" i="1"/>
  <c r="K943" i="1"/>
  <c r="K947" i="1"/>
  <c r="K951" i="1"/>
  <c r="K955" i="1"/>
  <c r="K959" i="1"/>
  <c r="K963" i="1"/>
  <c r="K967" i="1"/>
  <c r="K971" i="1"/>
  <c r="K975" i="1"/>
  <c r="K979" i="1"/>
  <c r="K983" i="1"/>
  <c r="K987" i="1"/>
  <c r="K991" i="1"/>
  <c r="K995" i="1"/>
  <c r="K999" i="1"/>
  <c r="K1003" i="1"/>
  <c r="K1007" i="1"/>
  <c r="K1011" i="1"/>
  <c r="K1015" i="1"/>
  <c r="K1019" i="1"/>
  <c r="K1023" i="1"/>
  <c r="K1027" i="1"/>
  <c r="K1031" i="1"/>
  <c r="K1035" i="1"/>
  <c r="K1039" i="1"/>
  <c r="K1043" i="1"/>
  <c r="K1047" i="1"/>
  <c r="K1051" i="1"/>
  <c r="K1055" i="1"/>
  <c r="K1059" i="1"/>
  <c r="K1063" i="1"/>
  <c r="K1067" i="1"/>
  <c r="K1071" i="1"/>
  <c r="K1075" i="1"/>
  <c r="K1079" i="1"/>
  <c r="K1083" i="1"/>
  <c r="K1087" i="1"/>
  <c r="K1091" i="1"/>
  <c r="K1095" i="1"/>
  <c r="K1099" i="1"/>
  <c r="K1103" i="1"/>
  <c r="K1107" i="1"/>
  <c r="K1111" i="1"/>
  <c r="K1115" i="1"/>
  <c r="K1119" i="1"/>
  <c r="K1123" i="1"/>
  <c r="K1127" i="1"/>
  <c r="K1131" i="1"/>
  <c r="K1135" i="1"/>
  <c r="K1139" i="1"/>
  <c r="K799" i="1"/>
  <c r="K807" i="1"/>
  <c r="K828" i="1"/>
  <c r="K831" i="1"/>
  <c r="K834" i="1"/>
  <c r="K838" i="1"/>
  <c r="K842" i="1"/>
  <c r="K846" i="1"/>
  <c r="K850" i="1"/>
  <c r="K854" i="1"/>
  <c r="K858" i="1"/>
  <c r="K862" i="1"/>
  <c r="K866" i="1"/>
  <c r="K870" i="1"/>
  <c r="K874" i="1"/>
  <c r="K878" i="1"/>
  <c r="K882" i="1"/>
  <c r="K886" i="1"/>
  <c r="K890" i="1"/>
  <c r="K894" i="1"/>
  <c r="K898" i="1"/>
  <c r="K902" i="1"/>
  <c r="K906" i="1"/>
  <c r="K910" i="1"/>
  <c r="K914" i="1"/>
  <c r="K918" i="1"/>
  <c r="K922" i="1"/>
  <c r="K926" i="1"/>
  <c r="K930" i="1"/>
  <c r="K934" i="1"/>
  <c r="K938" i="1"/>
  <c r="K942" i="1"/>
  <c r="K946" i="1"/>
  <c r="K950" i="1"/>
  <c r="K954" i="1"/>
  <c r="K958" i="1"/>
  <c r="K962" i="1"/>
  <c r="K966" i="1"/>
  <c r="K970" i="1"/>
  <c r="K974" i="1"/>
  <c r="K978" i="1"/>
  <c r="K982" i="1"/>
  <c r="K986" i="1"/>
  <c r="K990" i="1"/>
  <c r="K994" i="1"/>
  <c r="K998" i="1"/>
  <c r="K1002" i="1"/>
  <c r="K1006" i="1"/>
  <c r="K1010" i="1"/>
  <c r="K1014" i="1"/>
  <c r="K1018" i="1"/>
  <c r="K1022" i="1"/>
  <c r="K1026" i="1"/>
  <c r="K1030" i="1"/>
  <c r="K1034" i="1"/>
  <c r="K1038" i="1"/>
  <c r="K1042" i="1"/>
  <c r="K1046" i="1"/>
  <c r="K1050" i="1"/>
  <c r="K1054" i="1"/>
  <c r="K1058" i="1"/>
  <c r="K1062" i="1"/>
  <c r="K1066" i="1"/>
  <c r="K1070" i="1"/>
  <c r="K1074" i="1"/>
  <c r="K1078" i="1"/>
  <c r="K1082" i="1"/>
  <c r="K1086" i="1"/>
  <c r="K1090" i="1"/>
  <c r="K1094" i="1"/>
  <c r="K1098" i="1"/>
  <c r="K1102" i="1"/>
  <c r="K1106" i="1"/>
  <c r="K1110" i="1"/>
  <c r="K1114" i="1"/>
  <c r="K1118" i="1"/>
  <c r="K1122" i="1"/>
  <c r="K1126" i="1"/>
  <c r="K1134" i="1"/>
  <c r="K1142" i="1"/>
  <c r="K1147" i="1"/>
  <c r="K1150" i="1"/>
  <c r="K1156" i="1"/>
  <c r="K1160" i="1"/>
  <c r="K1164" i="1"/>
  <c r="K1168" i="1"/>
  <c r="K1172" i="1"/>
  <c r="K1176" i="1"/>
  <c r="K1180" i="1"/>
  <c r="K1184" i="1"/>
  <c r="K1188" i="1"/>
  <c r="K1192" i="1"/>
  <c r="K1196" i="1"/>
  <c r="K1200" i="1"/>
  <c r="K1204" i="1"/>
  <c r="K1208" i="1"/>
  <c r="K1144" i="1"/>
  <c r="K1152" i="1"/>
  <c r="K1155" i="1"/>
  <c r="K1159" i="1"/>
  <c r="K1163" i="1"/>
  <c r="K1167" i="1"/>
  <c r="K1171" i="1"/>
  <c r="K1175" i="1"/>
  <c r="K1179" i="1"/>
  <c r="K1183" i="1"/>
  <c r="K1187" i="1"/>
  <c r="K1191" i="1"/>
  <c r="K1195" i="1"/>
  <c r="K1199" i="1"/>
  <c r="K1203" i="1"/>
  <c r="K1207" i="1"/>
  <c r="K1130" i="1"/>
  <c r="K1138" i="1"/>
  <c r="K1143" i="1"/>
  <c r="K1146" i="1"/>
  <c r="K1151" i="1"/>
  <c r="K1154" i="1"/>
  <c r="K1158" i="1"/>
  <c r="K1162" i="1"/>
  <c r="K1166" i="1"/>
  <c r="K1170" i="1"/>
  <c r="K1174" i="1"/>
  <c r="K1178" i="1"/>
  <c r="K1182" i="1"/>
  <c r="K1186" i="1"/>
  <c r="K1190" i="1"/>
  <c r="K1194" i="1"/>
  <c r="K1198" i="1"/>
  <c r="K1202" i="1"/>
  <c r="K1206" i="1"/>
  <c r="K1148" i="1"/>
  <c r="K1157" i="1"/>
  <c r="K1161" i="1"/>
  <c r="K1165" i="1"/>
  <c r="K1169" i="1"/>
  <c r="K1173" i="1"/>
  <c r="K1177" i="1"/>
  <c r="K1181" i="1"/>
  <c r="K1185" i="1"/>
  <c r="K1189" i="1"/>
  <c r="K1193" i="1"/>
  <c r="K1197" i="1"/>
  <c r="K1201" i="1"/>
  <c r="K1205" i="1"/>
  <c r="L322" i="1"/>
  <c r="L326" i="1"/>
  <c r="L342" i="1"/>
  <c r="L358" i="1"/>
  <c r="L362" i="1"/>
  <c r="L325" i="1"/>
  <c r="L341" i="1"/>
  <c r="L361" i="1"/>
  <c r="L324" i="1"/>
  <c r="L340" i="1"/>
  <c r="L344" i="1"/>
  <c r="L360" i="1"/>
  <c r="L323" i="1"/>
  <c r="L343" i="1"/>
  <c r="L359" i="1"/>
  <c r="L77" i="1"/>
  <c r="L76" i="1"/>
  <c r="L78" i="1"/>
  <c r="L23" i="1"/>
  <c r="L25" i="1"/>
  <c r="L27" i="1"/>
  <c r="L29" i="1"/>
  <c r="L31" i="1"/>
  <c r="L33" i="1"/>
  <c r="L24" i="1"/>
  <c r="L26" i="1"/>
  <c r="L28" i="1"/>
  <c r="L30" i="1"/>
  <c r="L32" i="1"/>
  <c r="L1518" i="1"/>
  <c r="L1410" i="1"/>
  <c r="L1414" i="1"/>
  <c r="L1454" i="1"/>
  <c r="L1458" i="1"/>
  <c r="L1462" i="1"/>
  <c r="L1466" i="1"/>
  <c r="L1470" i="1"/>
  <c r="L1413" i="1"/>
  <c r="L1453" i="1"/>
  <c r="L1457" i="1"/>
  <c r="L1461" i="1"/>
  <c r="L1465" i="1"/>
  <c r="L1469" i="1"/>
  <c r="L1412" i="1"/>
  <c r="L1452" i="1"/>
  <c r="L1456" i="1"/>
  <c r="L1460" i="1"/>
  <c r="L1464" i="1"/>
  <c r="L1468" i="1"/>
  <c r="L1411" i="1"/>
  <c r="L1451" i="1"/>
  <c r="L1455" i="1"/>
  <c r="L1459" i="1"/>
  <c r="L1463" i="1"/>
  <c r="L1467" i="1"/>
  <c r="M61" i="1"/>
  <c r="M64" i="1"/>
  <c r="M59" i="1"/>
  <c r="M42" i="1"/>
  <c r="M41" i="1"/>
  <c r="M44" i="1"/>
  <c r="M43" i="1"/>
  <c r="M1423" i="1"/>
  <c r="M1427" i="1"/>
  <c r="M1431" i="1"/>
  <c r="M1435" i="1"/>
  <c r="M1439" i="1"/>
  <c r="M1443" i="1"/>
  <c r="M1447" i="1"/>
  <c r="M1451" i="1"/>
  <c r="M1455" i="1"/>
  <c r="M1459" i="1"/>
  <c r="M1463" i="1"/>
  <c r="M1467" i="1"/>
  <c r="M1422" i="1"/>
  <c r="M1426" i="1"/>
  <c r="M1430" i="1"/>
  <c r="M1434" i="1"/>
  <c r="M1438" i="1"/>
  <c r="M1442" i="1"/>
  <c r="M1446" i="1"/>
  <c r="M1450" i="1"/>
  <c r="M1454" i="1"/>
  <c r="M1458" i="1"/>
  <c r="M1462" i="1"/>
  <c r="M1466" i="1"/>
  <c r="M1470" i="1"/>
  <c r="M1425" i="1"/>
  <c r="M1429" i="1"/>
  <c r="M1433" i="1"/>
  <c r="M1437" i="1"/>
  <c r="M1441" i="1"/>
  <c r="M1445" i="1"/>
  <c r="M1449" i="1"/>
  <c r="M1453" i="1"/>
  <c r="M1457" i="1"/>
  <c r="M1461" i="1"/>
  <c r="M1465" i="1"/>
  <c r="M1469" i="1"/>
  <c r="M1424" i="1"/>
  <c r="M1428" i="1"/>
  <c r="M1432" i="1"/>
  <c r="M1436" i="1"/>
  <c r="M1440" i="1"/>
  <c r="M1444" i="1"/>
  <c r="M1448" i="1"/>
  <c r="M1452" i="1"/>
  <c r="M1456" i="1"/>
  <c r="M1460" i="1"/>
  <c r="M1464" i="1"/>
  <c r="M1468" i="1"/>
  <c r="M1371" i="1"/>
  <c r="M1373" i="1"/>
  <c r="M1375" i="1"/>
  <c r="M1377" i="1"/>
  <c r="M1379" i="1"/>
  <c r="M1381" i="1"/>
  <c r="M1383" i="1"/>
  <c r="M1385" i="1"/>
  <c r="M1387" i="1"/>
  <c r="M1389" i="1"/>
  <c r="M1391" i="1"/>
  <c r="M1393" i="1"/>
  <c r="M1395" i="1"/>
  <c r="M1397" i="1"/>
  <c r="M1399" i="1"/>
  <c r="M1401" i="1"/>
  <c r="M1403" i="1"/>
  <c r="M1405" i="1"/>
  <c r="M1407" i="1"/>
  <c r="M1372" i="1"/>
  <c r="M1374" i="1"/>
  <c r="M1376" i="1"/>
  <c r="M1378" i="1"/>
  <c r="M1380" i="1"/>
  <c r="M1382" i="1"/>
  <c r="M1384" i="1"/>
  <c r="M1386" i="1"/>
  <c r="M1388" i="1"/>
  <c r="M1390" i="1"/>
  <c r="M1392" i="1"/>
  <c r="M1394" i="1"/>
  <c r="M1396" i="1"/>
  <c r="M1398" i="1"/>
  <c r="M1400" i="1"/>
  <c r="M1402" i="1"/>
  <c r="M1404" i="1"/>
  <c r="M1406" i="1"/>
  <c r="M196" i="1"/>
  <c r="M227" i="1"/>
  <c r="M239" i="1"/>
  <c r="M243" i="1"/>
  <c r="M193" i="1"/>
  <c r="M195" i="1"/>
  <c r="M214" i="1"/>
  <c r="M218" i="1"/>
  <c r="M222" i="1"/>
  <c r="M226" i="1"/>
  <c r="M234" i="1"/>
  <c r="M238" i="1"/>
  <c r="M246" i="1"/>
  <c r="M197" i="1"/>
  <c r="M201" i="1"/>
  <c r="M217" i="1"/>
  <c r="M221" i="1"/>
  <c r="M233" i="1"/>
  <c r="M237" i="1"/>
  <c r="M200" i="1"/>
  <c r="M224" i="1"/>
  <c r="M228" i="1"/>
  <c r="M232" i="1"/>
  <c r="M240" i="1"/>
  <c r="M244" i="1"/>
  <c r="M33" i="1"/>
  <c r="M32" i="1"/>
  <c r="M26" i="1"/>
  <c r="M27" i="1"/>
  <c r="M31" i="1"/>
  <c r="M1362" i="1"/>
  <c r="M1360" i="1"/>
  <c r="M1358" i="1"/>
  <c r="M24" i="1"/>
  <c r="M1361" i="1"/>
  <c r="M1343" i="1"/>
  <c r="M1359" i="1"/>
  <c r="M23" i="1"/>
  <c r="M30" i="1"/>
  <c r="M14" i="1"/>
  <c r="M21" i="1"/>
  <c r="M15" i="1"/>
  <c r="M22" i="1"/>
  <c r="M20" i="1"/>
  <c r="M19" i="1"/>
  <c r="M17" i="1"/>
  <c r="M28" i="1"/>
  <c r="M18" i="1"/>
  <c r="M29" i="1"/>
  <c r="L1393" i="1"/>
  <c r="L1401" i="1"/>
  <c r="L1396" i="1"/>
  <c r="L1404" i="1"/>
  <c r="L1391" i="1"/>
  <c r="L1399" i="1"/>
  <c r="L1407" i="1"/>
  <c r="L1394" i="1"/>
  <c r="L1402" i="1"/>
  <c r="L1397" i="1"/>
  <c r="L1405" i="1"/>
  <c r="L1392" i="1"/>
  <c r="L1400" i="1"/>
  <c r="L1395" i="1"/>
  <c r="L1403" i="1"/>
  <c r="L1390" i="1"/>
  <c r="L1398" i="1"/>
  <c r="L1406" i="1"/>
  <c r="L1376" i="1"/>
  <c r="L1384" i="1"/>
  <c r="L1371" i="1"/>
  <c r="L1379" i="1"/>
  <c r="L1387" i="1"/>
  <c r="L1374" i="1"/>
  <c r="L1382" i="1"/>
  <c r="L1377" i="1"/>
  <c r="L1385" i="1"/>
  <c r="L1372" i="1"/>
  <c r="L1380" i="1"/>
  <c r="L1388" i="1"/>
  <c r="L1375" i="1"/>
  <c r="L1383" i="1"/>
  <c r="L1378" i="1"/>
  <c r="L1386" i="1"/>
  <c r="L1373" i="1"/>
  <c r="L1381" i="1"/>
  <c r="L1389"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<sst xmlns="http://schemas.openxmlformats.org/spreadsheetml/2006/main" count="31057" uniqueCount="6188">
  <si>
    <t>Variable</t>
  </si>
  <si>
    <t>Sector</t>
  </si>
  <si>
    <t>Contenido</t>
  </si>
  <si>
    <t>Tema</t>
  </si>
  <si>
    <t>Muestra</t>
  </si>
  <si>
    <t>Unidad Medida</t>
  </si>
  <si>
    <t>Periodo</t>
  </si>
  <si>
    <t>Territorio</t>
  </si>
  <si>
    <t>Fuente</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</si>
  <si>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</si>
  <si>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</si>
  <si>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</si>
  <si>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</si>
  <si>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</si>
  <si>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</si>
  <si>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</si>
  <si>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</si>
  <si>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</si>
  <si>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</si>
  <si>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</si>
  <si>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</si>
  <si>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</si>
  <si>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</si>
  <si>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</si>
  <si>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</si>
  <si>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</si>
  <si>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</si>
  <si>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</si>
  <si>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</si>
  <si>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</si>
  <si>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</si>
  <si>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Agricultura</t>
  </si>
  <si>
    <t>Producción</t>
  </si>
  <si>
    <t>Fruta</t>
  </si>
  <si>
    <t>Uva de mesa</t>
  </si>
  <si>
    <t>Uva pisquera</t>
  </si>
  <si>
    <t>Uva vinífera</t>
  </si>
  <si>
    <t>Medioambiente</t>
  </si>
  <si>
    <t>Emisiones</t>
  </si>
  <si>
    <t>Gestión Territorial</t>
  </si>
  <si>
    <t>Infraestructura</t>
  </si>
  <si>
    <t>Áreas Verdes</t>
  </si>
  <si>
    <t>Parques Urbanos</t>
  </si>
  <si>
    <t>Plazas</t>
  </si>
  <si>
    <t>Centros Culturales</t>
  </si>
  <si>
    <t>Arte y Cultura</t>
  </si>
  <si>
    <t>Exportaciones agrícolas</t>
  </si>
  <si>
    <t>Comercio Exterior</t>
  </si>
  <si>
    <t>Exportaciones</t>
  </si>
  <si>
    <t>Agrícola</t>
  </si>
  <si>
    <t>Índice</t>
  </si>
  <si>
    <t>Global</t>
  </si>
  <si>
    <t>Minería</t>
  </si>
  <si>
    <t>USD FOB</t>
  </si>
  <si>
    <t>Exportaciones de bienes</t>
  </si>
  <si>
    <t>Exportaciones industriales</t>
  </si>
  <si>
    <t>Exportaciones mineras</t>
  </si>
  <si>
    <t>Importaciones</t>
  </si>
  <si>
    <t>Importaciones de bienes</t>
  </si>
  <si>
    <t>Importaciones de capital</t>
  </si>
  <si>
    <t>Importaciones de consumo</t>
  </si>
  <si>
    <t>Importaciones intermedias no combustibles</t>
  </si>
  <si>
    <t>Educación</t>
  </si>
  <si>
    <t>Comercio, Restaurantes y Hoteles</t>
  </si>
  <si>
    <t>Construcción</t>
  </si>
  <si>
    <t>Número de viviendas autorizadas</t>
  </si>
  <si>
    <t>Aprehendidos</t>
  </si>
  <si>
    <t>Delincuencia</t>
  </si>
  <si>
    <t>2008-2020</t>
  </si>
  <si>
    <t>Casos Policiales</t>
  </si>
  <si>
    <t>Denuncias</t>
  </si>
  <si>
    <t>Detenciones</t>
  </si>
  <si>
    <t>Tasa de Casos Policiales</t>
  </si>
  <si>
    <t>Tasa de Denuncias</t>
  </si>
  <si>
    <t>Tasa de Detenciones</t>
  </si>
  <si>
    <t>Demografía</t>
  </si>
  <si>
    <t>Métricas Educación</t>
  </si>
  <si>
    <t>Becas Indígenas Enseñanza Básica</t>
  </si>
  <si>
    <t>Becas Indígenas Enseñanza Media</t>
  </si>
  <si>
    <t>Becas Presidente de la República a Enseñanza Media Asignadas</t>
  </si>
  <si>
    <t>Distribución eléctrica</t>
  </si>
  <si>
    <t>Energía</t>
  </si>
  <si>
    <t>Generación Eólica</t>
  </si>
  <si>
    <t>Generación Hidráulica</t>
  </si>
  <si>
    <t>Generación Solar</t>
  </si>
  <si>
    <t>Generación Térmica</t>
  </si>
  <si>
    <t>Electricidad, gas y agua</t>
  </si>
  <si>
    <t>Servicios</t>
  </si>
  <si>
    <t>Forestal</t>
  </si>
  <si>
    <t>Incendios</t>
  </si>
  <si>
    <t>Superficie Afectada</t>
  </si>
  <si>
    <t>Cosecha de troza aserrable y pulpable</t>
  </si>
  <si>
    <t>Producción de Madera Aserrada</t>
  </si>
  <si>
    <t>Superficie Forestal Plantada</t>
  </si>
  <si>
    <t>Gobiernos Locales</t>
  </si>
  <si>
    <t>Salud</t>
  </si>
  <si>
    <t>Uniones Comunales</t>
  </si>
  <si>
    <t>Vacunatorios</t>
  </si>
  <si>
    <t>Industria Manufacturera</t>
  </si>
  <si>
    <t>Refugiados</t>
  </si>
  <si>
    <t>Extranjería</t>
  </si>
  <si>
    <t>Solicitantes de Refugio</t>
  </si>
  <si>
    <t>Consumo</t>
  </si>
  <si>
    <t>Vivienda</t>
  </si>
  <si>
    <t>Carbón</t>
  </si>
  <si>
    <t>Femicidios (según Ministerio de la Mujer)</t>
  </si>
  <si>
    <t>Violencia Contra la Mujer</t>
  </si>
  <si>
    <t>Pecuario</t>
  </si>
  <si>
    <t>Pesca</t>
  </si>
  <si>
    <t>Cosechas acuícolas</t>
  </si>
  <si>
    <t>Cantidad de CESFAM</t>
  </si>
  <si>
    <t>CECOF</t>
  </si>
  <si>
    <t>COSAM</t>
  </si>
  <si>
    <t>Postas de Salud Rurales</t>
  </si>
  <si>
    <t>SAPU</t>
  </si>
  <si>
    <t>Electricidad, gas y agua potable</t>
  </si>
  <si>
    <t>Pobreza</t>
  </si>
  <si>
    <t>Socioeconómico</t>
  </si>
  <si>
    <t>Pobreza Extrema</t>
  </si>
  <si>
    <t>Pobreza No Extrema</t>
  </si>
  <si>
    <t>Conexiones a Internet Fijo</t>
  </si>
  <si>
    <t>Telecomunicaciones</t>
  </si>
  <si>
    <t>Suscriptores a Televisión de Pago</t>
  </si>
  <si>
    <t>Transporte</t>
  </si>
  <si>
    <t>Movimiento de carga portuaria desembarcada del exterior</t>
  </si>
  <si>
    <t>Compañías de Bomberos</t>
  </si>
  <si>
    <t>Utilidad Pública</t>
  </si>
  <si>
    <t>Seguridad</t>
  </si>
  <si>
    <t>Gases de Efecto Invernadero</t>
  </si>
  <si>
    <t>CO2 equivalente</t>
  </si>
  <si>
    <t>Infraestructura Verde</t>
  </si>
  <si>
    <t>Cantidad de parques urbanos</t>
  </si>
  <si>
    <t>Cantidad de plazas</t>
  </si>
  <si>
    <t>Cantidad de centros culturales</t>
  </si>
  <si>
    <t>Bienes</t>
  </si>
  <si>
    <t>Combustibles</t>
  </si>
  <si>
    <t>Capital</t>
  </si>
  <si>
    <t>Total</t>
  </si>
  <si>
    <t>Industria</t>
  </si>
  <si>
    <t>USD CIF</t>
  </si>
  <si>
    <t>Medio</t>
  </si>
  <si>
    <t>Establecimientos</t>
  </si>
  <si>
    <t>Hoteles</t>
  </si>
  <si>
    <t>Comercio</t>
  </si>
  <si>
    <t>Supermercados</t>
  </si>
  <si>
    <t>Rural</t>
  </si>
  <si>
    <t>Ampliaciones</t>
  </si>
  <si>
    <t>Obras Nuevas</t>
  </si>
  <si>
    <t>Superficie autorizada no habitacional</t>
  </si>
  <si>
    <t>Superficie autorizada habitacional</t>
  </si>
  <si>
    <t>Industria, comercio y establecimientos financieros</t>
  </si>
  <si>
    <t>Viviendas autorizadas</t>
  </si>
  <si>
    <t>CESFAM</t>
  </si>
  <si>
    <t>Clínicas dentales móviles</t>
  </si>
  <si>
    <t>Casos positivos</t>
  </si>
  <si>
    <t>Cáncer de Cuello Uterino</t>
  </si>
  <si>
    <t>Programa de Salud Cardiovascular</t>
  </si>
  <si>
    <t>Enfermedades</t>
  </si>
  <si>
    <t>Centros de Salud</t>
  </si>
  <si>
    <t>Consultorios Generales</t>
  </si>
  <si>
    <t>Consultorios generales rurales</t>
  </si>
  <si>
    <t>Consultorios generales urbanos</t>
  </si>
  <si>
    <t>Centros de salud rurales</t>
  </si>
  <si>
    <t>Centros de salud urbanos</t>
  </si>
  <si>
    <t>Servicios de Urgencia</t>
  </si>
  <si>
    <t>Postas</t>
  </si>
  <si>
    <t>Postas de salud rurales</t>
  </si>
  <si>
    <t>VIH/SIDA</t>
  </si>
  <si>
    <t>Internet Fijo</t>
  </si>
  <si>
    <t>Programas</t>
  </si>
  <si>
    <t>índice</t>
  </si>
  <si>
    <t>Índices</t>
  </si>
  <si>
    <t>Atención Primaria</t>
  </si>
  <si>
    <t>Actividad de atención primaria</t>
  </si>
  <si>
    <t>Personas integrantes</t>
  </si>
  <si>
    <t>Internet</t>
  </si>
  <si>
    <t>Televisión</t>
  </si>
  <si>
    <t>Conexiones a internet fijo</t>
  </si>
  <si>
    <t>Suscriptores a televisión de pago</t>
  </si>
  <si>
    <t>Televisión de Pago</t>
  </si>
  <si>
    <t>Femicidios</t>
  </si>
  <si>
    <t>Delitos</t>
  </si>
  <si>
    <t>Delitos Violentos</t>
  </si>
  <si>
    <t>Lácteos</t>
  </si>
  <si>
    <t>Acuicultura</t>
  </si>
  <si>
    <t>Pesca Artesanal</t>
  </si>
  <si>
    <t>Pesca Industrial</t>
  </si>
  <si>
    <t>Servicios de Salud</t>
  </si>
  <si>
    <t>Ambulancias</t>
  </si>
  <si>
    <t>Algas</t>
  </si>
  <si>
    <t>Moluscos</t>
  </si>
  <si>
    <t>Peces</t>
  </si>
  <si>
    <t>Resto</t>
  </si>
  <si>
    <t>Crustáceos</t>
  </si>
  <si>
    <t>Otros</t>
  </si>
  <si>
    <t>Equinodermos</t>
  </si>
  <si>
    <t>Precios</t>
  </si>
  <si>
    <t>Delitos de Mayor Connotación Social</t>
  </si>
  <si>
    <t>Parque Vehicular</t>
  </si>
  <si>
    <t>Autopistas</t>
  </si>
  <si>
    <t>Transporte Público</t>
  </si>
  <si>
    <t>Transporte Privado</t>
  </si>
  <si>
    <t>Buses</t>
  </si>
  <si>
    <t>Minibuses</t>
  </si>
  <si>
    <t>Taxis</t>
  </si>
  <si>
    <t>Trolebuses</t>
  </si>
  <si>
    <t>Plazas de Peajes y Pórticos</t>
  </si>
  <si>
    <t>Pórticos</t>
  </si>
  <si>
    <t>Buses escolares</t>
  </si>
  <si>
    <t>Compañías de bomberos</t>
  </si>
  <si>
    <t>Carga Portuaria</t>
  </si>
  <si>
    <t>Carga Efectiva</t>
  </si>
  <si>
    <t>Contenedores</t>
  </si>
  <si>
    <t>Emergencias</t>
  </si>
  <si>
    <t>Pobreza extrema</t>
  </si>
  <si>
    <t>Pobreza no extrema</t>
  </si>
  <si>
    <t>Descripción</t>
  </si>
  <si>
    <t>Volumen de producción de uva de mesa</t>
  </si>
  <si>
    <t>Volumen de producción de uva pisquera</t>
  </si>
  <si>
    <t>Volumen de producción de uva vinífera</t>
  </si>
  <si>
    <t>Cantidad de emisiones netas de CO2 equivalente</t>
  </si>
  <si>
    <t xml:space="preserve">Superficie de áreas verdes con mantenimiento por habitante </t>
  </si>
  <si>
    <t>Superficie total de parques urbanos</t>
  </si>
  <si>
    <t>Superficie total de plazas</t>
  </si>
  <si>
    <t>Superficie de áreas verdes</t>
  </si>
  <si>
    <t>Superficie de parques urbanos</t>
  </si>
  <si>
    <t>Superficie de plazas</t>
  </si>
  <si>
    <t>Sistema Nacional de Inventario de Gases de Efecto Invernadero</t>
  </si>
  <si>
    <t>Índice de exportaciones agrícolas</t>
  </si>
  <si>
    <t>Índice de exportaciones de cobre</t>
  </si>
  <si>
    <t>Exportaciones silvoagropecuarias y pesqueras</t>
  </si>
  <si>
    <t>Silvoagropecuaria y Pesquera</t>
  </si>
  <si>
    <t>Combustibles y Lubricantes</t>
  </si>
  <si>
    <t>Importaciones de combustibles</t>
  </si>
  <si>
    <t>Importaciones de combustibles y lubricantes</t>
  </si>
  <si>
    <t>Importaciones de consumo durable</t>
  </si>
  <si>
    <t>Exportaciones de cobre</t>
  </si>
  <si>
    <t>Importaciones Intermedias</t>
  </si>
  <si>
    <t>Volumen de exportaciones de bienes</t>
  </si>
  <si>
    <t>Volumen de exportaciones industriales</t>
  </si>
  <si>
    <t>Volumen de exportaciones mineras</t>
  </si>
  <si>
    <t>Volumen de importaciones de combustibles</t>
  </si>
  <si>
    <t>Volumen de importaciones de bienes</t>
  </si>
  <si>
    <t>Volumen de importaciones de capital</t>
  </si>
  <si>
    <t>Volumen de importaciones de consumo</t>
  </si>
  <si>
    <t>Volumen de importaciones intermedias no combustibles</t>
  </si>
  <si>
    <t>Alojamiento</t>
  </si>
  <si>
    <t>Estancia en hoteles</t>
  </si>
  <si>
    <t>Llegadas a hoteles</t>
  </si>
  <si>
    <t>Pernoctaciones en hoteles</t>
  </si>
  <si>
    <t>Precios de alojamiento hoteleros</t>
  </si>
  <si>
    <t>CLP</t>
  </si>
  <si>
    <t>Noches</t>
  </si>
  <si>
    <t>Estancia media en hoteles</t>
  </si>
  <si>
    <t>Valor promedio por habitación ocupada en hoteles</t>
  </si>
  <si>
    <t>Valor de importaciones intermedias no combustibles</t>
  </si>
  <si>
    <t>Valor de importaciones de bienes</t>
  </si>
  <si>
    <t>Valor de importaciones de consumo durable</t>
  </si>
  <si>
    <t>Valor de importaciones de consumo</t>
  </si>
  <si>
    <t>Valor de importaciones de combustibles y lubricantes</t>
  </si>
  <si>
    <t>Valor de importaciones de capital</t>
  </si>
  <si>
    <t>Valor de exportaciones mineras</t>
  </si>
  <si>
    <t>Valor de exportaciones industriales</t>
  </si>
  <si>
    <t>Valor de exportaciones de bienes</t>
  </si>
  <si>
    <t>Valor de exportaciones silvoagropecuarias y pesqueras</t>
  </si>
  <si>
    <t>Valor de exportaciones de cobre</t>
  </si>
  <si>
    <t>Número de pasajeros</t>
  </si>
  <si>
    <t>Cantidad de llegadas a hoteles</t>
  </si>
  <si>
    <t>Cantidad de pernoctaciones en hoteles</t>
  </si>
  <si>
    <t>Rendimiento del ingreso por alojamiento</t>
  </si>
  <si>
    <t>Ingresos</t>
  </si>
  <si>
    <t>Rendimiento de ingresos por alojamiento hotelero</t>
  </si>
  <si>
    <t>Ocupación en habitaciones hoteleras</t>
  </si>
  <si>
    <t>Ocupación en plazas hoteleras</t>
  </si>
  <si>
    <t>Porcentaje</t>
  </si>
  <si>
    <t>Tasa de ocupación de habitaciones en hoteles</t>
  </si>
  <si>
    <t>Tasa de ocupación de plazas (camas fijas) en hoteles</t>
  </si>
  <si>
    <t>Índice de Actividad de Atención Primaria de Salud</t>
  </si>
  <si>
    <t>Cantidad de personas diagnosticadas con VIH/SIDA</t>
  </si>
  <si>
    <t>Cantidad de personas en el programa de salud cardiovascular</t>
  </si>
  <si>
    <t>Cantidad de personas</t>
  </si>
  <si>
    <t>Cantidad de postas rurales</t>
  </si>
  <si>
    <t>Cantidad de SAPU</t>
  </si>
  <si>
    <t>Energía Eléctrica</t>
  </si>
  <si>
    <t>Distribución Eléctrica</t>
  </si>
  <si>
    <t>Distribución eléctrica agrícola</t>
  </si>
  <si>
    <t>Distribución eléctrica comercial</t>
  </si>
  <si>
    <t>Distribución eléctrica industrial</t>
  </si>
  <si>
    <t>Distribución eléctrica minería</t>
  </si>
  <si>
    <t>Distribución eléctrica residencial</t>
  </si>
  <si>
    <t>Distribución eléctrica varios</t>
  </si>
  <si>
    <t>Distribución eléctrica minera</t>
  </si>
  <si>
    <t>Generación eléctrica</t>
  </si>
  <si>
    <t>Generación eólica</t>
  </si>
  <si>
    <t>Generación hidráulica</t>
  </si>
  <si>
    <t>Generación solar</t>
  </si>
  <si>
    <t>Generación térmica</t>
  </si>
  <si>
    <t>Generación Eléctrica</t>
  </si>
  <si>
    <t>Ocurrencia</t>
  </si>
  <si>
    <t>Daño por incendios</t>
  </si>
  <si>
    <t>Ocurrencia de incendios</t>
  </si>
  <si>
    <t>Superficie afectada por incendios</t>
  </si>
  <si>
    <t>Industria Maderera</t>
  </si>
  <si>
    <t>Forestación</t>
  </si>
  <si>
    <t>Cosecha de Troza</t>
  </si>
  <si>
    <t>Producción de Madera</t>
  </si>
  <si>
    <t>Superficie Plantada</t>
  </si>
  <si>
    <t>Troza aserrable y palpable</t>
  </si>
  <si>
    <t>Madera aserrada</t>
  </si>
  <si>
    <t>Superficie forestal plantada</t>
  </si>
  <si>
    <t>Ópticas municipales</t>
  </si>
  <si>
    <t>Exámenes preventivos</t>
  </si>
  <si>
    <t>Comunidad</t>
  </si>
  <si>
    <t>Administración</t>
  </si>
  <si>
    <t>Transferencias Municipales</t>
  </si>
  <si>
    <t>Organizaciones Comunitarias</t>
  </si>
  <si>
    <t>Red Asistencial</t>
  </si>
  <si>
    <t>Recursos Humanos</t>
  </si>
  <si>
    <t>Cantidad de clubes deportivos</t>
  </si>
  <si>
    <t>Clubes deportivos</t>
  </si>
  <si>
    <t>Cantidad de juntas de vecinos</t>
  </si>
  <si>
    <t>Cantidad de ópticas municipales</t>
  </si>
  <si>
    <t>Juntas de vecinos</t>
  </si>
  <si>
    <t>Cantidad de centros de madres</t>
  </si>
  <si>
    <t>Cantidad de centros de padres y apoderados</t>
  </si>
  <si>
    <t>Cantidad de centros u organizaciones del adulto mayor</t>
  </si>
  <si>
    <t>Centros de madres</t>
  </si>
  <si>
    <t>Centros de padres y apoderados</t>
  </si>
  <si>
    <t>Centros del adulto mayor</t>
  </si>
  <si>
    <t>Cantidad de centros del adulto mayor</t>
  </si>
  <si>
    <t>Cobertura en Salud Municipal</t>
  </si>
  <si>
    <t>Farmacias municipales</t>
  </si>
  <si>
    <t>Salud Primaria</t>
  </si>
  <si>
    <t>Cantidad de farmacias municipales</t>
  </si>
  <si>
    <t>Enfermeras/os</t>
  </si>
  <si>
    <t>Cantidad de enfermeras/os</t>
  </si>
  <si>
    <t>Médicas/os</t>
  </si>
  <si>
    <t>Cantidad de médicas/os</t>
  </si>
  <si>
    <t>Laboratorios de salud municipales</t>
  </si>
  <si>
    <t>Cobertura de exámenes preventivos del adulto</t>
  </si>
  <si>
    <t>Cobertura de salud primaria municipal</t>
  </si>
  <si>
    <t>Cantidad de enfermeras/os con contrato al 31 de diciembre</t>
  </si>
  <si>
    <t>Cantidad de médicas/os con contrato al 31 de diciembre</t>
  </si>
  <si>
    <t>Cantiadad de laboratorios de salud</t>
  </si>
  <si>
    <t>Cantidad de farmacias</t>
  </si>
  <si>
    <t>Cantidad de ópticas</t>
  </si>
  <si>
    <t>Cantidad de laboratorios de salud municipales</t>
  </si>
  <si>
    <t>Especies Vegetales</t>
  </si>
  <si>
    <t>Especies Animales</t>
  </si>
  <si>
    <t>Pasada de vehículos por autopistas</t>
  </si>
  <si>
    <t>Parque vehicular de buses escolares</t>
  </si>
  <si>
    <t>Parque vehicular de taxis</t>
  </si>
  <si>
    <t>Parque vehicular de minibuses</t>
  </si>
  <si>
    <t>Parque vehicular de buses</t>
  </si>
  <si>
    <t>Parque vehicular de trolebuses</t>
  </si>
  <si>
    <t>Pasada de vehículos por plazas de peajes y pórticos de autopistas interurbanas</t>
  </si>
  <si>
    <t>Pasada de vehículos por pórticos de autopistas urbanas</t>
  </si>
  <si>
    <t>Egreso</t>
  </si>
  <si>
    <t>Pensiones</t>
  </si>
  <si>
    <t>Pensión Básica de Vejez</t>
  </si>
  <si>
    <t>Pensión Básica Solidaria</t>
  </si>
  <si>
    <t>Miles de CLP</t>
  </si>
  <si>
    <t>Cantidad de conexiones</t>
  </si>
  <si>
    <t>Cantidad de suscriptores</t>
  </si>
  <si>
    <t xml:space="preserve">Carga efectiva de comercio exterior - contenedores </t>
  </si>
  <si>
    <t>Carga efectiva de comercio exterior -  granel sólido</t>
  </si>
  <si>
    <t>Carga efectiva de comercio exterior - suelta o general</t>
  </si>
  <si>
    <t>Carga efectiva de comercio exterior - granel</t>
  </si>
  <si>
    <t>Carga efectiva de comercio exterior - granel líquido-gaseoso</t>
  </si>
  <si>
    <t>Carga efectiva de comercio exterior - otro</t>
  </si>
  <si>
    <t>Servicios Básicos</t>
  </si>
  <si>
    <t>Servicios de Abastecimiento</t>
  </si>
  <si>
    <t>Cuidado Dental</t>
  </si>
  <si>
    <t>Cantidad de ambulancias</t>
  </si>
  <si>
    <t>Cantidad de clínicas dentales</t>
  </si>
  <si>
    <t>Cantidad de CECOF</t>
  </si>
  <si>
    <t>Cantidad de CSR</t>
  </si>
  <si>
    <t>Cantidad de CSU</t>
  </si>
  <si>
    <t>Cantidad de CGR</t>
  </si>
  <si>
    <t>Cantidad de CGU</t>
  </si>
  <si>
    <t>Cantidad de COSAM</t>
  </si>
  <si>
    <t>Cantidad de Centros de Salud Familiar (CESFAM)</t>
  </si>
  <si>
    <t>Cantidad de clínicas dentales móviles</t>
  </si>
  <si>
    <t>Cantidad de casos positivos de cáncer de cuello uterino</t>
  </si>
  <si>
    <t>Cantidad de Centros Comunitarios de Salud Familiar (CECOF)</t>
  </si>
  <si>
    <t>Cantidad de centros de salud rurales</t>
  </si>
  <si>
    <t>Cantidad de centros de salud urbanos</t>
  </si>
  <si>
    <t>Cantidad de consultorios generales rurales</t>
  </si>
  <si>
    <t>Cantidad de consultorios generales urbanos</t>
  </si>
  <si>
    <t>Cantidad de Centros de Salud Mental (COSAM)</t>
  </si>
  <si>
    <t>Cantidad de supermercados con 3 o más cajas instaladas</t>
  </si>
  <si>
    <t>Superficie de la sala de ventas de supermercados con 3 o más cajas instaladas</t>
  </si>
  <si>
    <t>Cantidad de supermercados</t>
  </si>
  <si>
    <t>Ventas de supermercados</t>
  </si>
  <si>
    <t>Ventas totales netas de supermercados a precios corrientes</t>
  </si>
  <si>
    <t>Millones de CLP</t>
  </si>
  <si>
    <t>Índice de ventas de supermercados (base año 2014=100)</t>
  </si>
  <si>
    <t>Índice de ventas de supermercados</t>
  </si>
  <si>
    <t>Pobreza PROVISIONAL</t>
  </si>
  <si>
    <t>Pobreza Hombres PROVISIONAL</t>
  </si>
  <si>
    <t>Pobreza Mujeres PROVISIONAL</t>
  </si>
  <si>
    <t>Aprehensiones</t>
  </si>
  <si>
    <t>Cantidad de aprehensiones</t>
  </si>
  <si>
    <t>Cantidad de casos policiales</t>
  </si>
  <si>
    <t>Cantidad de denuncias</t>
  </si>
  <si>
    <t>Cantidad de detenciones</t>
  </si>
  <si>
    <t>Tasa por 100 mil habitantes</t>
  </si>
  <si>
    <t>Pobreza Extrema PROVISIONAL</t>
  </si>
  <si>
    <t>Pobreza No Extrema PROVISIONAL</t>
  </si>
  <si>
    <t>Pobreza Hombres</t>
  </si>
  <si>
    <t>Movimiento de carga portuaria</t>
  </si>
  <si>
    <t>Pobreza Mujeres</t>
  </si>
  <si>
    <t>Vulnerabilidad</t>
  </si>
  <si>
    <t>Pobreza por Sexo</t>
  </si>
  <si>
    <t>Pobreza General</t>
  </si>
  <si>
    <t>Pobreza Migrantes PROVISIONAL</t>
  </si>
  <si>
    <t>Inversión</t>
  </si>
  <si>
    <t>Inversión MOP</t>
  </si>
  <si>
    <t>Inversión Programa Agua Potable Rural</t>
  </si>
  <si>
    <t>Inversión Dirección General de Concesiones</t>
  </si>
  <si>
    <t>Inversión Dirección de Aeropuertos</t>
  </si>
  <si>
    <t>Inversión Dirección de Arquitectura</t>
  </si>
  <si>
    <t>Inversión Dirección de Planeamiento</t>
  </si>
  <si>
    <t>Inversión Dirección de Vialidad</t>
  </si>
  <si>
    <t>Ejecución Presupuestaria</t>
  </si>
  <si>
    <t>Inversión Dirección de Obras Hidráulicas</t>
  </si>
  <si>
    <t>Inversión Dirección General de Aguas</t>
  </si>
  <si>
    <t>Inversión Dirección General de Obras Públicas</t>
  </si>
  <si>
    <t>Inversión Instituto Nacional de Hidráulica</t>
  </si>
  <si>
    <t>Inversión Dirección de Obras Portuarias</t>
  </si>
  <si>
    <t>Ejecución presupuestaria de iniciativas de inversión del Ministerio de Obras Públicas</t>
  </si>
  <si>
    <t>Ejecución presupuestaria de iniciativas de inversión del Programa de Agua Potable Rural del Ministerio de Obras Públicas</t>
  </si>
  <si>
    <t>Ejecución presupuestaria de iniciativas de inversión de la Dirección General de Concesiones del Ministerio de Obras Públicas</t>
  </si>
  <si>
    <t>Ejecución presupuestaria de iniciativas de inversión de la Dirección de Aeropuertos del Ministerio de Obras Públicas</t>
  </si>
  <si>
    <t>Ejecución presupuestaria de iniciativas de inversión de la Dirección de Arquitectura del Ministerio de Obras Públicas</t>
  </si>
  <si>
    <t>Ejecución presupuestaria de iniciativas de inversión de la Dirección General de Aguas del Ministerio de Obras Públicas</t>
  </si>
  <si>
    <t>Ejecución presupuestaria de iniciativas de inversión de la Dirección General de Obras Públicas del Ministerio de Obras Públicas</t>
  </si>
  <si>
    <t>Ejecución presupuestaria de iniciativas de inversión del Instituto Nacional de Hidráulica del Ministerio de Obras Públicas</t>
  </si>
  <si>
    <t>Ejecución presupuestaria de iniciativas de inversión de la Dirección de Obras Portuarias del Ministerio de Obras Públicas</t>
  </si>
  <si>
    <t>Ejecución presupuestaria de iniciativas de inversión de la Dirección de Obras Hidráulicas del Ministerio de Obras Públicas</t>
  </si>
  <si>
    <t>Ejecución presupuestaria de iniciativas de inversión de la Dirección de Planeamiento del Ministerio de Obras Públicas</t>
  </si>
  <si>
    <t>Ejecución presupuestaria de iniciativas de inversión de la Dirección de Vialidad del Ministerio de Obras Públicas</t>
  </si>
  <si>
    <t>Acuicultura de Algas</t>
  </si>
  <si>
    <t>Acuicultura de choritos</t>
  </si>
  <si>
    <t>Acuicultura de moluscos</t>
  </si>
  <si>
    <t>Acuicultura de peces</t>
  </si>
  <si>
    <t>Acuicultura del Salmón del Atlántico</t>
  </si>
  <si>
    <t>Acuicultura del Salmón Plateado o Coho</t>
  </si>
  <si>
    <t>Acuicultura de la Trucha Arcoiris</t>
  </si>
  <si>
    <t>Toneladas</t>
  </si>
  <si>
    <t>Desembarque de pesca artesanal de algas</t>
  </si>
  <si>
    <t>Desembarque de pesca artesanal de almejas</t>
  </si>
  <si>
    <t>Desembarque de pesca artesanal de anchovetas</t>
  </si>
  <si>
    <t>Desembarque de pesca artesanal de bacaladillo o mote</t>
  </si>
  <si>
    <t>Desembarque de pesca artesanal de centollas</t>
  </si>
  <si>
    <t>Desembarque de pesca artesanal de centollones</t>
  </si>
  <si>
    <t>Desembarque de pesca artesanal de cholgas</t>
  </si>
  <si>
    <t>Desembarque de pesca artesanal de choritos</t>
  </si>
  <si>
    <t>Desembarque de pesca artesanal de choros</t>
  </si>
  <si>
    <t>Desembarque de pesca artesanal de cochayuyo</t>
  </si>
  <si>
    <t>Desembarque de pesca artesanal de crustáceos</t>
  </si>
  <si>
    <t>Desembarque de pesca artesanal de erizos</t>
  </si>
  <si>
    <t>Desembarque de pesca artesanal de huiro</t>
  </si>
  <si>
    <t>Desembarque de pesca artesanal de jaiba marmola</t>
  </si>
  <si>
    <t>Desembarque de pesca artesanal de jibia o calamar rojo</t>
  </si>
  <si>
    <t>Desembarque de pesca artesanal de jurel</t>
  </si>
  <si>
    <t>Desembarque de pesca artesanal de luga negra o crespa</t>
  </si>
  <si>
    <t>Desembarque de pesca artesanal de luga roja</t>
  </si>
  <si>
    <t>Desembarque de pesca artesanal de machuelo o tritre</t>
  </si>
  <si>
    <t>Desembarque de pesca artesanal de juliana o tawera</t>
  </si>
  <si>
    <t>Desembarque de pesca artesanal de merluza del sur o austral</t>
  </si>
  <si>
    <t>Desembarque de pesca artesanal de moluscos</t>
  </si>
  <si>
    <t>Desembarque de pesca artesanal de otras especies</t>
  </si>
  <si>
    <t>Desembarque de pesca artesanal de pampanito</t>
  </si>
  <si>
    <t>Desembarque de pesca artesanal de peces</t>
  </si>
  <si>
    <t>Desembarque de pesca artesanal de pelillo</t>
  </si>
  <si>
    <t>Desembarque de pesca artesanal de reineta</t>
  </si>
  <si>
    <t>Desembarque de pesca artesanal del resto de especies</t>
  </si>
  <si>
    <t>Desembarque de pesca artesanal de sardina austral</t>
  </si>
  <si>
    <t>Desembarque de pesca artesanal de sardina común</t>
  </si>
  <si>
    <t>Desembarque de pesca artesanal de sierra</t>
  </si>
  <si>
    <t>Cosechas acuícolas de algas</t>
  </si>
  <si>
    <t>Cosechas acuícolas de choritos</t>
  </si>
  <si>
    <t>Cosechas acuícolas de moluscos</t>
  </si>
  <si>
    <t>Cosechas acuícolas de peces</t>
  </si>
  <si>
    <t>Cosechas acuícolas de otras especies</t>
  </si>
  <si>
    <t>Cosechas acuícolas de Salmón del Atlántico</t>
  </si>
  <si>
    <t>Cosechas acuícolas de Salmón Plateado o Coho</t>
  </si>
  <si>
    <t>Cosechas acuícolas de Trucha Arcoiris</t>
  </si>
  <si>
    <t>Cosechas Acuícolas</t>
  </si>
  <si>
    <t>Todas las especies</t>
  </si>
  <si>
    <t>Pesca de algas</t>
  </si>
  <si>
    <t>Pesca de almejas</t>
  </si>
  <si>
    <t>Pesca de anchovetas</t>
  </si>
  <si>
    <t>Pesca de bacaladillo</t>
  </si>
  <si>
    <t>Pesca de centollas</t>
  </si>
  <si>
    <t>Pesca de centollones</t>
  </si>
  <si>
    <t>Pesca de cholgas</t>
  </si>
  <si>
    <t>Pesca de choritos</t>
  </si>
  <si>
    <t>Pesca de choros</t>
  </si>
  <si>
    <t>Pesca de cochayuyo</t>
  </si>
  <si>
    <t>Pesca de crustáceos</t>
  </si>
  <si>
    <t>Pesca de erizos</t>
  </si>
  <si>
    <t>Pesca de huiro</t>
  </si>
  <si>
    <t>Pesca de jaiba marmolada</t>
  </si>
  <si>
    <t>Pesca de jibia</t>
  </si>
  <si>
    <t>Pesca de juliana</t>
  </si>
  <si>
    <t>Pesca de jurel</t>
  </si>
  <si>
    <t>Pesca de luga negra</t>
  </si>
  <si>
    <t>Pesca de luga roja</t>
  </si>
  <si>
    <t>Pesca de machuelo</t>
  </si>
  <si>
    <t>Pesca de merluza austral</t>
  </si>
  <si>
    <t>Pesca de moluscos</t>
  </si>
  <si>
    <t>Pesca de otras especies</t>
  </si>
  <si>
    <t>Pesca de pampanito</t>
  </si>
  <si>
    <t>Pesca de peces</t>
  </si>
  <si>
    <t>Pesca de pelillo</t>
  </si>
  <si>
    <t>Pesca de reineta</t>
  </si>
  <si>
    <t>Pesca del resto de las especies</t>
  </si>
  <si>
    <t>Pesca de sardina austral</t>
  </si>
  <si>
    <t>Pesca de sardina común</t>
  </si>
  <si>
    <t>Pesca de sierra</t>
  </si>
  <si>
    <t>Desembarque de pesca artesanal</t>
  </si>
  <si>
    <t>Pesca artesanal</t>
  </si>
  <si>
    <t>Desembarque de pesca industrial</t>
  </si>
  <si>
    <t>Pesca industrial</t>
  </si>
  <si>
    <t>Desembarque de pesca industrial de anchovetas</t>
  </si>
  <si>
    <t>Desembarque de pesca industrial de bacaladillo o mote</t>
  </si>
  <si>
    <t>Desembarque de pesca industrial de caballa</t>
  </si>
  <si>
    <t>Desembarque de pesca industrial de crustáceos</t>
  </si>
  <si>
    <t>Desembarque de pesca industrial de jibia o calamar rojo</t>
  </si>
  <si>
    <t>Desembarque de pesca industrial de jurel</t>
  </si>
  <si>
    <t>Desembarque de pesca industrial de merluza común</t>
  </si>
  <si>
    <t>Desembarque de pesca industrial de merluza del sur o austral</t>
  </si>
  <si>
    <t>Desembarque de pesca industrial de merluza de cola</t>
  </si>
  <si>
    <t>Desembarque de pesca industrial de moluscos</t>
  </si>
  <si>
    <t>Desembarque de pesca industrial de otras especies</t>
  </si>
  <si>
    <t>Desembarque de pesca industrial de peces</t>
  </si>
  <si>
    <t>Desembarque de pesca industrial de reineta</t>
  </si>
  <si>
    <t>Desembarque de pesca industrial del resto de especies</t>
  </si>
  <si>
    <t>Desembarque de pesca industrial de sardina común</t>
  </si>
  <si>
    <t>Pesca de caballa</t>
  </si>
  <si>
    <t>Pesca de merluza común</t>
  </si>
  <si>
    <t>Pesca de merluza de cola</t>
  </si>
  <si>
    <t>Cantidad de viviendas</t>
  </si>
  <si>
    <t>Obras Nuevas y Ampliaciones</t>
  </si>
  <si>
    <t>Metros cuadrados</t>
  </si>
  <si>
    <t>Superficie autorizada no habitacional para ampliaciones (ICET)</t>
  </si>
  <si>
    <t>Superficie autorizada no habitacional para obras nuevas (ICET)</t>
  </si>
  <si>
    <t>Superficie autorizada no habitacional para ampliaciones (Servicios)</t>
  </si>
  <si>
    <t>Superficie autorizada no habitacional para obras nuevas (Servicios)</t>
  </si>
  <si>
    <t>Edificación No Habitacional</t>
  </si>
  <si>
    <t>Edificación Habitacional</t>
  </si>
  <si>
    <t>Superficie autorizada habitacional para ampliaciones</t>
  </si>
  <si>
    <t>Superficie autorizada habitacional para obras nuevas</t>
  </si>
  <si>
    <t>Tasa de aprehensiones</t>
  </si>
  <si>
    <t>Tasa de casos policiales</t>
  </si>
  <si>
    <t>Tasa de denuncias</t>
  </si>
  <si>
    <t>Tasa de detenciones</t>
  </si>
  <si>
    <t>Número de habitantes</t>
  </si>
  <si>
    <t>Población</t>
  </si>
  <si>
    <t>Social</t>
  </si>
  <si>
    <t>Porcentaje de alumnos que obtuvieron más de 450 puntos en la PSU</t>
  </si>
  <si>
    <t>Métricas de la Educación</t>
  </si>
  <si>
    <t>PSU</t>
  </si>
  <si>
    <t>Prueba de Selección Universitaria</t>
  </si>
  <si>
    <t>Becas</t>
  </si>
  <si>
    <t>Apoyo Económico</t>
  </si>
  <si>
    <t>Becas de Educación</t>
  </si>
  <si>
    <t>Cantiad de becas</t>
  </si>
  <si>
    <t>Cantidad de femicidios</t>
  </si>
  <si>
    <t>2010-2021</t>
  </si>
  <si>
    <t>GWh</t>
  </si>
  <si>
    <t>Operación del Sistema Eléctrico</t>
  </si>
  <si>
    <t>Despacho de energía eléctrica</t>
  </si>
  <si>
    <t>Despacho de energía eléctrica del Centro de Despacho Económico de Carga (CDEC)</t>
  </si>
  <si>
    <t>Industria Láctea</t>
  </si>
  <si>
    <t>Volumen de leche recepcionado</t>
  </si>
  <si>
    <t>Volumen de leche recepcionado en industria láctea mayor</t>
  </si>
  <si>
    <t>Volumen de leche recepcionado en industria láctea menor</t>
  </si>
  <si>
    <t>Leche Recepicionada</t>
  </si>
  <si>
    <t>Leche</t>
  </si>
  <si>
    <t>Litros</t>
  </si>
  <si>
    <t>Refugio</t>
  </si>
  <si>
    <t>Cantidad de refugiados</t>
  </si>
  <si>
    <t>Cantidad de solicitantes de refugio</t>
  </si>
  <si>
    <t>Cantidad de solicitantes</t>
  </si>
  <si>
    <t>Solicitantes</t>
  </si>
  <si>
    <t>Producción de carbón</t>
  </si>
  <si>
    <t>Producción de cloruro de sodio</t>
  </si>
  <si>
    <t>Producción de cobre</t>
  </si>
  <si>
    <t>Producción de hierro</t>
  </si>
  <si>
    <t>Producción de molibdeno</t>
  </si>
  <si>
    <t>Producción de oro</t>
  </si>
  <si>
    <t>Producción de plata</t>
  </si>
  <si>
    <t>2014-2021</t>
  </si>
  <si>
    <t>Toneladas métricas de fino contenido</t>
  </si>
  <si>
    <t>Toneladas de mineral</t>
  </si>
  <si>
    <t>Actividad Productiva</t>
  </si>
  <si>
    <t>Índice de producción minera</t>
  </si>
  <si>
    <t>Kilogramos de fino contenido</t>
  </si>
  <si>
    <t>Índice de producción de minería metálica</t>
  </si>
  <si>
    <t>Índice de producción de minería no metálica</t>
  </si>
  <si>
    <t>Extracción y Tratamiento de Recursos Mineros</t>
  </si>
  <si>
    <t>Explotación y Otros Procesos Complementarios</t>
  </si>
  <si>
    <t>Minería No Metálica</t>
  </si>
  <si>
    <t>Minería Metálica</t>
  </si>
  <si>
    <t>Industria Minera</t>
  </si>
  <si>
    <t>Minería de Carbón</t>
  </si>
  <si>
    <t>Producción minera de carbón</t>
  </si>
  <si>
    <t>Producción minera de cloruro de sodio</t>
  </si>
  <si>
    <t>Producción minera de cobre</t>
  </si>
  <si>
    <t>Producción minera de hierro</t>
  </si>
  <si>
    <t>Índice de Producción Minera (base promedio año 2014=100)</t>
  </si>
  <si>
    <t>Índice de Producción de Minería Metálica (base promedio año 2014=100)</t>
  </si>
  <si>
    <t>Índice de Producción de Minería No Metálica (base promedio año 2014=100)</t>
  </si>
  <si>
    <t>Producción minera de molibdeno</t>
  </si>
  <si>
    <t>Producción minera de oro</t>
  </si>
  <si>
    <t>Producción minera de plata</t>
  </si>
  <si>
    <t>Volumen de molienda de trigo blanco y candeal</t>
  </si>
  <si>
    <t>Alimentos</t>
  </si>
  <si>
    <t>Cereales</t>
  </si>
  <si>
    <t>Elementos Químicos</t>
  </si>
  <si>
    <t>Molienda de trigo</t>
  </si>
  <si>
    <t>Producción de crema fresca</t>
  </si>
  <si>
    <t>Producción de leche en polvo</t>
  </si>
  <si>
    <t>Producción de leche fluida</t>
  </si>
  <si>
    <t>Producción de manjar</t>
  </si>
  <si>
    <t>Producción de mantequilla</t>
  </si>
  <si>
    <t>Producción de queso</t>
  </si>
  <si>
    <t>Producción de suero en polvo</t>
  </si>
  <si>
    <t>Producción de yogurt</t>
  </si>
  <si>
    <t>Producción de yodo</t>
  </si>
  <si>
    <t>Kilogramos</t>
  </si>
  <si>
    <t>Producción de queso fresco o quesillo</t>
  </si>
  <si>
    <t>Volumen de producción de crema fresca en industria láctea menor</t>
  </si>
  <si>
    <t>Volumen de producción de leche en polvo en industria láctea menor</t>
  </si>
  <si>
    <t>Volumen de producción de leche fluida en industria láctea menor</t>
  </si>
  <si>
    <t>Volumen de producción de manjar en industria láctea menor</t>
  </si>
  <si>
    <t>Volumen de producción de mantequilla en industria láctea menor</t>
  </si>
  <si>
    <t>Volumen de producción de queso fresco o quesillo en industria láctea menor</t>
  </si>
  <si>
    <t>Volumen de producción de queso en industria láctea menor</t>
  </si>
  <si>
    <t>Volumen de producción de suero en polvo en industria láctea menor</t>
  </si>
  <si>
    <t>Volumen de producción de yogurt en industria láctea menor</t>
  </si>
  <si>
    <t>Volumen de producción de yodo</t>
  </si>
  <si>
    <t>Índice de Producción Manufacturera (base promedio año 2014=100)</t>
  </si>
  <si>
    <t>Índice de producción manufacturera</t>
  </si>
  <si>
    <t>Productos Alimenticios</t>
  </si>
  <si>
    <t>Elaboración de productos alimenticios</t>
  </si>
  <si>
    <t>Índice de elaboración de productos alimenticios (base promedio año 2014=100)</t>
  </si>
  <si>
    <t>Índice de elaboración de bebidas alcohólicas y no alcohólicas (base promedio año 2014=100)</t>
  </si>
  <si>
    <t>Bebidas</t>
  </si>
  <si>
    <t>Elaboración de bebidas</t>
  </si>
  <si>
    <t>Tabaco</t>
  </si>
  <si>
    <t>Elaboración de productos de tabaco</t>
  </si>
  <si>
    <t>Índice de elaboración de productos de tabaco (base promedio año 2014=100)</t>
  </si>
  <si>
    <t>Índice de producción de madera y fabricación de productos de madera y corcho, excepto muebles; fabricación de artículos de paja y de materiales trenzables (base promedio año 2014=100)</t>
  </si>
  <si>
    <t>Madera y Derivados</t>
  </si>
  <si>
    <t>Elaboración de productos de madera</t>
  </si>
  <si>
    <t>Índice de fabricación de papel y productos de papel (base promedio año 2014=100)</t>
  </si>
  <si>
    <t>Papel</t>
  </si>
  <si>
    <t>Elaboración de productos de papel</t>
  </si>
  <si>
    <t>Índice de impresión y reproducción de grabaciones (base promedio año 2014=100)</t>
  </si>
  <si>
    <t>Grabaciones</t>
  </si>
  <si>
    <t>Elaboración de grabaciones</t>
  </si>
  <si>
    <t>Índice de fabricación de coque y productos de la refinación del petróleo (base promedio año 2014=100)</t>
  </si>
  <si>
    <t>Derivados del Petróleo</t>
  </si>
  <si>
    <t>Elaboración de coque y derivados del petróleo</t>
  </si>
  <si>
    <t>Índice de fabricación de sustancias y productos químicos (base promedio año 2014=100)</t>
  </si>
  <si>
    <t>Sustancias Químicas</t>
  </si>
  <si>
    <t>Elaboración de sustancias químicas</t>
  </si>
  <si>
    <t>Índice de fabricación de productos farmacéuticos, sustancias químicas medicinales y productos botánicos de uso farmacéutico (base promedio año 2014=100)</t>
  </si>
  <si>
    <t>Productos Farmacéuticos</t>
  </si>
  <si>
    <t>Elaboración de productos farmacéuticos</t>
  </si>
  <si>
    <t>Índice de fabricación de productos de caucho y plástico (base promedio año 2014=100)</t>
  </si>
  <si>
    <t>Caucho y Plástico</t>
  </si>
  <si>
    <t>Elaboración de productos de caucho y plástico</t>
  </si>
  <si>
    <t>Índice de fabricación de otros productos minerales no metálicos (base promedio año 2014=100)</t>
  </si>
  <si>
    <t>Productos Minerales No Metálicos</t>
  </si>
  <si>
    <t>Elaboración de productos minerales no metálicos</t>
  </si>
  <si>
    <t>Índice de fabricación de metales comunes (base promedio año 2014=100)</t>
  </si>
  <si>
    <t>Metales</t>
  </si>
  <si>
    <t>Elaboración de metales comunes</t>
  </si>
  <si>
    <t>Índice de fabricación de productos elaborados de metal, excepto maquinaria y equipo (base promedio año 2014=100)</t>
  </si>
  <si>
    <t>Productos de Metal</t>
  </si>
  <si>
    <t>Elaboración de productos de metal</t>
  </si>
  <si>
    <t>Índice de fabricación de equipo eléctrico (base promedio año 2014=100)</t>
  </si>
  <si>
    <t>Equipos Eléctricos</t>
  </si>
  <si>
    <t>Elaboración de equipos eléctricos</t>
  </si>
  <si>
    <t>Índice de fabricación de maquinaria y equipo n.c.p (base promedio año 2014=100)</t>
  </si>
  <si>
    <t>Maquinaria n.c.p</t>
  </si>
  <si>
    <t>Elaboración de maquinaria n.c.p</t>
  </si>
  <si>
    <t>Índice de fabricación de vehículos automotores, remolques y semiremolques (base promedio año 2014=100)</t>
  </si>
  <si>
    <t>Vehículos</t>
  </si>
  <si>
    <t>Elaboración de vehículos</t>
  </si>
  <si>
    <t>Índice de fabricación de otros tipos de equipo de transporte (base promedio año 2014=100)</t>
  </si>
  <si>
    <t>Equipo de Transporte</t>
  </si>
  <si>
    <t>Elaboración de equipos de transporte</t>
  </si>
  <si>
    <t>Índice de fabricación de muebles (base promedio año 2014=100)</t>
  </si>
  <si>
    <t>Muebles</t>
  </si>
  <si>
    <t>Elaboración de muebles</t>
  </si>
  <si>
    <t>Cantidad de vacunatorios</t>
  </si>
  <si>
    <t>Cantidad de uniones comunales</t>
  </si>
  <si>
    <t>Cantidad de otras organizaciones comunitarias funcionales</t>
  </si>
  <si>
    <t>Cantidad de organizaciones comunitarias</t>
  </si>
  <si>
    <t>Cantidad de otros establecimientos municipales de salud</t>
  </si>
  <si>
    <t>Cantidad de establecimientos</t>
  </si>
  <si>
    <t>Organizaciones comunitarias funcionales</t>
  </si>
  <si>
    <t>Establecimientos municipales de salud</t>
  </si>
  <si>
    <t>Cantidad de pensiones básicas solidarias</t>
  </si>
  <si>
    <t>Cantidad de pensiones solidarias de vejez</t>
  </si>
  <si>
    <t>Cantidad de pensiones solidarias de invalidez</t>
  </si>
  <si>
    <t>Cantidad de predios agrícolas</t>
  </si>
  <si>
    <t>Cantidad de predios no agrícolas</t>
  </si>
  <si>
    <t>Cantidad de predios</t>
  </si>
  <si>
    <t>Cantidad de propiedades</t>
  </si>
  <si>
    <t>Cantidad de subsidios</t>
  </si>
  <si>
    <t>Egresos</t>
  </si>
  <si>
    <t>Gasto total devengado municipal</t>
  </si>
  <si>
    <t>Ingreso municipal en sector salud</t>
  </si>
  <si>
    <t>Ingreso municipal total</t>
  </si>
  <si>
    <t>Ingreso municipal por permisos de circulación</t>
  </si>
  <si>
    <t>Ingreso municipal por impuestos</t>
  </si>
  <si>
    <t>Gasto municipal en personal</t>
  </si>
  <si>
    <t>Ingreso propio permanente municipal</t>
  </si>
  <si>
    <t>Gastos en personal municipal</t>
  </si>
  <si>
    <t>Ingreso total percibido municipal en el sector de salud</t>
  </si>
  <si>
    <t>Ingreso total percibido municipal</t>
  </si>
  <si>
    <t>Ingresos municipales por impuestos</t>
  </si>
  <si>
    <t>Ingresos municipales por permisos de circulación</t>
  </si>
  <si>
    <t>Ingresos propios permanentes municipales</t>
  </si>
  <si>
    <t>Transferencias municipales a sector salud</t>
  </si>
  <si>
    <t>Tasa de egreso de capacitación</t>
  </si>
  <si>
    <t>Transferencias municipales al sector de salud sobre los ingresos propios municipales</t>
  </si>
  <si>
    <t>Cantidad de subsidios de agua potable otorgados a zonas rurales</t>
  </si>
  <si>
    <t>Cantidad de subsidios de agua potable otorgados a zonas urbanas</t>
  </si>
  <si>
    <t>Cantidad de subsidios familiares otorgados</t>
  </si>
  <si>
    <t>Subsidios</t>
  </si>
  <si>
    <t>Subsidios de agua potable rural</t>
  </si>
  <si>
    <t>Subsidios de agua potable urbana</t>
  </si>
  <si>
    <t>Subsidios familiares</t>
  </si>
  <si>
    <t>Cantidad de propiedades de dominio municipal (municipales y corporaciones)</t>
  </si>
  <si>
    <t>Cantidad de propiedades de municipalidades</t>
  </si>
  <si>
    <t>Propiedades</t>
  </si>
  <si>
    <t>Propiedades de municipalidades</t>
  </si>
  <si>
    <t>Propiedades municipales</t>
  </si>
  <si>
    <t>Cantidad de personas enviadas a un empleo</t>
  </si>
  <si>
    <t>Cantidad de personas inscritas en la municipalidad en busca de empleo</t>
  </si>
  <si>
    <t>Cantidad de personas inscritas en la municipalidad para capacitación</t>
  </si>
  <si>
    <t>Cantidad de personas que efectivamente egresan de cursos de capacitación laboral</t>
  </si>
  <si>
    <t>Empleados</t>
  </si>
  <si>
    <t>Inscripciones</t>
  </si>
  <si>
    <t>Egresos de Capacitaciones</t>
  </si>
  <si>
    <t>Personas enviadas a un empleo</t>
  </si>
  <si>
    <t>Personas en busca de empleo</t>
  </si>
  <si>
    <t>Personas inscritas para capacitación</t>
  </si>
  <si>
    <t>Personas egresadas de capacitación</t>
  </si>
  <si>
    <t>Cantidad de pensiones básicas solidarias pagadas</t>
  </si>
  <si>
    <t>Cantidad de pensiones básicas solidarias de invalidez pagadas</t>
  </si>
  <si>
    <t>Cantidad de pensiones básicas solidarias de vejez pagadas</t>
  </si>
  <si>
    <t>Pensiones básicas solidarias</t>
  </si>
  <si>
    <t>Pensiones solidarias de vejez</t>
  </si>
  <si>
    <t>Pensiones solidarias de invalidez</t>
  </si>
  <si>
    <t>Patentes Mineras</t>
  </si>
  <si>
    <t>Ingresos municipales por patentes mineras (Ley Nº19.143)</t>
  </si>
  <si>
    <t>Gasto total devengado municipal en el sector de salud</t>
  </si>
  <si>
    <t>Gasto total municipal en sector salud</t>
  </si>
  <si>
    <t>Gasto total municipal</t>
  </si>
  <si>
    <t>Avalúo fiscal de propiedades de dominio municipal (municipales y corporaciones)</t>
  </si>
  <si>
    <t>Avalúo fiscal de propiedades de municipalidades</t>
  </si>
  <si>
    <t>Valoración Catastral</t>
  </si>
  <si>
    <t>Avalúo fiscal de propiedades municipales</t>
  </si>
  <si>
    <t>Cantidad de predios no agrícolas habitacionales</t>
  </si>
  <si>
    <t>Cantidad de predios no agrícolas no habitacionales</t>
  </si>
  <si>
    <t>Predios Municipales</t>
  </si>
  <si>
    <t>Predios agrícolas municipales</t>
  </si>
  <si>
    <t>Predios no agrícolas municipales</t>
  </si>
  <si>
    <t>Presupuesto vigente municipal en sector de salud</t>
  </si>
  <si>
    <t>Presupuesto</t>
  </si>
  <si>
    <t>Presupuesto municipal en sector de salud</t>
  </si>
  <si>
    <t>Intermediación Laboral</t>
  </si>
  <si>
    <t>Tasa de logros de egresos de capacitación</t>
  </si>
  <si>
    <t>Presupuesto vigente de gastos municipales</t>
  </si>
  <si>
    <t>Presupuesto de gastos municipales</t>
  </si>
  <si>
    <t>Carga efectiva de comercio exterior</t>
  </si>
  <si>
    <t>Movimiento de carga portuaria embarcada al exterior</t>
  </si>
  <si>
    <t>Movimiento de carga portuaria por re-estibas y transbordos</t>
  </si>
  <si>
    <t>Movimiento de carga portuaria en tránsito</t>
  </si>
  <si>
    <t>Movimiento de carga portuaria por cabotaje</t>
  </si>
  <si>
    <t>TEUS</t>
  </si>
  <si>
    <t>FEUS</t>
  </si>
  <si>
    <t>Contenedores de 20 pies</t>
  </si>
  <si>
    <t>Contenedores de 40 pies</t>
  </si>
  <si>
    <t>Comercio Nacional</t>
  </si>
  <si>
    <t>Cantidad de contenedores de 20 pies manipulados en puerto</t>
  </si>
  <si>
    <t>Cantidad de contenedores de 40 pies manipulados en puerto</t>
  </si>
  <si>
    <t>Monto pagado por pensión básica de vejez en el año</t>
  </si>
  <si>
    <t>Monto pagado por pensión básica solidaria en el año</t>
  </si>
  <si>
    <t>Sistema Nacional de Información Municipal</t>
  </si>
  <si>
    <t>Instituto Nacional de Estadísticas</t>
  </si>
  <si>
    <t>Servicio Nacional de la Mujer y la Equidad de Género</t>
  </si>
  <si>
    <t>Departamento de Estadísticas e Información de la Salud</t>
  </si>
  <si>
    <t>Biblioteca del Congreso Nacional</t>
  </si>
  <si>
    <t>MWh</t>
  </si>
  <si>
    <t>Kilotoneladas</t>
  </si>
  <si>
    <t>Metros cuadrados/hab</t>
  </si>
  <si>
    <t>Producción de fruta obtenida de la vid para consumo fresco expresada en toneladas</t>
  </si>
  <si>
    <t>Producción de fruta obtenida de la vid para producir pisco expresada en toneladas</t>
  </si>
  <si>
    <t>Producción de fruta obtenida de la vid para producir vino expresada en toneladas</t>
  </si>
  <si>
    <t>Aproximación del precio promedio por habitación ocupada.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</si>
  <si>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</si>
  <si>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</si>
  <si>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</si>
  <si>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Rendimiento del ingreso por alojamiento, según el total de habitaciones disponibles por días de funcionamiento. Se expresa en pesos chilenos.</t>
  </si>
  <si>
    <t>Grado de ocupación de las habitaciones disponibles. Se expresa en porcentaje.</t>
  </si>
  <si>
    <t>Grado de ocupación de las plazas disponibles. Se expresa en porcentaje.</t>
  </si>
  <si>
    <t>Número de establecimientos clasificados como supermercados, que cuentan con tres o más cajas instaladas.</t>
  </si>
  <si>
    <t>Superficie donde se realiza la actividad económica del establecimiento (sala de venta), excluyendo el área de estacionamientos.</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</si>
  <si>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</si>
  <si>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Ventas totales netas (sin IVA) de supermercados a precios corrientes.</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</si>
  <si>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</si>
  <si>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</si>
  <si>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</si>
  <si>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</si>
  <si>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</si>
  <si>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</si>
  <si>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</si>
  <si>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</si>
  <si>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</si>
  <si>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</si>
  <si>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</si>
  <si>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</si>
  <si>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Cantidad de viviendas autorizadas para construcción de obras nuevas y ampliaciones en un mes determinado</t>
  </si>
  <si>
    <t>Superficie en metros cuadrados, de las solicitudes de edificación no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</si>
  <si>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</si>
  <si>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</si>
  <si>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servicios,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</si>
  <si>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</si>
  <si>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 las solicitudes de edificación habitacional autorizadas en un mes determinado.</t>
  </si>
  <si>
    <t>Superficie en metros cuadrados con destino a ampliaciones, de las solicitudes de edificación habitacional autorizadas en un mes determinado.</t>
  </si>
  <si>
    <t>Superficie en metros cuadrados con destino a la construcción de obras nuevas, de las solicitudes de edificación habitacional autorizadas en un mes determinado.</t>
  </si>
  <si>
    <t>Indica en Número de becas entregadas a población indígena, que cursa enseñanza básica.</t>
  </si>
  <si>
    <t>Becas entregadas a la población indígena que se encuentra cursando enseñanza media.</t>
  </si>
  <si>
    <t>Número total de becas Presidente de la República que fueron asignadas a la comuna en el año.</t>
  </si>
  <si>
    <t>Distribución electrica por parte de empresas distribuidoras de electricidad, empresas generadoras y autoproducción, expresada en MWh.</t>
  </si>
  <si>
    <t xml:space="preserve">Corresponde a la energía eléctrica distribuida en MWH a entidades y particulares que se dedican al cultivo y trabajo de la tierra. </t>
  </si>
  <si>
    <t>Corresponde a la energía eléctrica distribuida en MWH a los locales y empresas dedicadas al comercio.</t>
  </si>
  <si>
    <t xml:space="preserve">Corresponde a la energía eléctrica distribuida en MWH a las empresas industriales. </t>
  </si>
  <si>
    <t xml:space="preserve">Corresponde a la energía eléctrica distribuida en MWH a las empresas dedicadas al rubro de la minería. </t>
  </si>
  <si>
    <t xml:space="preserve">Corresponde a la energía eléctrica distribuida en MWH a los clientes residenciales. </t>
  </si>
  <si>
    <t xml:space="preserve">Corresponde a la energía eléctrica distribuida en MWH hacia los sectores de transporte, alumbrado público, fiscal, municipal y otros. </t>
  </si>
  <si>
    <t>Producción real medida en MWh, de las distintas centrales generadoras reportadas en el cordinador electrico nacional.</t>
  </si>
  <si>
    <t>Producción real medida en MWh, generada por centrales del tipo eólica</t>
  </si>
  <si>
    <t>Producción real medida en MWh, generada por centrales de los tipos hidráulica pasada e hidráulica embalse</t>
  </si>
  <si>
    <t>Producción real medida en MWh, generada por centrales del tipo solar</t>
  </si>
  <si>
    <t>Producción real medida en MWh, generada por centrales de los tipos petróleo diesel, gas natural, carbón, fuel oil, petcoke, cogeneración, biomasa, gas natural licuado y geotérmica</t>
  </si>
  <si>
    <t>Índice de la división 10 "Elaboración de productos alimenticios"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</si>
  <si>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</si>
  <si>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</si>
  <si>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</si>
  <si>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</si>
  <si>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</si>
  <si>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</si>
  <si>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</si>
  <si>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</si>
  <si>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</si>
  <si>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</si>
  <si>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</si>
  <si>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25 "Fabricación de productos elaborados de metal, excepto maquinaria y equipo"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</si>
  <si>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</si>
  <si>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</si>
  <si>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</si>
  <si>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</si>
  <si>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</si>
  <si>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Índice de Producción Manufacturera (IPMan) Base promedio año 2014=100. Este índice mide la evolución de la actividad productiva de la industria manufacturera desde el punto de vista de la oferta.</t>
  </si>
  <si>
    <t>Cantidad de molienda de trigo, medido en toneladas, de los establecimientos que cuentan con 10 o más trabajadores.</t>
  </si>
  <si>
    <t>Cantidad producida de crema fresca de láctea menor medida en kilogramos (kg)</t>
  </si>
  <si>
    <t>Cantidad producida de leche en polvo de láctea menor medida en kilogramos (kg)</t>
  </si>
  <si>
    <t>Cantidad producida de leche fluida de láctea menor medida en litros.</t>
  </si>
  <si>
    <t>Cantidad producida de manjar de láctea menor medida en kilogramos (kg)</t>
  </si>
  <si>
    <t>Cantidad producida de mantequilla de láctea menor medida en kilogramos (kg)</t>
  </si>
  <si>
    <t>Cantidad producida de queso fresco o quisllo de láctea menor medida en kilogramos (kg)</t>
  </si>
  <si>
    <t>Cantidad producida de queso de láctea menor medida en kilogramos (kg)</t>
  </si>
  <si>
    <t>Cantidad producida de suero en polvo de láctea menor medida en kilogramos (kg)</t>
  </si>
  <si>
    <t xml:space="preserve">Cantidad producida de yogurt de láctea menor medida en litros </t>
  </si>
  <si>
    <t>Cantidad producida de yodo medida en toneladas, obtenida a partir de la extracción de caliche.</t>
  </si>
  <si>
    <t>Cantidad de carbón, proveniente de la explotación de minas subterráneas o cielo abierto, medida en toneladas netas.</t>
  </si>
  <si>
    <t>Cloruro de sodio medida en toneladas (t)</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</si>
  <si>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</si>
  <si>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hierro medida en toneladas de mineral (tm). Incluye pellet, pellet feed y sinter, entre otros, realizados por integración de procesos en el mismo lugar de la extracción.</t>
  </si>
  <si>
    <t>Índice de Producción Minera (IPMin) Base promedio año 2014=100. Este índice mide la evolución de la actividad productiva de la industria minera desde el punto de vista de la oferta.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</si>
  <si>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</si>
  <si>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</si>
  <si>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Cantidad de concentrado de molibdeno, proveniente de la explotación de minas de cobre, medida en toneladas métricas de fino contenido (tmf).</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</si>
  <si>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</si>
  <si>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</si>
  <si>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Suma de leche recepcionada láctea mayor y láctea menor (Cod. 1.5.1+1.5.2)</t>
  </si>
  <si>
    <t>Leche recepcionada en industrias lacteas que en promedio reciben más de 10 millones de litros al año</t>
  </si>
  <si>
    <t>Leche recepcionada en industrias lacteas no contempladas en lactea mayor.</t>
  </si>
  <si>
    <t>Suma de cosecha de troza de madera sin corteza, destinada a aserradero y a industria de la celulosa expresada en m3</t>
  </si>
  <si>
    <t>Cosechas acuicultura de Algas expresada en toneladas</t>
  </si>
  <si>
    <t>Cosechas acuicultura de CHORITO expresada en toneladas</t>
  </si>
  <si>
    <t>Cosechas acuicultura de Moluscos expresada en toneladas</t>
  </si>
  <si>
    <t>Cosechas acuicultura de Peces expresada en toneladas</t>
  </si>
  <si>
    <t>Cosechas acuicultura de Otros expresada en toneladas</t>
  </si>
  <si>
    <t>Cosechas acuicultura de SALMON DEL ATLANTICO expresada en toneladas</t>
  </si>
  <si>
    <t>Cosechas acuicultura de SALMON PLATEADO O COHO expresada en toneladas</t>
  </si>
  <si>
    <t>Cosechas acuicultura de TRUCHA ARCOIRIS expresada en toneladas</t>
  </si>
  <si>
    <t>Desembarque pesca artesanal de Algas expresada en toneladas</t>
  </si>
  <si>
    <t>Desembarque pesca artesanal de ALMEJA expresada en toneladas</t>
  </si>
  <si>
    <t>Desembarque pesca artesanal de ANCHOVETA expresada en toneladas</t>
  </si>
  <si>
    <t>Desembarque pesca artesanal de BACALADILLO O MOTE expresada en toneladas</t>
  </si>
  <si>
    <t>Desembarque pesca artesanal de CENTOLLA expresada en toneladas</t>
  </si>
  <si>
    <t>Desembarque pesca artesanal de CENTOLLON expresada en toneladas</t>
  </si>
  <si>
    <t>Desembarque pesca artesanal de CHOLGA expresada en toneladas</t>
  </si>
  <si>
    <t>Desembarque pesca artesanal de CHORITO expresada en toneladas</t>
  </si>
  <si>
    <t>Desembarque pesca artesanal de CHORO expresada en toneladas</t>
  </si>
  <si>
    <t>Desembarque pesca artesanal de COCHAYUYO expresada en toneladas</t>
  </si>
  <si>
    <t>Desembarque pesca artesanal de Crustáceos expresada en toneladas</t>
  </si>
  <si>
    <t>Desembarque pesca artesanal de ERIZO expresada en toneladas</t>
  </si>
  <si>
    <t>Desembarque pesca artesanal de HUIRO expresada en toneladas</t>
  </si>
  <si>
    <t>Desembarque pesca artesanal de JAIBA MARMOLA expresada en toneladas</t>
  </si>
  <si>
    <t>Desembarque pesca artesanal de JIBIA O CALAMAR ROJO expresada en toneladas</t>
  </si>
  <si>
    <t>Desembarque pesca artesanal de JULIANA O TAWERA expresada en toneladas</t>
  </si>
  <si>
    <t>Desembarque pesca artesanal de JUREL expresada en toneladas</t>
  </si>
  <si>
    <t>Desembarque pesca artesanal de LUGA NEGRA O CRESPA expresada en toneladas</t>
  </si>
  <si>
    <t>Desembarque pesca artesanal de LUGA-ROJA expresada en toneladas</t>
  </si>
  <si>
    <t>Desembarque pesca artesanal de MACHUELO O TRITRE expresada en toneladas</t>
  </si>
  <si>
    <t>Desembarque pesca artesanal de MERLUZA DEL SUR O AUSTRAL expresada en toneladas</t>
  </si>
  <si>
    <t>Desembarque pesca artesanal de Moluscos expresada en toneladas</t>
  </si>
  <si>
    <t>Desembarque pesca artesanal de Otros expresada en toneladas</t>
  </si>
  <si>
    <t>Desembarque pesca artesanal de PAMPANITO expresada en toneladas</t>
  </si>
  <si>
    <t>Desembarque pesca artesanal de Peces expresada en toneladas</t>
  </si>
  <si>
    <t>Desembarque pesca artesanal de PELILLO expresada en toneladas</t>
  </si>
  <si>
    <t>Desembarque pesca artesanal de REINETA expresada en toneladas</t>
  </si>
  <si>
    <t>Desembarque pesca artesanal de Resto expresada en toneladas</t>
  </si>
  <si>
    <t>Desembarque pesca artesanal de SARDINA AUSTRAL expresada en toneladas</t>
  </si>
  <si>
    <t>Desembarque pesca artesanal de SARDINA COMUN expresada en toneladas</t>
  </si>
  <si>
    <t>Desembarque pesca artesanal de SIERRA expresada en toneladas</t>
  </si>
  <si>
    <t>Cosechas acuicultura expresada en toneladas.</t>
  </si>
  <si>
    <t>Desembarque pesca artesanal expresada en toneladas.</t>
  </si>
  <si>
    <t>Desembarque pesca industrial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</si>
  <si>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</si>
  <si>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</si>
  <si>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</si>
  <si>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Crustáceos expresada en toneladas</t>
  </si>
  <si>
    <t>Desembarque pesca industrial de  JIBIA O CALAMAR ROJO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</si>
  <si>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</si>
  <si>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</si>
  <si>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</si>
  <si>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</si>
  <si>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Moluscos expresada en toneladas</t>
  </si>
  <si>
    <t>Desembarque pesca industrial de  Otros expresada en toneladas</t>
  </si>
  <si>
    <t>Desembarque pesca industrial de  Peces expresada en toneladas</t>
  </si>
  <si>
    <t>Desembarque pesca industrial de  REINETA expresada en toneladas</t>
  </si>
  <si>
    <t>Desembarque pesca industrial de  Resto expresada en toneladas</t>
  </si>
  <si>
    <t>Desembarque pesca industrial de  SARDINA COMUN expresada en toneladas</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</si>
  <si>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</si>
  <si>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</si>
  <si>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que estando embalada o sin embalar fuera de contenedores es posible tratarla como unidad</t>
  </si>
  <si>
    <t>Carga transportada hacia o desde el exterior si  empaquetar ni embalar, en grandes cantidades  en forma sólida líquida o gaseosa.</t>
  </si>
  <si>
    <t>Carga transportada hacia o desde el exterior si  empaquetar ni embalar, en grandes cantidades en estado liquido o gaseosa.</t>
  </si>
  <si>
    <t>Carga transportada hacia o desde el exterior que no se clasifique en otras desagregaciones.</t>
  </si>
  <si>
    <t>Traslado de carga desde el frente de atraque hasta el interior de la nave. La carga tiene como destino otro país.</t>
  </si>
  <si>
    <t>Transporte de carga nacional o nacionalizada entre puertos de un mismo país</t>
  </si>
  <si>
    <t>Transferencia de carga desde el interior de la nave hasta el frente de atraque. El origen de la carga es otro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</si>
  <si>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</si>
  <si>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Es el paso de carga extranjera por territorio nacional , descargada en el terminal portuario nacional pero que posteriormente es embarcada con destino el extranjero</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</si>
  <si>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</si>
  <si>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</si>
  <si>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</si>
  <si>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</si>
  <si>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Minibuses están definidos en el articulo 20° del Decreto N°212/1992 como:
• Minibuses son vehículos de 12 a 17 asientos, incluido el del conductor.
</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</si>
  <si>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</si>
  <si>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Trolebuses están definidos en el articulo 20° del Decreto N°212/1992 como:
• Trolebuses son vehículos de 18 o más asientos, propulsados generalmente mediante motor eléctrico, alimentado de energía a través de línea aérea. 
</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</si>
  <si>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</si>
  <si>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</si>
  <si>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Valor de exportaciones</t>
  </si>
  <si>
    <t>MMUSD FOB</t>
  </si>
  <si>
    <t>2011-2020</t>
  </si>
  <si>
    <t>1990-2018</t>
  </si>
  <si>
    <t>2001-2020</t>
  </si>
  <si>
    <t>2006-2019</t>
  </si>
  <si>
    <t>2010-2019</t>
  </si>
  <si>
    <t>2010-2020</t>
  </si>
  <si>
    <t>Metros cúbicos</t>
  </si>
  <si>
    <t>Cantidad de buses</t>
  </si>
  <si>
    <t>Cantidad de minibuses</t>
  </si>
  <si>
    <t>Cantidad de taxis</t>
  </si>
  <si>
    <t>Cantidad de trolebuses</t>
  </si>
  <si>
    <t>Cantidad de buses escolares</t>
  </si>
  <si>
    <t>Cantidad de vehículos</t>
  </si>
  <si>
    <t>Cantidad de compañías de bomberos</t>
  </si>
  <si>
    <t>Banco Central de Chile</t>
  </si>
  <si>
    <t>Centro de Estudios y Análisis del Delito</t>
  </si>
  <si>
    <t>2006-2020</t>
  </si>
  <si>
    <t>Monto Pagado por Pensión de Invalidez (PBSI) en el año</t>
  </si>
  <si>
    <t>Invalidez</t>
  </si>
  <si>
    <t>Miles CLP</t>
  </si>
  <si>
    <t>Ingreso Promedio por personas a nivel Nacional (CLP/mes) para el sexo Hombres</t>
  </si>
  <si>
    <t>Ingreso Promedio por Persona</t>
  </si>
  <si>
    <t>Sexo</t>
  </si>
  <si>
    <t>Ingreso Hombres</t>
  </si>
  <si>
    <t>CLP/mes/persona</t>
  </si>
  <si>
    <t>Encuestas CASEN 2006 a 2020</t>
  </si>
  <si>
    <t>Ingreso Promedio por personas a nivel Nacional (CLP/mes) para el sexo Mujeres</t>
  </si>
  <si>
    <t>Ingreso Mujeres</t>
  </si>
  <si>
    <t>Ingreso Promedio por personas a nivel Nacional (CLP/mes)</t>
  </si>
  <si>
    <t>Ingreso Nacional</t>
  </si>
  <si>
    <t>Ingreso Promedio Nacional (CLP/mes) Etnias - Alacalufes</t>
  </si>
  <si>
    <t>Etnia</t>
  </si>
  <si>
    <t>Ingreso Alacalufes</t>
  </si>
  <si>
    <t>Ingreso Promedio Nacional (CLP/mes) Etnias - Atacameño</t>
  </si>
  <si>
    <t>Ingresos Atacameños</t>
  </si>
  <si>
    <t>Ingreso Promedio Nacional (CLP/mes) Etnias - Aymara</t>
  </si>
  <si>
    <t>Ingresos Aymaras</t>
  </si>
  <si>
    <t>Ingreso Promedio Nacional (CLP/mes) Etnias - Colla</t>
  </si>
  <si>
    <t>Ingresos Collas</t>
  </si>
  <si>
    <t>Ingreso Promedio Nacional (CLP/mes) Etnias - Diaguita</t>
  </si>
  <si>
    <t>Ingresos Diaguitas</t>
  </si>
  <si>
    <t>Ingreso Promedio Nacional (CLP/mes) Etnias - Mapuche</t>
  </si>
  <si>
    <t>Ingresos Mapuches</t>
  </si>
  <si>
    <t>Ingreso Promedio Nacional (CLP/mes) Etnias - No pertenece a ningún pueblo indígena</t>
  </si>
  <si>
    <t>Ingresos - No pertenecen a Etnia</t>
  </si>
  <si>
    <t>Ingreso Promedio Nacional (CLP/mes) Etnias - Pascuense</t>
  </si>
  <si>
    <t>Ingresos Pascuenses</t>
  </si>
  <si>
    <t>Ingreso Promedio Nacional (CLP/mes) Etnias - Quechua</t>
  </si>
  <si>
    <t>Ingresos Quechuas</t>
  </si>
  <si>
    <t>Ingreso Promedio Nacional (CLP/mes) Etnias - Yagán</t>
  </si>
  <si>
    <t>Ingresos Yaganes</t>
  </si>
  <si>
    <t>Número de Empresas de Tamaño Grande 1</t>
  </si>
  <si>
    <t>Empresa</t>
  </si>
  <si>
    <t>Empresas por Tramo (13)</t>
  </si>
  <si>
    <t>Grande 1 (100000-200000 UF)</t>
  </si>
  <si>
    <t>Número de Empresas</t>
  </si>
  <si>
    <t>Número Empresas</t>
  </si>
  <si>
    <t>2005-2019</t>
  </si>
  <si>
    <t>Servicio de Impuestos Internos</t>
  </si>
  <si>
    <t>Número de Empresas de Tamaño Grande 2</t>
  </si>
  <si>
    <t>Grande 2 (200000-600000 UF)</t>
  </si>
  <si>
    <t>Número de Empresas de Tamaño Grande 3</t>
  </si>
  <si>
    <t>Grande 3 (600000-1000000 UF)</t>
  </si>
  <si>
    <t>Número de Empresas de Tamaño Grande 4</t>
  </si>
  <si>
    <t>Grande 4 (1000000 UF y más)</t>
  </si>
  <si>
    <t>Número de Empresas de Tamaño Mediana 1</t>
  </si>
  <si>
    <t>Mediana 1 (25000-50000 UF)</t>
  </si>
  <si>
    <t>Número de Empresas de Tamaño Mediana 2</t>
  </si>
  <si>
    <t>Mediana 2 (50000-100000 UF)</t>
  </si>
  <si>
    <t>Número de Empresas de Tamaño Micro 1</t>
  </si>
  <si>
    <t>Micro 1 (0,01-200 UF)</t>
  </si>
  <si>
    <t>Número de Empresas de Tamaño Micro 2</t>
  </si>
  <si>
    <t>Micro 2 (200-600 UF)</t>
  </si>
  <si>
    <t>Número de Empresas de Tamaño Micro 3</t>
  </si>
  <si>
    <t>Micro 3 (600-2400 UF)</t>
  </si>
  <si>
    <t>Número de Empresas de Tamaño Pequeña 1</t>
  </si>
  <si>
    <t>Pequeña 1 (2400-5000 UF)</t>
  </si>
  <si>
    <t>Número de Empresas de Tamaño Pequeña 2</t>
  </si>
  <si>
    <t>Pequeña 2 (5000-10000 UF)</t>
  </si>
  <si>
    <t>Número de Empresas de Tamaño Pequeña 3</t>
  </si>
  <si>
    <t>Pequeña 3 (10000-25000 UF)</t>
  </si>
  <si>
    <t>Número de Empresas de Tamaño Sin Ventas</t>
  </si>
  <si>
    <t>Sin Ventas</t>
  </si>
  <si>
    <t>Número de Empresas de Tamaño Grande</t>
  </si>
  <si>
    <t>Empresas por Tramo (5)</t>
  </si>
  <si>
    <t>Grande (100000-200000 UF)</t>
  </si>
  <si>
    <t>Número de Empresas de Tamaño Mediana</t>
  </si>
  <si>
    <t>Mediana (25000-100000 UF)</t>
  </si>
  <si>
    <t>Número de Empresas de Tamaño Micro</t>
  </si>
  <si>
    <t>Micro (0,01-2400 UF)</t>
  </si>
  <si>
    <t>Número de Empresas de Tamaño Pequeña</t>
  </si>
  <si>
    <t>Pequeña (2400-25000 UF)</t>
  </si>
  <si>
    <t>Número de Trabajadores en Empresas de Tamaño Grande 1</t>
  </si>
  <si>
    <t>Número de Trabajadores</t>
  </si>
  <si>
    <t>Número de Trabajadores en Empresas de Tamaño Grande 2</t>
  </si>
  <si>
    <t>Número de Trabajadores en Empresas de Tamaño Grande 3</t>
  </si>
  <si>
    <t>Número de Trabajadores en Empresas de Tamaño Grande 4</t>
  </si>
  <si>
    <t>Número de Trabajadores en Empresas de Tamaño Mediana 1</t>
  </si>
  <si>
    <t>Número de Trabajadores en Empresas de Tamaño Mediana 2</t>
  </si>
  <si>
    <t>Número de Trabajadores en Empresas de Tamaño Micro 1</t>
  </si>
  <si>
    <t>Número de Trabajadores en Empresas de Tamaño Micro 2</t>
  </si>
  <si>
    <t>Número de Trabajadores en Empresas de Tamaño Micro 3</t>
  </si>
  <si>
    <t>Número de Trabajadores en Empresas de Tamaño Pequeña 1</t>
  </si>
  <si>
    <t>Número de Trabajadores en Empresas de Tamaño Pequeña 2</t>
  </si>
  <si>
    <t>Número de Trabajadores en Empresas de Tamaño Pequeña 3</t>
  </si>
  <si>
    <t>Número de Trabajadores en Empresas de Tamaño Sin Ventas</t>
  </si>
  <si>
    <t xml:space="preserve">Número de Trabajadores en Empresas de Tamaño Grande </t>
  </si>
  <si>
    <t>Número de Trabajadores en Empresas de Tamaño Mediana</t>
  </si>
  <si>
    <t>Número de Trabajadores en Empresas de Tamaño Micro</t>
  </si>
  <si>
    <t>Número de Trabajadores en Empresas de Tamaño Pequeña</t>
  </si>
  <si>
    <t>Renta Neta Informada Anual en Empresas de Tamaño Grande 1</t>
  </si>
  <si>
    <t>Renta Neta Informada Anual</t>
  </si>
  <si>
    <t>Renta Neta Informada Anual en Empresas de Tamaño Grande 2</t>
  </si>
  <si>
    <t>Renta Neta Informada Anual en Empresas de Tamaño Grande 3</t>
  </si>
  <si>
    <t>Renta Neta Informada Anual en Empresas de Tamaño Grande 4</t>
  </si>
  <si>
    <t>Renta Neta Informada Anual en Empresas de Tamaño Mediana 1</t>
  </si>
  <si>
    <t>Renta Neta Informada Anual en Empresas de Tamaño Mediana 2</t>
  </si>
  <si>
    <t>Renta Neta Informada Anual en Empresas de Tamaño Micro 1</t>
  </si>
  <si>
    <t>Renta Neta Informada Anual en Empresas de Tamaño Micro 2</t>
  </si>
  <si>
    <t>Renta Neta Informada Anual en Empresas de Tamaño Micro 3</t>
  </si>
  <si>
    <t>Renta Neta Informada Anual en Empresas de Tamaño Pequeña 1</t>
  </si>
  <si>
    <t>Renta Neta Informada Anual en Empresas de Tamaño Pequeña 2</t>
  </si>
  <si>
    <t>Renta Neta Informada Anual en Empresas de Tamaño Pequeña 3</t>
  </si>
  <si>
    <t>Renta Neta Informada Anual en Empresas de Tamaño Sin Ventas</t>
  </si>
  <si>
    <t>Renta Neta Informada Anual en Empresas de Tamaño Grande</t>
  </si>
  <si>
    <t>Renta Neta Informada Anual en Empresas de Tamaño Mediana</t>
  </si>
  <si>
    <t>Renta Neta Informada Anual en Empresas de Tamaño Micro</t>
  </si>
  <si>
    <t>Renta Neta Informada Anual en Empresas de Tamaño Pequeña</t>
  </si>
  <si>
    <t>Número de empresas inscritas con tipo de contribuyente "Instituciones Fiscales"</t>
  </si>
  <si>
    <t>Tipo Contribuyente</t>
  </si>
  <si>
    <t>Instituciones Fiscales</t>
  </si>
  <si>
    <t>Número de Empresas con Inicio Actividades</t>
  </si>
  <si>
    <t>2000-2021</t>
  </si>
  <si>
    <t>Número de empresas inscritas con tipo de contribuyente "Municipalidades"</t>
  </si>
  <si>
    <t>Municipalidades</t>
  </si>
  <si>
    <t>Número de empresas inscritas con tipo de contribuyente "No Clasificados"</t>
  </si>
  <si>
    <t>No Clasificados</t>
  </si>
  <si>
    <t>Número de empresas inscritas con tipo de contribuyente "Organismos Internacionales"</t>
  </si>
  <si>
    <t>Organismos Internacionales</t>
  </si>
  <si>
    <t>Número de empresas inscritas con tipo de contribuyente "Organización sin fines de lucro"</t>
  </si>
  <si>
    <t>Organización sin fines de lucro</t>
  </si>
  <si>
    <t>Número de empresas inscritas con tipo de contribuyente "Persona Jurídica Comercial"</t>
  </si>
  <si>
    <t>Persona Jurídica Comercial</t>
  </si>
  <si>
    <t>Número de empresas inscritas con tipo de contribuyente "Sin Persona Jurídica"</t>
  </si>
  <si>
    <t>Sin Persona Jurídica</t>
  </si>
  <si>
    <t>Número de empresas inscritas con tipo de contribuyente "Sociedades Extranjeras"</t>
  </si>
  <si>
    <t>Sociedades Extranjeras</t>
  </si>
  <si>
    <t>Número de empresas inscritas vigentes con tipo de contribuyente "Instituciones Fiscales"</t>
  </si>
  <si>
    <t>Número de Empresas Vigentes</t>
  </si>
  <si>
    <t>2000-2019</t>
  </si>
  <si>
    <t>Número de empresas inscritas vigentes con tipo de contribuyente "Municipalidades"</t>
  </si>
  <si>
    <t>Número de empresas inscritas vigentes con tipo de contribuyente "No Clasificados"</t>
  </si>
  <si>
    <t>Número de empresas inscritas vigentes con tipo de contribuyente "Organismos Internacionales"</t>
  </si>
  <si>
    <t>Número de empresas inscritas vigentes con tipo de contribuyente "Organización sin fines de lucro"</t>
  </si>
  <si>
    <t>Número de empresas inscritas vigentes con tipo de contribuyente "Persona Jurídica Comercial"</t>
  </si>
  <si>
    <t>Número de empresas inscritas vigentes con tipo de contribuyente "Sin Persona Jurídica"</t>
  </si>
  <si>
    <t>Número de empresas inscritas vigentes con tipo de contribuyente "Sociedades Extranjeras"</t>
  </si>
  <si>
    <t>Emisiones (ton) por causa del sector Agricultura</t>
  </si>
  <si>
    <t>Por Sector</t>
  </si>
  <si>
    <t>2000-2018</t>
  </si>
  <si>
    <t>Emisiones (ton) por causa del sector  Energía</t>
  </si>
  <si>
    <t>Emisiones (ton) por causa del sector Procesos industriales y uso de productos</t>
  </si>
  <si>
    <t>Procesos industriales y uso de productos</t>
  </si>
  <si>
    <t>Emisiones (ton) por causa del sector Residuos</t>
  </si>
  <si>
    <t>Residuos</t>
  </si>
  <si>
    <t>Emisiones (ton) por causa del sector  Uso de la tierra, cambio de uso de la tierra y silvicultura</t>
  </si>
  <si>
    <t>Uso de la tierra, cambio de uso de la tierra y silvicultura</t>
  </si>
  <si>
    <t>Emisiones (ton) por Gas CO2 (CO2eq)</t>
  </si>
  <si>
    <t>CO2 (CO2eq)</t>
  </si>
  <si>
    <t>Emisiones Gas CO2 (CO2eq)</t>
  </si>
  <si>
    <t>Emisiones (ton) por Gas CH4 (CO2eq)</t>
  </si>
  <si>
    <t>CH4 (CO2eq)</t>
  </si>
  <si>
    <t>Emisiones Gas CH4 (CO2eq)</t>
  </si>
  <si>
    <t>Emisiones (ton) por Gas N2O (CO2eq)</t>
  </si>
  <si>
    <t>N2O (CO2eq)</t>
  </si>
  <si>
    <t>Emisiones Gas N2O (CO2eq)</t>
  </si>
  <si>
    <t>Emisiones (ton) por Gas HFC (CO2eq)</t>
  </si>
  <si>
    <t>HFC (CO2eq)</t>
  </si>
  <si>
    <t>Emisiones Gas HFC (CO2eq)</t>
  </si>
  <si>
    <t>Emisiones (ton) por Gas SF6 (CO2eq)</t>
  </si>
  <si>
    <t>SF6 (CO2eq)</t>
  </si>
  <si>
    <t>Emisiones Gas SF6 (CO2eq)</t>
  </si>
  <si>
    <t>Emisiones (ton) de CO2 por combustible del tipo Carbón</t>
  </si>
  <si>
    <t>Emisiones por combustible tipo Carbón</t>
  </si>
  <si>
    <t>Our World in Data</t>
  </si>
  <si>
    <t>Emisiones (ton) de CO2 por combustible del tipo Gas</t>
  </si>
  <si>
    <t>Gas</t>
  </si>
  <si>
    <t>Emisiones por combustible tipo Gas</t>
  </si>
  <si>
    <t>Emisiones (ton) de CO2 por combustible del tipo Petróleo</t>
  </si>
  <si>
    <t>Petróleo</t>
  </si>
  <si>
    <t>Emisiones por combustible tipo Petróleo</t>
  </si>
  <si>
    <t>Sentencias Dictadas por Delito de Aborto Cometido Por Facultativo Por Causales No Reguladas</t>
  </si>
  <si>
    <t>Sentencias</t>
  </si>
  <si>
    <t>Aborto Cometido Por Facultativo Por Causales No Reguladas</t>
  </si>
  <si>
    <t>2013-2019</t>
  </si>
  <si>
    <t>Centro de Estudios y Análisis del Delito (CEAD) de la Subsecretaría de Prevención del Delito</t>
  </si>
  <si>
    <t>Sentencias Dictadas por Delito de Aborto Consentido Causales No Reguladas</t>
  </si>
  <si>
    <t>Aborto Consentido Causales No Reguladas</t>
  </si>
  <si>
    <t>Sentencias Dictadas por Delito de Aborto Sin Consentimiento</t>
  </si>
  <si>
    <t>Aborto Sin Consentimiento</t>
  </si>
  <si>
    <t>Sentencias Dictadas por Delito de Femicidio Intimo</t>
  </si>
  <si>
    <t>Femicidio Intimo</t>
  </si>
  <si>
    <t>Sentencias Dictadas por Delito de Maltrato Habitual (Violencia Intrafamiliar)</t>
  </si>
  <si>
    <t>Maltrato Habitual (Violencia Intrafamiliar)</t>
  </si>
  <si>
    <t>Sentencias Dictadas por Delito de Secuestro Con Homicidio, Violación O Lesiones</t>
  </si>
  <si>
    <t>Secuestro Con Homicidio, Violación O Lesiones</t>
  </si>
  <si>
    <t>Número de Aphrenesiones por VIF</t>
  </si>
  <si>
    <t>VIF</t>
  </si>
  <si>
    <t>Número de Aphrenesiones</t>
  </si>
  <si>
    <t>Número de registros</t>
  </si>
  <si>
    <t>2005-2021</t>
  </si>
  <si>
    <t>Número de Casos Policiales por VIF</t>
  </si>
  <si>
    <t>Número de Casos Policiales</t>
  </si>
  <si>
    <t>Número de Denuncias por Violación por VIF</t>
  </si>
  <si>
    <t>Número de Denuncias por Violación</t>
  </si>
  <si>
    <t>Número de Detenciones por VIF</t>
  </si>
  <si>
    <t>Número de Detenciones</t>
  </si>
  <si>
    <t>Número de Aprehensiones por Violación</t>
  </si>
  <si>
    <t>Violación</t>
  </si>
  <si>
    <t>Número de Aprehensiones</t>
  </si>
  <si>
    <t>Número de Casos Policiales por Violación</t>
  </si>
  <si>
    <t>Número de Denuncias</t>
  </si>
  <si>
    <t>Número de Detenciones por Violación</t>
  </si>
  <si>
    <t>Tasa de Aprehensiones por Violación</t>
  </si>
  <si>
    <t>Tasa de Aprehensiones</t>
  </si>
  <si>
    <t>Tasa</t>
  </si>
  <si>
    <t>Tasa de Casos Policiales por Violación</t>
  </si>
  <si>
    <t>Tasa de Denuncias por Violación</t>
  </si>
  <si>
    <t>Tasa de Detenciones por Violación</t>
  </si>
  <si>
    <t>Número de Incendios con causa general: Accidentes eléctricos</t>
  </si>
  <si>
    <t>Causas Generales</t>
  </si>
  <si>
    <t>Accidentes eléctricos</t>
  </si>
  <si>
    <t>Nº de Incendios</t>
  </si>
  <si>
    <t>Corporación Nacional Forestal (CONAF)</t>
  </si>
  <si>
    <t>Número de Incendios con causa general: Actividades extinción incendios forestales, estructurales u otros</t>
  </si>
  <si>
    <t>Actividades extinción incendios forestales, estructurales u otros</t>
  </si>
  <si>
    <t>Número de Incendios con causa general: Actividades recreativas</t>
  </si>
  <si>
    <t>Actividades recreativas</t>
  </si>
  <si>
    <t>Número de Incendios con causa general: Confección y/o extracción productos secundarios del bosque</t>
  </si>
  <si>
    <t>Confección y/o extracción productos secundarios del bosque</t>
  </si>
  <si>
    <t>Número de Incendios con causa general: Faenas agríolas y pecuarias</t>
  </si>
  <si>
    <t>Faenas agríolas y pecuarias</t>
  </si>
  <si>
    <t>Número de Incendios con causa general: Faenas forestales</t>
  </si>
  <si>
    <t>Faenas forestales</t>
  </si>
  <si>
    <t>Número de Incendios con causa general: Incendios de causa desconocida</t>
  </si>
  <si>
    <t>Incendios de causa desconocida</t>
  </si>
  <si>
    <t>Número de Incendios con causa general: Incendios intencionales</t>
  </si>
  <si>
    <t>Incendios intencionales</t>
  </si>
  <si>
    <t>Número de Incendios con causa general: Incendios naturales</t>
  </si>
  <si>
    <t>Incendios naturales</t>
  </si>
  <si>
    <t>Número de Incendios con causa general: Operaciones en vías férreas</t>
  </si>
  <si>
    <t>Operaciones en vías férreas</t>
  </si>
  <si>
    <t>Número de Incendios con causa general: Otras actividades</t>
  </si>
  <si>
    <t>Otras actividades</t>
  </si>
  <si>
    <t>Número de Incendios con causa general: Quema de desechos</t>
  </si>
  <si>
    <t>Quema de desechos</t>
  </si>
  <si>
    <t>Número de Incendios con causa general: Tránsito de personas  vehículos o aeronaves</t>
  </si>
  <si>
    <t>Tránsito de personas  vehículos o aeronaves</t>
  </si>
  <si>
    <t>Superficie Afectada por Incendios con causa general: Accidentes eléctricos</t>
  </si>
  <si>
    <t>Superficie (ha)</t>
  </si>
  <si>
    <t>Superficie Afectada por Incendios con causa general: Actividades extinción incendios forestales, estructurales u otros</t>
  </si>
  <si>
    <t>Superficie Afectada por Incendios con causa general: Actividades recreativas</t>
  </si>
  <si>
    <t>Superficie Afectada por Incendios con causa general: Confección y/o extracción productos secundarios del bosque</t>
  </si>
  <si>
    <t>Superficie Afectada por Incendios con causa general: Faenas agríolas y pecuarias</t>
  </si>
  <si>
    <t>Superficie Afectada por Incendios con causa general: Faenas forestales</t>
  </si>
  <si>
    <t>Superficie Afectada por Incendios con causa general: Incendios de causa desconocida</t>
  </si>
  <si>
    <t>Superficie Afectada por Incendios con causa general: Incendios intencionales</t>
  </si>
  <si>
    <t>Superficie Afectada por Incendios con causa general: Incendios naturales</t>
  </si>
  <si>
    <t>Superficie Afectada por Incendios con causa general: Operaciones en vías férreas</t>
  </si>
  <si>
    <t>Superficie Afectada por Incendios con causa general: Otras actividades</t>
  </si>
  <si>
    <t>Superficie Afectada por Incendios con causa general: Quema de desechos</t>
  </si>
  <si>
    <t>Superficie Afectada por Incendios con causa general: Tránsito de personas  vehículos o aeronaves</t>
  </si>
  <si>
    <t>Superficie Afectada por Incendio según la causa general: Accidentes eléctricos</t>
  </si>
  <si>
    <t>Superficie por Incendio (ha/incendio)</t>
  </si>
  <si>
    <t>Superficie Afectada por Incendio según la causa general: Actividades extinción incendios forestales, estructurales u otros</t>
  </si>
  <si>
    <t>Superficie Afectada por Incendio según la causa general: Actividades recreativas</t>
  </si>
  <si>
    <t>Superficie Afectada por Incendio según la causa general: Confección y/o extracción productos secundarios del bosque</t>
  </si>
  <si>
    <t>Superficie Afectada por Incendio según la causa general: Faenas agríolas y pecuarias</t>
  </si>
  <si>
    <t>Superficie Afectada por Incendio según la causa general: Faenas forestales</t>
  </si>
  <si>
    <t>Superficie Afectada por Incendio según la causa general: Incendios de causa desconocida</t>
  </si>
  <si>
    <t>Superficie Afectada por Incendio según la causa general: Incendios intencionales</t>
  </si>
  <si>
    <t>Superficie Afectada por Incendio según la causa general: Incendios naturales</t>
  </si>
  <si>
    <t>Superficie Afectada por Incendio según la causa general: Operaciones en vías férreas</t>
  </si>
  <si>
    <t>Superficie Afectada por Incendio según la causa general: Otras actividades</t>
  </si>
  <si>
    <t>Superficie Afectada por Incendio según la causa general: Quema de desechos</t>
  </si>
  <si>
    <t>Superficie Afectada por Incendio según la causa general: Tránsito de personas  vehículos o aeronaves</t>
  </si>
  <si>
    <t>Número de Incendios en Plantaciones con causa general: Accidentes eléctricos</t>
  </si>
  <si>
    <t>Incendios Plantaciones</t>
  </si>
  <si>
    <t>Número de Incendios en Plantaciones con causa general: Actividades extinción incendios forestales, estructurales u otros</t>
  </si>
  <si>
    <t>Número de Incendios en Plantaciones con causa general: Actividades recreativas</t>
  </si>
  <si>
    <t>Número de Incendios en Plantaciones con causa general: Confección y/o extracción productos secundarios del bosque</t>
  </si>
  <si>
    <t>Número de Incendios en Plantaciones con causa general: Faenas agríolas y pecuarias</t>
  </si>
  <si>
    <t>Número de Incendios en Plantaciones con causa general: Faenas forestales</t>
  </si>
  <si>
    <t>Número de Incendios en Plantaciones con causa general: Incendios de causa desconocida</t>
  </si>
  <si>
    <t>Número de Incendios en Plantaciones con causa general: Incendios intencionales</t>
  </si>
  <si>
    <t>Número de Incendios en Plantaciones con causa general: Incendios naturales</t>
  </si>
  <si>
    <t>Número de Incendios en Plantaciones con causa general: Operaciones en vías férreas</t>
  </si>
  <si>
    <t>Número de Incendios en Plantaciones con causa general: Otras actividades</t>
  </si>
  <si>
    <t>Número de Incendios en Plantaciones con causa general: Quema de desechos</t>
  </si>
  <si>
    <t>Número de Incendios en Plantaciones con causa general: Tránsito de personas  vehículos o aeronaves</t>
  </si>
  <si>
    <t>Superficie Afectada por Incendios en Plantaciones con causa general: Accidentes eléctricos</t>
  </si>
  <si>
    <t>Superficie Afectada por Incendios en Plantaciones con causa general: Actividades extinción incendios forestales, estructurales u otros</t>
  </si>
  <si>
    <t>Superficie Afectada por Incendios en Plantaciones con causa general: Actividades recreativas</t>
  </si>
  <si>
    <t>Superficie Afectada por Incendios en Plantaciones con causa general: Confección y/o extracción productos secundarios del bosque</t>
  </si>
  <si>
    <t>Superficie Afectada por Incendios en Plantaciones con causa general: Faenas agríolas y pecuarias</t>
  </si>
  <si>
    <t>Superficie Afectada por Incendios en Plantaciones con causa general: Faenas forestales</t>
  </si>
  <si>
    <t>Superficie Afectada por Incendios en Plantaciones con causa general: Incendios de causa desconocida</t>
  </si>
  <si>
    <t>Superficie Afectada por Incendios en Plantaciones con causa general: Incendios intencionales</t>
  </si>
  <si>
    <t>Superficie Afectada por Incendios en Plantaciones con causa general: Incendios naturales</t>
  </si>
  <si>
    <t>Superficie Afectada por Incendios en Plantaciones con causa general: Operaciones en vías férreas</t>
  </si>
  <si>
    <t>Superficie Afectada por Incendios en Plantaciones con causa general: Otras actividades</t>
  </si>
  <si>
    <t>Superficie Afectada por Incendios en Plantaciones con causa general: Quema de desechos</t>
  </si>
  <si>
    <t>Superficie Afectada por Incendios en Plantaciones con causa general: Tránsito de personas  vehículos o aeronaves</t>
  </si>
  <si>
    <t>Superficie Afectada por Incendio en plataciones según la causa general: Accidentes eléctricos</t>
  </si>
  <si>
    <t>Superficie Afectada por Incendio en plataciones según la causa general: Actividades extinción incendios forestales, estructurales u otros</t>
  </si>
  <si>
    <t>Superficie Afectada por Incendio en plataciones según la causa general: Actividades recreativas</t>
  </si>
  <si>
    <t>Superficie Afectada por Incendio en plataciones según la causa general: Confección y/o extracción productos secundarios del bosque</t>
  </si>
  <si>
    <t>Superficie Afectada por Incendio en plataciones según la causa general: Faenas agríolas y pecuarias</t>
  </si>
  <si>
    <t>Superficie Afectada por Incendio en plataciones según la causa general: Faenas forestales</t>
  </si>
  <si>
    <t>Superficie Afectada por Incendio en plataciones según la causa general: Incendios de causa desconocida</t>
  </si>
  <si>
    <t>Superficie Afectada por Incendio en plataciones según la causa general: Incendios intencionales</t>
  </si>
  <si>
    <t>Superficie Afectada por Incendio en plataciones según la causa general: Incendios naturales</t>
  </si>
  <si>
    <t>Superficie Afectada por Incendio en plataciones según la causa general: Operaciones en vías férreas</t>
  </si>
  <si>
    <t>Superficie Afectada por Incendio en plataciones según la causa general: Otras actividades</t>
  </si>
  <si>
    <t>Superficie Afectada por Incendio en plataciones según la causa general: Quema de desechos</t>
  </si>
  <si>
    <t>Superficie Afectada por Incendio en plataciones según la causa general: Tránsito de personas  vehículos o aeronaves</t>
  </si>
  <si>
    <t>Dinámica de Glaciares Región de Los Lagos, muestra Ganancia (ha) para el q1 (Ene-Abr)</t>
  </si>
  <si>
    <t>Dinámica de Glaciares</t>
  </si>
  <si>
    <t>Ganancia (ha)</t>
  </si>
  <si>
    <t>q1 (Ene-Abr)</t>
  </si>
  <si>
    <t>2018-2021</t>
  </si>
  <si>
    <t>DATA INTELLIGENCE</t>
  </si>
  <si>
    <t>Dinámica de Glaciares Región de Los Lagos, muestra Ganancia (ha) para el q2 (May-Dic)</t>
  </si>
  <si>
    <t>q2 (May-Dic)</t>
  </si>
  <si>
    <t>2018-2020</t>
  </si>
  <si>
    <t>Dinámica de Glaciares Región de Los Lagos, muestra Pérdida (ha) para el q1 (Ene-Abr)</t>
  </si>
  <si>
    <t>Pérdida (ha)</t>
  </si>
  <si>
    <t>Dinámica de Glaciares Región de Los Lagos, muestra Pérdida (ha) para el q2 (May-Dic)</t>
  </si>
  <si>
    <t>Dinámica de Glaciares Región de Los Lagos, muestra Sin Cambio (ha) para el q1 (Ene-Abr)</t>
  </si>
  <si>
    <t>Sin Cambio (ha)</t>
  </si>
  <si>
    <t>Dinámica de Glaciares Región de Los Lagos, muestra Sin Cambio (ha) para el q2 (May-Dic)</t>
  </si>
  <si>
    <t>Dinámica de Glaciares Región de Los Lagos, muestra Sin Nieve (ha) para el q1 (Ene-Abr)</t>
  </si>
  <si>
    <t>Sin Nieve (ha)</t>
  </si>
  <si>
    <t>Dinámica de Glaciares Región de Los Lagos, muestra Sin Nieve (ha) para el q2 (May-Dic)</t>
  </si>
  <si>
    <t>Nieve en Glaciares Región de Los Lagos para el q1 (Ene-Abr)</t>
  </si>
  <si>
    <t>Nieve (ha)</t>
  </si>
  <si>
    <t>2017-2021</t>
  </si>
  <si>
    <t>Nieve en Glaciares Región de Los Lagos para el q2 (May-Dic)</t>
  </si>
  <si>
    <t>2017-2020</t>
  </si>
  <si>
    <t>Programas Gubernamentales  Nacional Evaluados por DIPRES como Bueno</t>
  </si>
  <si>
    <t>Política y Gobierno</t>
  </si>
  <si>
    <t>Programas Gubernamentales</t>
  </si>
  <si>
    <t>Nacional</t>
  </si>
  <si>
    <t>Bueno</t>
  </si>
  <si>
    <t>Nº Programas/Instituciones</t>
  </si>
  <si>
    <t>2000-2020</t>
  </si>
  <si>
    <t>Dirección de Presupuesto, Ministerio de Hacienda</t>
  </si>
  <si>
    <t>Programas Gubernamentales Nacional Evaluados por DIPRES como Malo</t>
  </si>
  <si>
    <t>Malo</t>
  </si>
  <si>
    <t>Programas Gubernamentales Nacional Evaluados por DIPRES como Medio</t>
  </si>
  <si>
    <t>Programas Gubernamentales Nacional Evaluados por DIPRES como No Aplica</t>
  </si>
  <si>
    <t>No Aplica</t>
  </si>
  <si>
    <t>Programas Gubernamentales Nacional Evaluados por DIPRES como Todos</t>
  </si>
  <si>
    <t>Todos</t>
  </si>
  <si>
    <t>Programas Gubernamentales del Ministerio Secretaría General de Gobierno Evaluados por DIPRES como Bueno</t>
  </si>
  <si>
    <t>Ministerio Secretaría General de Gobierno</t>
  </si>
  <si>
    <t>Programas Gubernamentales del Ministerio Secretaría General de Gobierno Evaluados por DIPRES como Malo</t>
  </si>
  <si>
    <t>Programas Gubernamentales del Ministerio Secretaría General de Gobierno Evaluados por DIPRES como Medio</t>
  </si>
  <si>
    <t>Programas Gubernamentales del Ministerio Secretaría General de Gobierno Evaluados por DIPRES como Todos</t>
  </si>
  <si>
    <t>Programas Gubernamentales del Ministerio Secretaría General de la Presidencia de la República Evaluados por DIPRES como Bueno</t>
  </si>
  <si>
    <t>Ministerio Secretaría General de la Presidencia de la República</t>
  </si>
  <si>
    <t>Programas Gubernamentales del Ministerio Secretaría General de la Presidencia de la República Evaluados por DIPRES como Malo</t>
  </si>
  <si>
    <t>Programas Gubernamentales del Ministerio Secretaría General de la Presidencia de la República Evaluados por DIPRES como Todos</t>
  </si>
  <si>
    <t>Programas Gubernamentales del Ministerio de Agricultura Evaluados por DIPRES como Bueno</t>
  </si>
  <si>
    <t>Ministerio de Agricultura</t>
  </si>
  <si>
    <t>Programas Gubernamentales del Ministerio de Agricultura Evaluados por DIPRES como Malo</t>
  </si>
  <si>
    <t>Programas Gubernamentales del Ministerio de Agricultura Evaluados por DIPRES como Medio</t>
  </si>
  <si>
    <t>Programas Gubernamentales del Ministerio de Agricultura Evaluados por DIPRES como No Aplica</t>
  </si>
  <si>
    <t>Programas Gubernamentales del Ministerio de Agricultura Evaluados por DIPRES como Todos</t>
  </si>
  <si>
    <t>Programas Gubernamentales del Ministerio de Bienes Nacionales Evaluados por DIPRES como Malo</t>
  </si>
  <si>
    <t>Ministerio de Bienes Nacionales</t>
  </si>
  <si>
    <t>Programas Gubernamentales del Ministerio de Bienes Nacionales Evaluados por DIPRES como Medio</t>
  </si>
  <si>
    <t>Programas Gubernamentales del Ministerio de Bienes Nacionales Evaluados por DIPRES como No Aplica</t>
  </si>
  <si>
    <t>Programas Gubernamentales del Ministerio de Bienes Nacionales Evaluados por DIPRES como Todos</t>
  </si>
  <si>
    <t>Programas Gubernamentales del Ministerio de Defensa Nacional Evaluados por DIPRES como Medio</t>
  </si>
  <si>
    <t>Ministerio de Defensa Nacional</t>
  </si>
  <si>
    <t>Programas Gubernamentales del Ministerio de Defensa Nacional Evaluados por DIPRES como No Aplica</t>
  </si>
  <si>
    <t>Programas Gubernamentales del Ministerio de Defensa Nacional Evaluados por DIPRES como Todos</t>
  </si>
  <si>
    <t>Programas Gubernamentales del Ministerio de Desarrollo Social Evaluados por DIPRES como Bueno</t>
  </si>
  <si>
    <t>Ministerio de Desarrollo Social</t>
  </si>
  <si>
    <t>Programas Gubernamentales del Ministerio de Desarrollo Social Evaluados por DIPRES como Malo</t>
  </si>
  <si>
    <t>Programas Gubernamentales del Ministerio de Desarrollo Social Evaluados por DIPRES como Medio</t>
  </si>
  <si>
    <t>Programas Gubernamentales del Ministerio de Desarrollo Social Evaluados por DIPRES como No Aplica</t>
  </si>
  <si>
    <t>Programas Gubernamentales del Ministerio de Desarrollo Social Evaluados por DIPRES como Todos</t>
  </si>
  <si>
    <t>Programas Gubernamentales del Ministerio de Economía, Fomento y Turismo Evaluados por DIPRES como Bueno</t>
  </si>
  <si>
    <t>Ministerio de Economía, Fomento y Turismo</t>
  </si>
  <si>
    <t>Programas Gubernamentales del Ministerio de Economía, Fomento y Turismo Evaluados por DIPRES como Malo</t>
  </si>
  <si>
    <t>Programas Gubernamentales del Ministerio de Economía, Fomento y Turismo Evaluados por DIPRES como Medio</t>
  </si>
  <si>
    <t>Programas Gubernamentales del Ministerio de Economía, Fomento y Turismo Evaluados por DIPRES como No Aplica</t>
  </si>
  <si>
    <t>Programas Gubernamentales del Ministerio de Economía, Fomento y Turismo Evaluados por DIPRES como Todos</t>
  </si>
  <si>
    <t>Programas Gubernamentales del Ministerio de Educación Evaluados por DIPRES como Bueno</t>
  </si>
  <si>
    <t>Ministerio de Educación</t>
  </si>
  <si>
    <t>Programas Gubernamentales del Ministerio de Educación Evaluados por DIPRES como Malo</t>
  </si>
  <si>
    <t>Programas Gubernamentales del Ministerio de Educación Evaluados por DIPRES como Medio</t>
  </si>
  <si>
    <t>Programas Gubernamentales del Ministerio de Educación Evaluados por DIPRES como No Aplica</t>
  </si>
  <si>
    <t>Programas Gubernamentales del Ministerio de Educación Evaluados por DIPRES como Todos</t>
  </si>
  <si>
    <t>Programas Gubernamentales del Ministerio de Energía Evaluados por DIPRES como Bueno</t>
  </si>
  <si>
    <t>Ministerio de Energía</t>
  </si>
  <si>
    <t>Programas Gubernamentales del Ministerio de Energía Evaluados por DIPRES como Malo</t>
  </si>
  <si>
    <t>Programas Gubernamentales del Ministerio de Energía Evaluados por DIPRES como Todos</t>
  </si>
  <si>
    <t>Programas Gubernamentales del Ministerio de Hacienda Evaluados por DIPRES como Bueno</t>
  </si>
  <si>
    <t>Ministerio de Hacienda</t>
  </si>
  <si>
    <t>Programas Gubernamentales del Ministerio de Hacienda Evaluados por DIPRES como Malo</t>
  </si>
  <si>
    <t>Programas Gubernamentales del Ministerio de Hacienda Evaluados por DIPRES como Medio</t>
  </si>
  <si>
    <t>Programas Gubernamentales del Ministerio de Hacienda Evaluados por DIPRES como No Aplica</t>
  </si>
  <si>
    <t>Programas Gubernamentales del Ministerio de Hacienda Evaluados por DIPRES como Todos</t>
  </si>
  <si>
    <t>Programas Gubernamentales del Ministerio de Justicia y Derechos Humanos Evaluados por DIPRES como Bueno</t>
  </si>
  <si>
    <t>Ministerio de Justicia y Derechos Humanos</t>
  </si>
  <si>
    <t>Programas Gubernamentales del Ministerio de Justicia y Derechos Humanos Evaluados por DIPRES como Malo</t>
  </si>
  <si>
    <t>Programas Gubernamentales del Ministerio de Justicia y Derechos Humanos Evaluados por DIPRES como Medio</t>
  </si>
  <si>
    <t>Programas Gubernamentales del Ministerio de Justicia y Derechos Humanos Evaluados por DIPRES como No Aplica</t>
  </si>
  <si>
    <t>Programas Gubernamentales del Ministerio de Justicia y Derechos Humanos Evaluados por DIPRES como Todos</t>
  </si>
  <si>
    <t>Programas Gubernamentales del Ministerio de Minería Evaluados por DIPRES como Malo</t>
  </si>
  <si>
    <t>Ministerio de Minería</t>
  </si>
  <si>
    <t>Programas Gubernamentales del Ministerio de Minería Evaluados por DIPRES como Medio</t>
  </si>
  <si>
    <t>Programas Gubernamentales del Ministerio de Minería Evaluados por DIPRES como No Aplica</t>
  </si>
  <si>
    <t>Programas Gubernamentales del Ministerio de Minería Evaluados por DIPRES como Todos</t>
  </si>
  <si>
    <t>Programas Gubernamentales del Ministerio de Obras Públicas Evaluados por DIPRES como Bueno</t>
  </si>
  <si>
    <t>Ministerio de Obras Públicas</t>
  </si>
  <si>
    <t>Programas Gubernamentales del Ministerio de Obras Públicas Evaluados por DIPRES como Malo</t>
  </si>
  <si>
    <t>Programas Gubernamentales del Ministerio de Obras Públicas Evaluados por DIPRES como Medio</t>
  </si>
  <si>
    <t>Programas Gubernamentales del Ministerio de Obras Públicas Evaluados por DIPRES como No Aplica</t>
  </si>
  <si>
    <t>Programas Gubernamentales del Ministerio de Obras Públicas Evaluados por DIPRES como Todos</t>
  </si>
  <si>
    <t>Programas Gubernamentales del Ministerio de Relaciones Exteriores Evaluados por DIPRES como Bueno</t>
  </si>
  <si>
    <t>Ministerio de Relaciones Exteriores</t>
  </si>
  <si>
    <t>Programas Gubernamentales del Ministerio de Relaciones Exteriores Evaluados por DIPRES como Malo</t>
  </si>
  <si>
    <t>Programas Gubernamentales del Ministerio de Relaciones Exteriores Evaluados por DIPRES como Medio</t>
  </si>
  <si>
    <t>Programas Gubernamentales del Ministerio de Relaciones Exteriores Evaluados por DIPRES como Todos</t>
  </si>
  <si>
    <t>Programas Gubernamentales del Ministerio de Salud Evaluados por DIPRES como Bueno</t>
  </si>
  <si>
    <t>Ministerio de Salud</t>
  </si>
  <si>
    <t>Programas Gubernamentales del Ministerio de Salud Evaluados por DIPRES como Malo</t>
  </si>
  <si>
    <t>Programas Gubernamentales del Ministerio de Salud Evaluados por DIPRES como Medio</t>
  </si>
  <si>
    <t>Programas Gubernamentales del Ministerio de Salud Evaluados por DIPRES como No Aplica</t>
  </si>
  <si>
    <t>Programas Gubernamentales del Ministerio de Salud Evaluados por DIPRES como Todos</t>
  </si>
  <si>
    <t>Programas Gubernamentales del Ministerio de Transportes y Telecomunicaciones Evaluados por DIPRES como Bueno</t>
  </si>
  <si>
    <t>Ministerio de Transportes y Telecomunicaciones</t>
  </si>
  <si>
    <t>Programas Gubernamentales del Ministerio de Transportes y Telecomunicaciones Evaluados por DIPRES como Malo</t>
  </si>
  <si>
    <t>Programas Gubernamentales del Ministerio de Transportes y Telecomunicaciones Evaluados por DIPRES como Medio</t>
  </si>
  <si>
    <t>Programas Gubernamentales del Ministerio de Transportes y Telecomunicaciones Evaluados por DIPRES como Todos</t>
  </si>
  <si>
    <t>Programas Gubernamentales del Ministerio de Vivienda y Urbanismo Evaluados por DIPRES como Bueno</t>
  </si>
  <si>
    <t>Ministerio de Vivienda y Urbanismo</t>
  </si>
  <si>
    <t>Programas Gubernamentales del Ministerio de Vivienda y Urbanismo Evaluados por DIPRES como Malo</t>
  </si>
  <si>
    <t>Programas Gubernamentales del Ministerio de Vivienda y Urbanismo Evaluados por DIPRES como Medio</t>
  </si>
  <si>
    <t>Programas Gubernamentales del Ministerio de Vivienda y Urbanismo Evaluados por DIPRES como No Aplica</t>
  </si>
  <si>
    <t>Programas Gubernamentales del Ministerio de Vivienda y Urbanismo Evaluados por DIPRES como Todos</t>
  </si>
  <si>
    <t>Programas Gubernamentales del Ministerio de la Mujer y la Equidad de Género Evaluados por DIPRES como Malo</t>
  </si>
  <si>
    <t>Ministerio de la Mujer y la Equidad de Género</t>
  </si>
  <si>
    <t>Programas Gubernamentales del Ministerio de la Mujer y la Equidad de Género Evaluados por DIPRES como Medio</t>
  </si>
  <si>
    <t>Programas Gubernamentales del Ministerio de la Mujer y la Equidad de Género Evaluados por DIPRES como Todos</t>
  </si>
  <si>
    <t>Programas Gubernamentales del Ministerio de las Culturas, las Artes y el Patrimonio Evaluados por DIPRES como Medio</t>
  </si>
  <si>
    <t>Ministerio de las Culturas, las Artes y el Patrimonio</t>
  </si>
  <si>
    <t>Programas Gubernamentales del Ministerio de las Culturas, las Artes y el Patrimonio Evaluados por DIPRES como Todos</t>
  </si>
  <si>
    <t>Programas Gubernamentales del Ministerio del Deporte Evaluados por DIPRES como Malo</t>
  </si>
  <si>
    <t>Ministerio del Deporte</t>
  </si>
  <si>
    <t>Programas Gubernamentales del Ministerio del Deporte Evaluados por DIPRES como Todos</t>
  </si>
  <si>
    <t>Programas Gubernamentales del Ministerio del Interior y Seguridad Pública Evaluados por DIPRES como Bueno</t>
  </si>
  <si>
    <t>Ministerio del Interior y Seguridad Pública</t>
  </si>
  <si>
    <t>Programas Gubernamentales del Ministerio del Interior y Seguridad Pública Evaluados por DIPRES como Malo</t>
  </si>
  <si>
    <t>Programas Gubernamentales del Ministerio del Interior y Seguridad Pública Evaluados por DIPRES como Medio</t>
  </si>
  <si>
    <t>Programas Gubernamentales del Ministerio del Interior y Seguridad Pública Evaluados por DIPRES como Todos</t>
  </si>
  <si>
    <t>Programas Gubernamentales del Ministerio del Medio Ambiente Evaluados por DIPRES como Malo</t>
  </si>
  <si>
    <t>Ministerio del Medio Ambiente</t>
  </si>
  <si>
    <t>Programas Gubernamentales del Ministerio del Medio Ambiente Evaluados por DIPRES como Todos</t>
  </si>
  <si>
    <t>Programas Gubernamentales del Ministerio del Trabajo y Previsión Social Evaluados por DIPRES como Bueno</t>
  </si>
  <si>
    <t>Ministerio del Trabajo y Previsión Social</t>
  </si>
  <si>
    <t>Programas Gubernamentales del Ministerio del Trabajo y Previsión Social Evaluados por DIPRES como Malo</t>
  </si>
  <si>
    <t>Programas Gubernamentales del Ministerio del Trabajo y Previsión Social Evaluados por DIPRES como Medio</t>
  </si>
  <si>
    <t>Programas Gubernamentales del Ministerio del Trabajo y Previsión Social Evaluados por DIPRES como No Aplica</t>
  </si>
  <si>
    <t>Programas Gubernamentales del Ministerio del Trabajo y Previsión Social Evaluados por DIPRES como Todos</t>
  </si>
  <si>
    <t>Puntaje promedio en la prueba Simce de Lectura para 2º Básico</t>
  </si>
  <si>
    <t>Lectura</t>
  </si>
  <si>
    <t>2º Básico</t>
  </si>
  <si>
    <t>Puntaje Promedio</t>
  </si>
  <si>
    <t>2015-2019</t>
  </si>
  <si>
    <t>Agencia de Educacion</t>
  </si>
  <si>
    <t>Puntaje promedio en la prueba Simce de Lectura para 4º Básico</t>
  </si>
  <si>
    <t>4º Básico</t>
  </si>
  <si>
    <t>Puntaje promedio en la prueba Simce de Lectura para 6º Básico</t>
  </si>
  <si>
    <t>6º Básico</t>
  </si>
  <si>
    <t>Puntaje promedio en la prueba Simce de Lectura para 8º Básico</t>
  </si>
  <si>
    <t>8º Básico</t>
  </si>
  <si>
    <t>Puntaje promedio en la prueba Simce de Lectura para 2º Medio</t>
  </si>
  <si>
    <t>2º Medio</t>
  </si>
  <si>
    <t>Puntaje promedio en la prueba Simce de Matemáticas para 2º Básico</t>
  </si>
  <si>
    <t>Matemáticas</t>
  </si>
  <si>
    <t>Puntaje promedio en la prueba Simce de Matemáticas para 4º Básico</t>
  </si>
  <si>
    <t>Puntaje promedio en la prueba Simce de Matemáticas para 6º Básico</t>
  </si>
  <si>
    <t>Puntaje promedio en la prueba Simce de Matemáticas para 8º Básico</t>
  </si>
  <si>
    <t>Puntaje promedio en la prueba Simce de Matemáticas para 2º Medio</t>
  </si>
  <si>
    <t>Puntaje promedio en la prueba Simce de Ciencias Naturales para 4º Básico</t>
  </si>
  <si>
    <t>Ciencias Naturales</t>
  </si>
  <si>
    <t>Puntaje promedio en la prueba Simce de Ciencias Naturales para 6º Básico</t>
  </si>
  <si>
    <t>Puntaje promedio en la prueba Simce de Ciencias Naturales para 8º Básico</t>
  </si>
  <si>
    <t>Puntaje promedio en la prueba Simce de Ciencias Naturales para 2º Medio</t>
  </si>
  <si>
    <t>Puntaje promedio en la prueba Simce de Ciencias Sociales para 4º Básico</t>
  </si>
  <si>
    <t>Ciencias Sociales</t>
  </si>
  <si>
    <t>Puntaje promedio en la prueba Simce de Ciencias Sociales para 6º Básico</t>
  </si>
  <si>
    <t>Puntaje promedio en la prueba Simce de Ciencias Sociales para 8º Básico</t>
  </si>
  <si>
    <t>Puntaje promedio en la prueba Simce de Ciencias Sociales para 2º Medio</t>
  </si>
  <si>
    <t>Número de habitantes dentro de la categoría Rural</t>
  </si>
  <si>
    <t>Población Rural</t>
  </si>
  <si>
    <t>N° Habitantes</t>
  </si>
  <si>
    <t>Número de habitantes dentro de la categoría Urbano</t>
  </si>
  <si>
    <t>Urbano</t>
  </si>
  <si>
    <t>Población Urbana</t>
  </si>
  <si>
    <t>Número de habitantes dentro de la categoría Pobre **</t>
  </si>
  <si>
    <t>Pobre</t>
  </si>
  <si>
    <t>Población Pobre</t>
  </si>
  <si>
    <t>Número de habitantes dentro de la categoría No Pobre **</t>
  </si>
  <si>
    <t>No Pobre</t>
  </si>
  <si>
    <t>Población No Pobre</t>
  </si>
  <si>
    <t>Número de habitantes dentro de la categoría Pobre Extremo **</t>
  </si>
  <si>
    <t>Pobre Extremo</t>
  </si>
  <si>
    <t>Población Pobre Extrema</t>
  </si>
  <si>
    <t>Número de habitantes dentro de la categoría Analfabeta</t>
  </si>
  <si>
    <t>Analfabeta</t>
  </si>
  <si>
    <t>Población Analfabeta</t>
  </si>
  <si>
    <t>Número de habitantes dentro de la categoría Alfabeta</t>
  </si>
  <si>
    <t>Alfabeta</t>
  </si>
  <si>
    <t>Población Alfabeta</t>
  </si>
  <si>
    <t>¿trabajó al menos una hora, sin considerar los quehaceres del hogar? SI</t>
  </si>
  <si>
    <t>Trabajó</t>
  </si>
  <si>
    <t>Población que Trabajó</t>
  </si>
  <si>
    <t>¿trabajó al menos una hora, sin considerar los quehaceres del hogar? NO</t>
  </si>
  <si>
    <t>No Trabajó</t>
  </si>
  <si>
    <t>Población que No Trabajó</t>
  </si>
  <si>
    <t>¿tenía algún empleo, negocio u otra actividad del cual estuvo ausente temporalmente por licencia, permiso postnatal parental, huelga, enfermedad, vacaciones, suspensión temporal u otra razon? SI</t>
  </si>
  <si>
    <t>Ausente</t>
  </si>
  <si>
    <t>Población con Ausencia laboral</t>
  </si>
  <si>
    <t>¿tenía algún empleo, negocio u otra actividad del cual estuvo ausente temporalmente por licencia, permiso postnatal parental, huelga, enfermedad, vacaciones, suspensión temporal u otra razon? NO</t>
  </si>
  <si>
    <t>No Ausente</t>
  </si>
  <si>
    <t>Población sin Ausencia laboral</t>
  </si>
  <si>
    <t>Frecuencia de Aprehensiones por Homicidios</t>
  </si>
  <si>
    <t>Homicidios</t>
  </si>
  <si>
    <t>Frecuencia de Aprehensiones por Hurtos</t>
  </si>
  <si>
    <t>Hurtos</t>
  </si>
  <si>
    <t>Frecuencia de Aprehensiones por Lesiones</t>
  </si>
  <si>
    <t>Lesiones</t>
  </si>
  <si>
    <t>Frecuencia de Aprehensiones por Otros Robos con Fuerza</t>
  </si>
  <si>
    <t>Otros Robos con Fuerza</t>
  </si>
  <si>
    <t>Frecuencia de Aprehensiones por Robo Accesorio Vehículo</t>
  </si>
  <si>
    <t>Robo Accesorio Vehículo</t>
  </si>
  <si>
    <t>Frecuencia de Aprehensiones por Robo con Violencia o Intimidación</t>
  </si>
  <si>
    <t>Robo con Violencia o Intimidación</t>
  </si>
  <si>
    <t>Frecuencia de Aprehensiones por Robo de Vehículo</t>
  </si>
  <si>
    <t>Robo de Vehículo</t>
  </si>
  <si>
    <t>Frecuencia de Aprehensiones por Robo Lugar Habitado</t>
  </si>
  <si>
    <t>Robo Lugar Habitado</t>
  </si>
  <si>
    <t>Frecuencia de Aprehensiones por Robo Lugar No Habitado</t>
  </si>
  <si>
    <t>Robo Lugar No Habitado</t>
  </si>
  <si>
    <t>Frecuencia de Aprehensiones por Robo por Sorpresa</t>
  </si>
  <si>
    <t>Robo por Sorpresa</t>
  </si>
  <si>
    <t>Frecuencia de Aprehensiones por Violación</t>
  </si>
  <si>
    <t>Frecuencia de Casos Policiales por Homicidios</t>
  </si>
  <si>
    <t>Frecuencia de Casos Policiales por Hurtos</t>
  </si>
  <si>
    <t>Frecuencia de Casos Policiales por Lesiones</t>
  </si>
  <si>
    <t>Frecuencia de Casos Policiales por Otros Robos con Fuerza</t>
  </si>
  <si>
    <t>Frecuencia de Casos Policiales por Robo Accesorio Vehículo</t>
  </si>
  <si>
    <t>Frecuencia de Casos Policiales por Robo con Violencia o Intimidación</t>
  </si>
  <si>
    <t>Frecuencia de Casos Policiales por Robo de Vehículo</t>
  </si>
  <si>
    <t>Frecuencia de Casos Policiales por Robo Lugar Habitado</t>
  </si>
  <si>
    <t>Frecuencia de Casos Policiales por Robo Lugar No Habitado</t>
  </si>
  <si>
    <t>Frecuencia de Casos Policiales por Robo por Sorpresa</t>
  </si>
  <si>
    <t>Frecuencia de Casos Policiales por Violación</t>
  </si>
  <si>
    <t>Frecuencia de Denuncias por Homicidios</t>
  </si>
  <si>
    <t>Frecuencia de Denuncias por Hurtos</t>
  </si>
  <si>
    <t>Frecuencia de Denuncias por Lesiones</t>
  </si>
  <si>
    <t>Frecuencia de Denuncias por Otros Robos con Fuerza</t>
  </si>
  <si>
    <t>Frecuencia de Denuncias por Robo Accesorio Vehículo</t>
  </si>
  <si>
    <t>Frecuencia de Denuncias por Robo con Violencia o Intimidación</t>
  </si>
  <si>
    <t>Frecuencia de Denuncias por Robo de Vehículo</t>
  </si>
  <si>
    <t>Frecuencia de Denuncias por Robo Lugar Habitado</t>
  </si>
  <si>
    <t>Frecuencia de Denuncias por Robo Lugar No Habitado</t>
  </si>
  <si>
    <t>Frecuencia de Denuncias por Robo por Sorpresa</t>
  </si>
  <si>
    <t>Frecuencia de Denuncias por Violación</t>
  </si>
  <si>
    <t>Frecuencia de Detenciones por Homicidios</t>
  </si>
  <si>
    <t>Frecuencia de Detenciones por Hurtos</t>
  </si>
  <si>
    <t>Frecuencia de Detenciones por Lesiones</t>
  </si>
  <si>
    <t>Frecuencia de Detenciones por Otros Robos con Fuerza</t>
  </si>
  <si>
    <t>Frecuencia de Detenciones por Robo Accesorio Vehículo</t>
  </si>
  <si>
    <t>Frecuencia de Detenciones por Robo con Violencia o Intimidación</t>
  </si>
  <si>
    <t>Frecuencia de Detenciones por Robo de Vehículo</t>
  </si>
  <si>
    <t>Frecuencia de Detenciones por Robo Lugar Habitado</t>
  </si>
  <si>
    <t>Frecuencia de Detenciones por Robo Lugar No Habitado</t>
  </si>
  <si>
    <t>Frecuencia de Detenciones por Robo por Sorpresa</t>
  </si>
  <si>
    <t>Frecuencia de Detenciones por Violación</t>
  </si>
  <si>
    <t>Sentencias por Abandono de Armas o Elementos Sujetas a Control</t>
  </si>
  <si>
    <t>Sentencias Dictadas por Delito</t>
  </si>
  <si>
    <t>Delitos de Tenecia y Porte de Armas</t>
  </si>
  <si>
    <t>Abandono de Armas o Elementos Sujetas a Control</t>
  </si>
  <si>
    <t>Poder Judicial</t>
  </si>
  <si>
    <t>Sentencias por Abandono de Conyuge o de parientes Enfermos</t>
  </si>
  <si>
    <t>Delitos Contra las Personas</t>
  </si>
  <si>
    <t>Abandono de Conyuge o de parientes Enfermos</t>
  </si>
  <si>
    <t>Sentencias por Abandono de Destino</t>
  </si>
  <si>
    <t>Abandono de Destino</t>
  </si>
  <si>
    <t>Sentencias por Abandono de Niños</t>
  </si>
  <si>
    <t>Abandono de Niños</t>
  </si>
  <si>
    <t>Sentencias por Abandono o Maltrato Animal</t>
  </si>
  <si>
    <t>Delitos Contra el Medioambientales y Seres Vivos</t>
  </si>
  <si>
    <t>Abandono o Maltrato Animal</t>
  </si>
  <si>
    <t>Sentencias por Abigeato</t>
  </si>
  <si>
    <t>Delitos Contra la Propiedad y el Patrimonio</t>
  </si>
  <si>
    <t>Abigeato</t>
  </si>
  <si>
    <t>Sentencias por Aborto</t>
  </si>
  <si>
    <t>Delitos Contra la Vida, Integridad o Dignidad Personal</t>
  </si>
  <si>
    <t>Aborto</t>
  </si>
  <si>
    <t>Sentencias por Aborto Cometido por Facultativo por Causales No Reguladas</t>
  </si>
  <si>
    <t>Aborto Cometido por Facultativo por Causales No Reguladas</t>
  </si>
  <si>
    <t>Sentencias por Aborto Consentido Causales No Reguladas</t>
  </si>
  <si>
    <t>Sentencias por Aborto Sin Consentimiento</t>
  </si>
  <si>
    <t>Sentencias por Abuso de Firma en Blanco</t>
  </si>
  <si>
    <t>Delitos Económicos</t>
  </si>
  <si>
    <t>Abuso de Firma en Blanco</t>
  </si>
  <si>
    <t>Sentencias por Abuso Sexual (Sólo Crimen)</t>
  </si>
  <si>
    <t>Delitos Sexuales</t>
  </si>
  <si>
    <t>Abuso Sexual (Sólo Crimen)</t>
  </si>
  <si>
    <t>Sentencias por Abuso Sexual Adulto</t>
  </si>
  <si>
    <t>Abuso Sexual Adulto</t>
  </si>
  <si>
    <t>Sentencias por Abuso Sexual Calificado c/Introduccion Objetos o Uso Animal</t>
  </si>
  <si>
    <t>Abuso Sexual Calificado c/Introduccion Objetos o Uso Animal</t>
  </si>
  <si>
    <t>Sentencias por Abuso Sexual con Contacto de Menor de 14 Años</t>
  </si>
  <si>
    <t>Abuso Sexual con Contacto de Menor de 14 Años</t>
  </si>
  <si>
    <t>Sentencias por Abuso Sexual de 14 Años a Menor de 18 Años con Circunstancia Estupro</t>
  </si>
  <si>
    <t>Abuso Sexual de 14 Años a Menor de 18 Años con Circunstancia Estupro</t>
  </si>
  <si>
    <t>Sentencias por Abuso Sexual de Mayor de 14 (Con Circunstancias de Violación)</t>
  </si>
  <si>
    <t>Abuso Sexual de Mayor de 14 (Con Circunstancias de Violación)</t>
  </si>
  <si>
    <t>Sentencias por Abuso Sexual Mayor 14 /Sorpresa Sin Consentimiento</t>
  </si>
  <si>
    <t>Abuso Sexual Mayor 14 /Sorpresa Sin Consentimiento</t>
  </si>
  <si>
    <t>Sentencias por Abuso Sexual Sin Contacto</t>
  </si>
  <si>
    <t>Abuso Sexual Sin Contacto</t>
  </si>
  <si>
    <t>Sentencias por Abusos Contra Particulares</t>
  </si>
  <si>
    <t>Delitos Cometidos por Empleados y Funcionarios Públicos</t>
  </si>
  <si>
    <t>Abusos Contra Particulares</t>
  </si>
  <si>
    <t>Sentencias por Abusos Deshonestos</t>
  </si>
  <si>
    <t>Abusos Deshonestos</t>
  </si>
  <si>
    <t>Sentencias por Acceso, Divulgacion y Uso Indebido de Información Génetica.</t>
  </si>
  <si>
    <t>Delitos Contra la Intimidad y la Libertad</t>
  </si>
  <si>
    <t>Acceso, Divulgacion y Uso Indebido de Información Génetica.</t>
  </si>
  <si>
    <t>Sentencias por Accidente con Resultado de Muerte o Lesiones Graves</t>
  </si>
  <si>
    <t xml:space="preserve">Delitos Violentos </t>
  </si>
  <si>
    <t>Accidente con Resultado de Muerte o Lesiones Graves</t>
  </si>
  <si>
    <t>Sentencias por Acoso Sexual Lugares Públicos /Libre Acceso Público</t>
  </si>
  <si>
    <t>Acoso Sexual Lugares Públicos /Libre Acceso Público</t>
  </si>
  <si>
    <t>Sentencias por Administración Desleal de Persona Jurídica</t>
  </si>
  <si>
    <t>Corrupción</t>
  </si>
  <si>
    <t>Administración Desleal de Persona Jurídica</t>
  </si>
  <si>
    <t>Sentencias por Adquisición Material de Guerra Instituciones Armadas</t>
  </si>
  <si>
    <t>Adquisición Material de Guerra Instituciones Armadas</t>
  </si>
  <si>
    <t>Sentencias por Adquisición o Almacenamiento Material Pornográfico Infantil</t>
  </si>
  <si>
    <t>Adquisición o Almacenamiento Material Pornográfico Infantil</t>
  </si>
  <si>
    <t>Sentencias por Adquisición y Venta Indebida de Cartuchos y Municiones</t>
  </si>
  <si>
    <t>Adquisición y Venta Indebida de Cartuchos y Municiones</t>
  </si>
  <si>
    <t>Sentencias por Allanamientos Irregulares</t>
  </si>
  <si>
    <t>Allanamientos Irregulares</t>
  </si>
  <si>
    <t>Sentencias por Alteracion Fraudulenta de Precios</t>
  </si>
  <si>
    <t>Alteracion Fraudulenta de Precios</t>
  </si>
  <si>
    <t>Sentencias por Alteración Orden Público</t>
  </si>
  <si>
    <t>Delitos Contra el Orden Público, Funcionarios o Agentes del Estado</t>
  </si>
  <si>
    <t>Alteración Orden Público</t>
  </si>
  <si>
    <t>Sentencias por Alteración, Ocultación, Destrucción de Balance de Libros</t>
  </si>
  <si>
    <t>Alteración, Ocultación, Destrucción de Balance de Libros</t>
  </si>
  <si>
    <t>Sentencias por Amenaza a Fiscales o Defensores en el Desempeño de Funciones</t>
  </si>
  <si>
    <t>Amenaza a Fiscales o Defensores en el Desempeño de Funciones</t>
  </si>
  <si>
    <t>Sentencias por Amenaza a Gendarme en el Desempeño de sus Funciones</t>
  </si>
  <si>
    <t>Amenaza a Gendarme en el Desempeño de sus Funciones</t>
  </si>
  <si>
    <t>Sentencias por Amenaza con Arma (Falta)</t>
  </si>
  <si>
    <t>Amenaza con Arma (Falta)</t>
  </si>
  <si>
    <t>Sentencias por Amenazar Simple o Condicionalmente u Ofender Personal de Investigaciones</t>
  </si>
  <si>
    <t>Amenazar Simple o Condicionalmente u Ofender Personal de Investigaciones</t>
  </si>
  <si>
    <t>Sentencias por Amenazas a Carabineros</t>
  </si>
  <si>
    <t>Amenazas a Carabineros</t>
  </si>
  <si>
    <t>Sentencias por Amenazas Condicionales Contra Personas y Propiedades</t>
  </si>
  <si>
    <t>Amenazas Condicionales Contra Personas y Propiedades</t>
  </si>
  <si>
    <t>Sentencias por Amenazas de Atentados Contra Personas y Propiedades</t>
  </si>
  <si>
    <t>Amenazas de Atentados Contra Personas y Propiedades</t>
  </si>
  <si>
    <t>Sentencias por Amenazas Simples Contra Personas y Propiedades</t>
  </si>
  <si>
    <t>Amenazas Simples Contra Personas y Propiedades</t>
  </si>
  <si>
    <t>Sentencias por Anticipación y Prolongacion Indebida de Funciones Públicas</t>
  </si>
  <si>
    <t>Anticipación y Prolongacion Indebida de Funciones Públicas</t>
  </si>
  <si>
    <t>Sentencias por Apertura, Registro o Interceptación de Correspondencia</t>
  </si>
  <si>
    <t>Apertura, Registro o Interceptación de Correspondencia</t>
  </si>
  <si>
    <t>Sentencias por Apoderamiento o Atentado al Transporte Público</t>
  </si>
  <si>
    <t>Apoderamiento o Atentado al Transporte Público</t>
  </si>
  <si>
    <t>Sentencias por Apremios Ilegítimos Cometidos por Empleados Públicos</t>
  </si>
  <si>
    <t>Apremios Ilegítimos Cometidos por Empleados Públicos</t>
  </si>
  <si>
    <t>Sentencias por Apremios Ilegítimos con Cuasidelito</t>
  </si>
  <si>
    <t>Apremios Ilegítimos con Cuasidelito</t>
  </si>
  <si>
    <t>Sentencias por Apremios Ilegítimos con Homicidio</t>
  </si>
  <si>
    <t>Apremios Ilegítimos con Homicidio</t>
  </si>
  <si>
    <t>Sentencias por Apremios Ilegítimos Violación, Abuso Sexual Agravado, Otros</t>
  </si>
  <si>
    <t>Apremios Ilegítimos Violación, Abuso Sexual Agravado, Otros</t>
  </si>
  <si>
    <t>Sentencias por Apropiación de Cables Tendido Eléctrico o de Comunicaciones</t>
  </si>
  <si>
    <t>Apropiación de Cables Tendido Eléctrico o de Comunicaciones</t>
  </si>
  <si>
    <t>Sentencias por Apropiación de Cotizaciones Previsionales y Declaraciones Inexactas</t>
  </si>
  <si>
    <t>Apropiación de Cotizaciones Previsionales y Declaraciones Inexactas</t>
  </si>
  <si>
    <t>Sentencias por Apropiación de Monumentos Nacionales</t>
  </si>
  <si>
    <t>Apropiación de Monumentos Nacionales</t>
  </si>
  <si>
    <t>Sentencias por Apropiación Indebida</t>
  </si>
  <si>
    <t>Apropiación Indebida</t>
  </si>
  <si>
    <t>Sentencias por Apropiación Indebida (Incluye Depositario Alzado)</t>
  </si>
  <si>
    <t>Apropiación Indebida (Incluye Depositario Alzado)</t>
  </si>
  <si>
    <t>Sentencias por Apropiación Indebida Cometido por Persona Jurídica</t>
  </si>
  <si>
    <t>Apropiación Indebida Cometido por Persona Jurídica</t>
  </si>
  <si>
    <t>Sentencias por Arrojamiento de Piedras u Otros Objetos</t>
  </si>
  <si>
    <t>Arrojamiento de Piedras u Otros Objetos</t>
  </si>
  <si>
    <t>Sentencias por Arrojar Basura/Desechos en Playas, Parques Nacionales u Otros</t>
  </si>
  <si>
    <t>Arrojar Basura/Desechos en Playas, Parques Nacionales u Otros</t>
  </si>
  <si>
    <t>Sentencias por Asociación Ilícita</t>
  </si>
  <si>
    <t>Crimen Organizado y Lavado de Dinero</t>
  </si>
  <si>
    <t>Asociación Ilícita</t>
  </si>
  <si>
    <t>Sentencias por Asociación Ilícita para Tráfico de Personas</t>
  </si>
  <si>
    <t>Asociación Ilícita para Tráfico de Personas</t>
  </si>
  <si>
    <t>Sentencias por Asociación Ilícita Terrorista</t>
  </si>
  <si>
    <t>Asociación Ilícita Terrorista</t>
  </si>
  <si>
    <t>Sentencias por Asociaciones Ilícitas</t>
  </si>
  <si>
    <t>Asociaciones Ilícitas</t>
  </si>
  <si>
    <t>Sentencias por Atentado a Vehículo Motorizado en Circulación con Objeto Contundente</t>
  </si>
  <si>
    <t>Atentado a Vehículo Motorizado en Circulación con Objeto Contundente</t>
  </si>
  <si>
    <t>Sentencias por Atentado Contra Jefe de Estado o Autoridad Pública</t>
  </si>
  <si>
    <t>Atentado Contra Jefe de Estado o Autoridad Pública</t>
  </si>
  <si>
    <t>Sentencias por Atentado Explosivo o Incendiario</t>
  </si>
  <si>
    <t>Atentado Explosivo o Incendiario</t>
  </si>
  <si>
    <t>Sentencias por Atentados y Amenazas Contra la Autoridad</t>
  </si>
  <si>
    <t>Atentados y Amenazas Contra la Autoridad</t>
  </si>
  <si>
    <t>Sentencias por Auxilio al Suicidio</t>
  </si>
  <si>
    <t>Auxilio al Suicidio</t>
  </si>
  <si>
    <t>Sentencias por Bigamia</t>
  </si>
  <si>
    <t>Delitos Contra el Estado Civil y la Familia</t>
  </si>
  <si>
    <t>Bigamia</t>
  </si>
  <si>
    <t>Sentencias por Calumnia (Acción Privada)</t>
  </si>
  <si>
    <t>Delitos Contra el Honor</t>
  </si>
  <si>
    <t>Calumnia (Acción Privada)</t>
  </si>
  <si>
    <t>Sentencias por Captura, Grabación, Difusión Registro Audiovisuales Partes Íntimas</t>
  </si>
  <si>
    <t>Captura, Grabación, Difusión Registro Audiovisuales Partes Íntimas</t>
  </si>
  <si>
    <t>Sentencias por Castración y Mutilación</t>
  </si>
  <si>
    <t>Castración y Mutilación</t>
  </si>
  <si>
    <t>Sentencias por Causar la Muerte a Personal de la Policia de Investigaciones</t>
  </si>
  <si>
    <t>Causar la Muerte a Personal de la Policia de Investigaciones</t>
  </si>
  <si>
    <t>Sentencias por Caza y Comercializacion de Especies Prohibidas</t>
  </si>
  <si>
    <t>Caza y Comercializacion de Especies Prohibidas</t>
  </si>
  <si>
    <t>Sentencias por Caza y Pesca con Violencia</t>
  </si>
  <si>
    <t>Caza y Pesca con Violencia</t>
  </si>
  <si>
    <t>Sentencias por Celebración de Contrato Simulado</t>
  </si>
  <si>
    <t>Celebración de Contrato Simulado</t>
  </si>
  <si>
    <t>Sentencias por Cohecho Cometido por Empleado Público</t>
  </si>
  <si>
    <t>Cohecho Cometido por Empleado Público</t>
  </si>
  <si>
    <t>Sentencias por Cohecho o Soborno Cometido por Particular</t>
  </si>
  <si>
    <t>Cohecho o Soborno Cometido por Particular</t>
  </si>
  <si>
    <t>Sentencias por Colocación Bomba Artefacto</t>
  </si>
  <si>
    <t>Colocación Bomba Artefacto</t>
  </si>
  <si>
    <t>Sentencias por Colusión</t>
  </si>
  <si>
    <t>Colusión</t>
  </si>
  <si>
    <t>Sentencias por Comercialización Dispositivos Falsificados</t>
  </si>
  <si>
    <t>Delitos e Infracciones de Tránsito</t>
  </si>
  <si>
    <t>Comercialización Dispositivos Falsificados</t>
  </si>
  <si>
    <t>Sentencias por Comercialización Material Pornógrafico Elaborado Utilizando Menores de 18 años</t>
  </si>
  <si>
    <t>Comercialización Material Pornógrafico Elaborado Utilizando Menores de 18 años</t>
  </si>
  <si>
    <t>Sentencias por Comercialización o Distribución Señal Protegida de Televisión</t>
  </si>
  <si>
    <t>Comercialización o Distribución Señal Protegida de Televisión</t>
  </si>
  <si>
    <t>Sentencias por Comercializar, Distribuir, Instalar Máquinas Juegos Ilegales</t>
  </si>
  <si>
    <t>Delitos Tributarios</t>
  </si>
  <si>
    <t>Comercializar, Distribuir, Instalar Máquinas Juegos Ilegales</t>
  </si>
  <si>
    <t>Sentencias por Comercio Clandestino</t>
  </si>
  <si>
    <t>Comercio Clandestino</t>
  </si>
  <si>
    <t>Sentencias por Conducción Bajo la Influencia del Alcohol</t>
  </si>
  <si>
    <t>Conducción Bajo la Influencia del Alcohol</t>
  </si>
  <si>
    <t>Sentencias por Conducción Bajo la Influencia del Alcohol Causando Lesiones</t>
  </si>
  <si>
    <t>Conducción Bajo la Influencia del Alcohol Causando Lesiones</t>
  </si>
  <si>
    <t>Sentencias por Conducción Bajo la Influencia del Alcohol Causando Lesiones Graves o Gravísimas</t>
  </si>
  <si>
    <t>Conducción Bajo la Influencia del Alcohol Causando Lesiones Graves o Gravísimas</t>
  </si>
  <si>
    <t>Sentencias por Conducción Bajo la Influencia del Alcohol Causando Muerte</t>
  </si>
  <si>
    <t>Conducción Bajo la Influencia del Alcohol Causando Muerte</t>
  </si>
  <si>
    <t>Sentencias por Conducción Bajo la Influencia del Alcohol con o Sin Daños o Lesiones Leves</t>
  </si>
  <si>
    <t>Conducción Bajo la Influencia del Alcohol con o Sin Daños o Lesiones Leves</t>
  </si>
  <si>
    <t>Sentencias por Conducción Ebriedad con Resultado de Lesiones Grave</t>
  </si>
  <si>
    <t>Conducción Ebriedad con Resultado de Lesiones Grave</t>
  </si>
  <si>
    <t>Sentencias por Conducción Ebriedad con Resultado de Lesiones Menos Graves</t>
  </si>
  <si>
    <t>Conducción Ebriedad con Resultado de Lesiones Menos Graves</t>
  </si>
  <si>
    <t>Sentencias por Conducción Ebriedad con Resultado de Muerte</t>
  </si>
  <si>
    <t>Conducción Ebriedad con Resultado de Muerte</t>
  </si>
  <si>
    <t>Sentencias por Conducción Ebriedad Suspención Licencia</t>
  </si>
  <si>
    <t>Conducción Ebriedad Suspención Licencia</t>
  </si>
  <si>
    <t>Sentencias por Conducción Estado de Ebriedad con o Sin Daños o Lesiones Leves</t>
  </si>
  <si>
    <t>Conducción Estado de Ebriedad con o Sin Daños o Lesiones Leves</t>
  </si>
  <si>
    <t>Sentencias por Conducción Estado de Ebriedad con Resultado de Daños</t>
  </si>
  <si>
    <t>Conducción Estado de Ebriedad con Resultado de Daños</t>
  </si>
  <si>
    <t>Sentencias por Conducción Estado Ebriedad con Resultado de Lesiones Graves o Menos Graves</t>
  </si>
  <si>
    <t>Conducción Estado Ebriedad con Resultado de Lesiones Graves o Menos Graves</t>
  </si>
  <si>
    <t>Sentencias por Conducción Estado Ebriedad con Resultado de Muerte o Lesion Graves Gravísimas</t>
  </si>
  <si>
    <t>Conducción Estado Ebriedad con Resultado de Muerte o Lesion Graves Gravísimas</t>
  </si>
  <si>
    <t>Sentencias por Conducción Sin la Licencia Debida</t>
  </si>
  <si>
    <t>Conducción Sin la Licencia Debida</t>
  </si>
  <si>
    <t>Sentencias por Conducción Vehículo Durante Vigencia Alguna Sanción Impuesta</t>
  </si>
  <si>
    <t>Conducción Vehículo Durante Vigencia Alguna Sanción Impuesta</t>
  </si>
  <si>
    <t>Sentencias por Connivencia en la Fuga y Evasión Culpable de Detenidos</t>
  </si>
  <si>
    <t>Connivencia en la Fuga y Evasión Culpable de Detenidos</t>
  </si>
  <si>
    <t>Sentencias por Conspiración de la Ley 20.000</t>
  </si>
  <si>
    <t xml:space="preserve">Drogas </t>
  </si>
  <si>
    <t>Conspiración de la Ley 20.000</t>
  </si>
  <si>
    <t>Sentencias por Consumo de Drogas</t>
  </si>
  <si>
    <t>Consumo de Drogas</t>
  </si>
  <si>
    <t>Sentencias por Consumo y Otras Faltas Ley de Drogas</t>
  </si>
  <si>
    <t>Consumo y Otras Faltas Ley de Drogas</t>
  </si>
  <si>
    <t>Sentencias por Consumo/Porte de Drogas en Lugares Calificados</t>
  </si>
  <si>
    <t>Consumo/Porte de Drogas en Lugares Calificados</t>
  </si>
  <si>
    <t>Sentencias por Consumo/Porte en Lugares Públicos o Privados c/Previo Concierto</t>
  </si>
  <si>
    <t>Consumo/Porte en Lugares Públicos o Privados c/Previo Concierto</t>
  </si>
  <si>
    <t>Sentencias por Contra Salud Pública</t>
  </si>
  <si>
    <t>Delitos Contra la Salud Pública</t>
  </si>
  <si>
    <t>Contra Salud Pública</t>
  </si>
  <si>
    <t>Sentencias por Contrabando de Especies Exóticas</t>
  </si>
  <si>
    <t>Contrabando de Especies Exóticas</t>
  </si>
  <si>
    <t>Sentencias por Contrabando Infracción a la Orden de Aduanas</t>
  </si>
  <si>
    <t>Contrabando Infracción a la Orden de Aduanas</t>
  </si>
  <si>
    <t>Sentencias por Corrupción Entre Particulares Cometido Persona Jurídica</t>
  </si>
  <si>
    <t>Corrupción Entre Particulares Cometido Persona Jurídica</t>
  </si>
  <si>
    <t>Sentencias por Corte/Destrucción de Arbol/Arbusto Regulados por Art. 21 Ley de Bosques</t>
  </si>
  <si>
    <t>Corte/Destrucción de Arbol/Arbusto Regulados por Art. 21 Ley de Bosques</t>
  </si>
  <si>
    <t>Sentencias por Crimenes Lesa Humanidad y Genocidio</t>
  </si>
  <si>
    <t>Crimenes Lesa Humanidad y Genocidio</t>
  </si>
  <si>
    <t>Sentencias por Crímenes y Simples Delitos c/Soberanía Nacional y Seguridad del Estado</t>
  </si>
  <si>
    <t>Crímenes y Simples Delitos c/Soberanía Nacional y Seguridad del Estado</t>
  </si>
  <si>
    <t>Sentencias por Crimenes y Simples Delitos Seguridad Interior del Estado</t>
  </si>
  <si>
    <t>Crimenes y Simples Delitos Seguridad Interior del Estado</t>
  </si>
  <si>
    <t>Sentencias por Cuasidelito de Homicidio</t>
  </si>
  <si>
    <t>Cuasidelito de Homicidio</t>
  </si>
  <si>
    <t>Sentencias por Cuasidelito de Homicidio Cometido por Profesionales de la Salud</t>
  </si>
  <si>
    <t>Cuasidelito de Homicidio Cometido por Profesionales de la Salud</t>
  </si>
  <si>
    <t>Sentencias por Cuasidelito de Lesiones</t>
  </si>
  <si>
    <t>Cuasidelito de Lesiones</t>
  </si>
  <si>
    <t>Sentencias por Cuasidelito de Lesiones Cometidos por Profesionales de la Salud</t>
  </si>
  <si>
    <t>Cuasidelito de Lesiones Cometidos por Profesionales de la Salud</t>
  </si>
  <si>
    <t>Sentencias por Cuasidelito Vehículo Motorizado</t>
  </si>
  <si>
    <t>Cuasidelito Vehículo Motorizado</t>
  </si>
  <si>
    <t>Sentencias por Cultivo/Cosecha Especies Vegetales Productoras de Estupefacientes</t>
  </si>
  <si>
    <t>Cultivo/Cosecha Especies Vegetales Productoras de Estupefacientes</t>
  </si>
  <si>
    <t>Sentencias por Daño Falta</t>
  </si>
  <si>
    <t>Daño Falta</t>
  </si>
  <si>
    <t>Sentencias por Daños</t>
  </si>
  <si>
    <t>Daños</t>
  </si>
  <si>
    <t>Sentencias por Daños a Monumentos Nacionales</t>
  </si>
  <si>
    <t>Daños a Monumentos Nacionales</t>
  </si>
  <si>
    <t>Sentencias por Daños Calificados</t>
  </si>
  <si>
    <t>Daños Calificados</t>
  </si>
  <si>
    <t>Sentencias por Daños o Apropiación Sobre Monumentos Nacionales</t>
  </si>
  <si>
    <t>Daños o Apropiación Sobre Monumentos Nacionales</t>
  </si>
  <si>
    <t>Sentencias por Daños Simples</t>
  </si>
  <si>
    <t>Daños Simples</t>
  </si>
  <si>
    <t>Sentencias por Declaración Maliciosa de Impuesto</t>
  </si>
  <si>
    <t>Declaración Maliciosa de Impuesto</t>
  </si>
  <si>
    <t>Sentencias por Dejar Animales Sueltos</t>
  </si>
  <si>
    <t>Dejar Animales Sueltos</t>
  </si>
  <si>
    <t>Sentencias por Delito Desordenes Públicos</t>
  </si>
  <si>
    <t>Delito Desordenes Públicos</t>
  </si>
  <si>
    <t>Sentencias por Delitos Contemplados en Otros Textos Legales</t>
  </si>
  <si>
    <t>Delitos Contemplados en Otros Textos Legales</t>
  </si>
  <si>
    <t>Sentencias por Delitos Contenidos en el Decreto Ley 1,094 de Extranjería</t>
  </si>
  <si>
    <t>Delitos Migratorios</t>
  </si>
  <si>
    <t>Delitos Contenidos en el Decreto Ley 1,094 de Extranjería</t>
  </si>
  <si>
    <t>Sentencias por Delitos Contenidos en la Ley 19.620 de Adopción de Menores</t>
  </si>
  <si>
    <t>Delitos Contenidos en la Ley 19.620 de Adopción de Menores</t>
  </si>
  <si>
    <t>Sentencias por Delitos Contenidos en Leyes de Prenda Especiales Ley 20.190</t>
  </si>
  <si>
    <t>Delitos Contenidos en Leyes de Prenda Especiales Ley 20.190</t>
  </si>
  <si>
    <t>Sentencias por Delitos Contra la Ley de Bosque Nativo Ley 20.283</t>
  </si>
  <si>
    <t>Delitos Contra la Ley de Bosque Nativo Ley 20.283</t>
  </si>
  <si>
    <t>Sentencias por Delitos Contra la Libertad Ambulatoria y el Derecho de Asociación</t>
  </si>
  <si>
    <t>Delitos Contra la Libertad Ambulatoria y el Derecho de Asociación</t>
  </si>
  <si>
    <t>Sentencias por Delitos Contra la Vida y la Privacidad de Las Conversaciones</t>
  </si>
  <si>
    <t>Delitos Contra la Vida y la Privacidad de Las Conversaciones</t>
  </si>
  <si>
    <t>Sentencias por Delitos Contra Ley de Propiedad Industrial</t>
  </si>
  <si>
    <t>Delitos Contra Ley de Propiedad Industrial</t>
  </si>
  <si>
    <t>Sentencias por Delitos Contra Ley de Propiedad Intelectual</t>
  </si>
  <si>
    <t>Delitos Contra Ley de Propiedad Intelectual</t>
  </si>
  <si>
    <t>Sentencias por Delitos de la Ley de Sociedades Anónimas</t>
  </si>
  <si>
    <t>Delitos de la Ley de Sociedades Anónimas</t>
  </si>
  <si>
    <t>Sentencias por Delitos de Signifación Sexual</t>
  </si>
  <si>
    <t>Delitos de Signifación Sexual</t>
  </si>
  <si>
    <t>Sentencias por Delitos del Decreto Ley 3,538 de 1979 Que Regula Mercado Financiero</t>
  </si>
  <si>
    <t>Delitos del Decreto Ley 3,538 de 1979 Que Regula Mercado Financiero</t>
  </si>
  <si>
    <t>Sentencias por Delitos Informaticos</t>
  </si>
  <si>
    <t>Delitos Informáticos</t>
  </si>
  <si>
    <t>Delitos Informaticos</t>
  </si>
  <si>
    <t>Sentencias por Delitos Marcarios</t>
  </si>
  <si>
    <t>Delitos Marcarios</t>
  </si>
  <si>
    <t>Sentencias por Delitos Que Contempla el Codigo Tributario</t>
  </si>
  <si>
    <t>Delitos Que Contempla el Codigo Tributario</t>
  </si>
  <si>
    <t>Sentencias por Delitos Relativos al Pago de Pensiones Alimenticias</t>
  </si>
  <si>
    <t>Delitos Relativos al Pago de Pensiones Alimenticias</t>
  </si>
  <si>
    <t>Sentencias por Denegacion de Auxilio</t>
  </si>
  <si>
    <t>Denegacion de Auxilio</t>
  </si>
  <si>
    <t>Sentencias por Depositario Alzado</t>
  </si>
  <si>
    <t>Depositario Alzado</t>
  </si>
  <si>
    <t>Sentencias por Desacato</t>
  </si>
  <si>
    <t>Desacato</t>
  </si>
  <si>
    <t>Sentencias por Desatender el Llamado a Reclamo</t>
  </si>
  <si>
    <t>Desatender el Llamado a Reclamo</t>
  </si>
  <si>
    <t>Sentencias por Desordenes en Espectáculos Públicos</t>
  </si>
  <si>
    <t>Desordenes en Espectáculos Públicos</t>
  </si>
  <si>
    <t>Sentencias por Destrucción o Alteración de Deslindes</t>
  </si>
  <si>
    <t>Destrucción o Alteración de Deslindes</t>
  </si>
  <si>
    <t>Sentencias por Detención, Destierro o Arresto Irregular</t>
  </si>
  <si>
    <t>Detención, Destierro o Arresto Irregular</t>
  </si>
  <si>
    <t>Sentencias por Deudor, Gerente, Director, Administrador o Representante Actúen en Perjuicio de Acreedor</t>
  </si>
  <si>
    <t>Deudor, Gerente, Director, Administrador o Representante Actúen en Perjuicio de Acreedor</t>
  </si>
  <si>
    <t>Sentencias por Difusión de Material Pornográfico</t>
  </si>
  <si>
    <t>Difusión de Material Pornográfico</t>
  </si>
  <si>
    <t>Sentencias por Difusión Indebida Entrevista Videograbada</t>
  </si>
  <si>
    <t>Difusión Indebida Entrevista Videograbada</t>
  </si>
  <si>
    <t>Sentencias por Dirigir Reuniones Tumultuosas</t>
  </si>
  <si>
    <t>Dirigir Reuniones Tumultuosas</t>
  </si>
  <si>
    <t>Sentencias por Disensiones Domésticas</t>
  </si>
  <si>
    <t>Disensiones Domésticas</t>
  </si>
  <si>
    <t>Sentencias por Disparos Injustificados Vía Pública</t>
  </si>
  <si>
    <t>Disparos Injustificados Vía Pública</t>
  </si>
  <si>
    <t>Sentencias por Divulgación Datos Militante de Partido Pólitico</t>
  </si>
  <si>
    <t>Divulgación Datos Militante de Partido Pólitico</t>
  </si>
  <si>
    <t>Sentencias por Divulgación Identidad Menores por Medio Comunicación Social</t>
  </si>
  <si>
    <t>Divulgación Identidad Menores por Medio Comunicación Social</t>
  </si>
  <si>
    <t>Sentencias por Ejercicio Ilegal de la Profesión</t>
  </si>
  <si>
    <t>Ejercicio Ilegal de la Profesión</t>
  </si>
  <si>
    <t>Sentencias por Ejercicio Irregular de Martillero Público</t>
  </si>
  <si>
    <t>Ejercicio Irregular de Martillero Público</t>
  </si>
  <si>
    <t>Sentencias por Elaboración Ilegal de Drogas o Sustancias Sicotrópicas</t>
  </si>
  <si>
    <t>Elaboración Ilegal de Drogas o Sustancias Sicotrópicas</t>
  </si>
  <si>
    <t>Sentencias por Empleado Público Que Expropie Bienes o Pertenencias</t>
  </si>
  <si>
    <t>Empleado Público Que Expropie Bienes o Pertenencias</t>
  </si>
  <si>
    <t>Sentencias por Enriquecimiento Ilícito</t>
  </si>
  <si>
    <t>Enriquecimiento Ilícito</t>
  </si>
  <si>
    <t>Sentencias por Enseñanza No Autorizada de Artes Marciales</t>
  </si>
  <si>
    <t>Delitos Contra la Seguridad</t>
  </si>
  <si>
    <t>Enseñanza No Autorizada de Artes Marciales</t>
  </si>
  <si>
    <t>Sentencias por Entrega o Puesta a Disposición Armas a Menores</t>
  </si>
  <si>
    <t>Entrega o Puesta a Disposición Armas a Menores</t>
  </si>
  <si>
    <t>Sentencias por Envío Explosivos, Homicidio, Lesiones y Secuestro Terrorista</t>
  </si>
  <si>
    <t>Envío Explosivos, Homicidio, Lesiones y Secuestro Terrorista</t>
  </si>
  <si>
    <t>Sentencias por Espionaje Informático</t>
  </si>
  <si>
    <t>Espionaje Informático</t>
  </si>
  <si>
    <t>Sentencias por Estafa (Sólo Crimen)</t>
  </si>
  <si>
    <t>Estafa (Sólo Crimen)</t>
  </si>
  <si>
    <t>Sentencias por Estafas y Otras Defraudaciones Contra Particulares</t>
  </si>
  <si>
    <t>Estafas y Otras Defraudaciones Contra Particulares</t>
  </si>
  <si>
    <t>Sentencias por Estupro</t>
  </si>
  <si>
    <t>Estupro</t>
  </si>
  <si>
    <t>Sentencias por Exacciones Ilegales Cometidas por Funcionario Público</t>
  </si>
  <si>
    <t>Exacciones Ilegales Cometidas por Funcionario Público</t>
  </si>
  <si>
    <t>Sentencias por Exacciones Ilegales Cometidas por Particulares</t>
  </si>
  <si>
    <t>Exacciones Ilegales Cometidas por Particulares</t>
  </si>
  <si>
    <t>Sentencias por Expendio de Bebidas Alcohólicas a Menores</t>
  </si>
  <si>
    <t>Expendio de Bebidas Alcohólicas a Menores</t>
  </si>
  <si>
    <t>Sentencias por Extorsión</t>
  </si>
  <si>
    <t>Extorsión</t>
  </si>
  <si>
    <t>Sentencias por Extranjeros Que Ingresan o Intentan Egresar c/Documentos Falsificados</t>
  </si>
  <si>
    <t>Extranjeros Que Ingresan o Intentan Egresar c/Documentos Falsificados</t>
  </si>
  <si>
    <t>Sentencias por Extranjeros Que Ingresan o Intentan Egresar Clandestinamente</t>
  </si>
  <si>
    <t>Extranjeros Que Ingresan o Intentan Egresar Clandestinamente</t>
  </si>
  <si>
    <t>Sentencias por Fabricación, Acopio o Comercialización de Hilo Curado</t>
  </si>
  <si>
    <t>Fabricación, Acopio o Comercialización de Hilo Curado</t>
  </si>
  <si>
    <t>Sentencias por Facilitación de Bienes al Tráfico de Drogas</t>
  </si>
  <si>
    <t>Facilitación de Bienes al Tráfico de Drogas</t>
  </si>
  <si>
    <t>Sentencias por Facilitación Facturas Falsas</t>
  </si>
  <si>
    <t>Facilitación Facturas Falsas</t>
  </si>
  <si>
    <t>Sentencias por Falsa Alarma de Incendio, Emergencia o Calamidad Pública</t>
  </si>
  <si>
    <t>Falsa Alarma de Incendio, Emergencia o Calamidad Pública</t>
  </si>
  <si>
    <t>Sentencias por Falsedades</t>
  </si>
  <si>
    <t>Delitos Militares</t>
  </si>
  <si>
    <t>Falsedades</t>
  </si>
  <si>
    <t>Sentencias por Falsificación de Billetes</t>
  </si>
  <si>
    <t>Delitos Contra la Fé Pública</t>
  </si>
  <si>
    <t>Falsificación de Billetes</t>
  </si>
  <si>
    <t>Sentencias por Falsificación de Licencias Medicas o Pensión</t>
  </si>
  <si>
    <t>Falsificación de Licencias Medicas o Pensión</t>
  </si>
  <si>
    <t>Sentencias por Falsificación de Moneda y Otros</t>
  </si>
  <si>
    <t>Falsificación de Moneda y Otros</t>
  </si>
  <si>
    <t>Sentencias por Falsificación de Obras Protegidas por Ley de Propiedad Intelectual</t>
  </si>
  <si>
    <t>Falsificación de Obras Protegidas por Ley de Propiedad Intelectual</t>
  </si>
  <si>
    <t>Sentencias por Falsificación de Placas, Tarjetas, Timbres y Sellos de Investigación</t>
  </si>
  <si>
    <t>Falsificación de Placas, Tarjetas, Timbres y Sellos de Investigación</t>
  </si>
  <si>
    <t>Sentencias por Falsificación de Rótulos o Certificados</t>
  </si>
  <si>
    <t>Falsificación de Rótulos o Certificados</t>
  </si>
  <si>
    <t>Sentencias por Falsificación Licencia de Conducir y Otras Falsificaciones</t>
  </si>
  <si>
    <t>Falsificación Licencia de Conducir y Otras Falsificaciones</t>
  </si>
  <si>
    <t>Sentencias por Falsificación Medios de Pago Transporte</t>
  </si>
  <si>
    <t>Falsificación Medios de Pago Transporte</t>
  </si>
  <si>
    <t>Sentencias por Falsificación o Uso de Pasaportes o Permisos para Porte de Armas</t>
  </si>
  <si>
    <t>Falsificación o Uso de Pasaportes o Permisos para Porte de Armas</t>
  </si>
  <si>
    <t>Sentencias por Falsificación o Uso Malicioso de Documentos Privados</t>
  </si>
  <si>
    <t>Falsificación o Uso Malicioso de Documentos Privados</t>
  </si>
  <si>
    <t>Sentencias por Falsificación o Uso Malicioso de Documentos Públicos</t>
  </si>
  <si>
    <t>Falsificación o Uso Malicioso de Documentos Públicos</t>
  </si>
  <si>
    <t>Sentencias por Falso testimonio, Perjurio o Denuncia Calumniosa</t>
  </si>
  <si>
    <t>Falso testimonio, Perjurio o Denuncia Calumniosa</t>
  </si>
  <si>
    <t>Sentencias por Falta de Respeto a Autoridad Pública</t>
  </si>
  <si>
    <t>Falta de Respeto a Autoridad Pública</t>
  </si>
  <si>
    <t>Sentencias por Faltas al Régimen Penitenciario</t>
  </si>
  <si>
    <t>Faltas al Régimen Penitenciario</t>
  </si>
  <si>
    <t>Sentencias por Faltas Código Penal Conocidas por Juzgados del Crimen</t>
  </si>
  <si>
    <t>Faltas Código Penal Conocidas por Juzgados del Crimen</t>
  </si>
  <si>
    <t>Sentencias por Femicidio Intimo</t>
  </si>
  <si>
    <t>Sentencias por Femicidio No Íntimo</t>
  </si>
  <si>
    <t>Femicidio No Íntimo</t>
  </si>
  <si>
    <t>Sentencias por Fingimiento de Cargos o Profesiones</t>
  </si>
  <si>
    <t>Fingimiento de Cargos o Profesiones</t>
  </si>
  <si>
    <t>Sentencias por Fraude Aduana Infraccción a la Ordenanza Aduanera</t>
  </si>
  <si>
    <t>Fraude Aduana Infraccción a la Ordenanza Aduanera</t>
  </si>
  <si>
    <t>Sentencias por Fraude de Subvenciones</t>
  </si>
  <si>
    <t>Fraude de Subvenciones</t>
  </si>
  <si>
    <t>Sentencias por Fraudes al Fisco y Organismos del Estado</t>
  </si>
  <si>
    <t>Fraudes al Fisco y Organismos del Estado</t>
  </si>
  <si>
    <t>Sentencias por Fraudulenta Atribución Calidad de Indígena</t>
  </si>
  <si>
    <t>Fraudulenta Atribución Calidad de Indígena</t>
  </si>
  <si>
    <t>Sentencias por Ganado Que Entra a Predio Ajeno Causando Daños</t>
  </si>
  <si>
    <t>Ganado Que Entra a Predio Ajeno Causando Daños</t>
  </si>
  <si>
    <t>Sentencias por Giro Doloso de Cheques</t>
  </si>
  <si>
    <t>Giro Doloso de Cheques</t>
  </si>
  <si>
    <t>Sentencias por Giro Doloso de Cheques (Cuenta Cerrada)</t>
  </si>
  <si>
    <t>Giro Doloso de Cheques (Cuenta Cerrada)</t>
  </si>
  <si>
    <t>Sentencias por Giro Doloso de Cheques (Falta de Fondos)</t>
  </si>
  <si>
    <t>Giro Doloso de Cheques (Falta de Fondos)</t>
  </si>
  <si>
    <t>Sentencias por Giro Doloso de Cheques (Sólo Crimen)</t>
  </si>
  <si>
    <t>Giro Doloso de Cheques (Sólo Crimen)</t>
  </si>
  <si>
    <t>Sentencias por Hallazgo de Drogas</t>
  </si>
  <si>
    <t>Hallazgo de Drogas</t>
  </si>
  <si>
    <t>Sentencias por Hallazgo de Vehículo</t>
  </si>
  <si>
    <t>Hallazgo de Vehículo</t>
  </si>
  <si>
    <t>Sentencias por Homicidio</t>
  </si>
  <si>
    <t>Homicidio</t>
  </si>
  <si>
    <t>Sentencias por Homicidio Calificado</t>
  </si>
  <si>
    <t>Homicidio Calificado</t>
  </si>
  <si>
    <t>Sentencias por Homicidio de Fiscales o Defensores en Desempeño de Funciones</t>
  </si>
  <si>
    <t>Homicidio de Fiscales o Defensores en Desempeño de Funciones</t>
  </si>
  <si>
    <t>Sentencias por Homicidio de Gendarme en el Desempeño de sus Funciones</t>
  </si>
  <si>
    <t>Homicidio de Gendarme en el Desempeño de sus Funciones</t>
  </si>
  <si>
    <t>Sentencias por Homicidio en Riña o Pelea</t>
  </si>
  <si>
    <t>Homicidio en Riña o Pelea</t>
  </si>
  <si>
    <t>Sentencias por Homicidio Simple</t>
  </si>
  <si>
    <t>Homicidio Simple</t>
  </si>
  <si>
    <t>Sentencias por Hurto (Sólo Crimen)</t>
  </si>
  <si>
    <t>Hurto (Sólo Crimen)</t>
  </si>
  <si>
    <t>Sentencias por Hurto Agravado</t>
  </si>
  <si>
    <t>Hurto Agravado</t>
  </si>
  <si>
    <t>Sentencias por Hurto de Bienes Pertenecientes a Redes de Suministro Público</t>
  </si>
  <si>
    <t>Hurto de Bienes Pertenecientes a Redes de Suministro Público</t>
  </si>
  <si>
    <t>Sentencias por Hurto de Hallazgo</t>
  </si>
  <si>
    <t>Hurto de Hallazgo</t>
  </si>
  <si>
    <t>Sentencias por Hurto Falta</t>
  </si>
  <si>
    <t>Hurto Falta</t>
  </si>
  <si>
    <t>Sentencias por Hurto Simple</t>
  </si>
  <si>
    <t>Hurto Simple</t>
  </si>
  <si>
    <t>Sentencias por Hurto Simple por Un Valor de 4 a 40 Utm</t>
  </si>
  <si>
    <t>Hurto Simple por Un Valor de 4 a 40 Utm</t>
  </si>
  <si>
    <t>Sentencias por Hurto Simple por Un Valor de Media a Menos de a 4 Utm</t>
  </si>
  <si>
    <t>Hurto Simple por Un Valor de Media a Menos de a 4 Utm</t>
  </si>
  <si>
    <t>Sentencias por Hurto Simple por Un Valor Sobre 40 Utm</t>
  </si>
  <si>
    <t>Hurto Simple por Un Valor Sobre 40 Utm</t>
  </si>
  <si>
    <t>Sentencias por Impedir Ejercicio de Funciones a Inspectores Municipales</t>
  </si>
  <si>
    <t>Impedir Ejercicio de Funciones a Inspectores Municipales</t>
  </si>
  <si>
    <t>Sentencias por Incendio</t>
  </si>
  <si>
    <t>Incendio</t>
  </si>
  <si>
    <t>Sentencias por Incendio c/Peligro para Las Personas</t>
  </si>
  <si>
    <t>Incendio c/Peligro para Las Personas</t>
  </si>
  <si>
    <t>Sentencias por Incendio con Resultado de Muerte y/o Lesiones</t>
  </si>
  <si>
    <t>Incendio con Resultado de Muerte y/o Lesiones</t>
  </si>
  <si>
    <t>Sentencias por Incendio de Bosques</t>
  </si>
  <si>
    <t>Incendio de Bosques</t>
  </si>
  <si>
    <t>Sentencias por Incendio Solo c/Daños o Sin Peligro Propagación</t>
  </si>
  <si>
    <t>Incendio Solo c/Daños o Sin Peligro Propagación</t>
  </si>
  <si>
    <t>Sentencias por Incesto</t>
  </si>
  <si>
    <t>Incesto</t>
  </si>
  <si>
    <t>Sentencias por Inducir a Un Menor a Abandonar el Hogar</t>
  </si>
  <si>
    <t>Inducir a Un Menor a Abandonar el Hogar</t>
  </si>
  <si>
    <t>Sentencias por Inducir, Permitir, Facilitar, Ocultar Infraccción Derechos Autor/Conexos</t>
  </si>
  <si>
    <t>Inducir, Permitir, Facilitar, Ocultar Infraccción Derechos Autor/Conexos</t>
  </si>
  <si>
    <t>Sentencias por Infanticidio</t>
  </si>
  <si>
    <t>Infanticidio</t>
  </si>
  <si>
    <t>Sentencias por Infidelidad en la Custodia de Documentos</t>
  </si>
  <si>
    <t>Infidelidad en la Custodia de Documentos</t>
  </si>
  <si>
    <t>Sentencias por Infracción a la Ley 19.496 de Protección al Consumidor</t>
  </si>
  <si>
    <t>Infracción a la Ley 19.496 de Protección al Consumidor</t>
  </si>
  <si>
    <t>Sentencias por Infracción a la Ley de Administración Provicional de Sostenedores Educacionales</t>
  </si>
  <si>
    <t>Infracción a la Ley de Administración Provicional de Sostenedores Educacionales</t>
  </si>
  <si>
    <t>Sentencias por Infracción a la Ley Electoral</t>
  </si>
  <si>
    <t>Delitos Electorales</t>
  </si>
  <si>
    <t>Infracción a la Ley Electoral</t>
  </si>
  <si>
    <t>Sentencias por Infracción a la Ley Mercado de Valores</t>
  </si>
  <si>
    <t>Infracción a la Ley Mercado de Valores</t>
  </si>
  <si>
    <t>Sentencias por Infracción a Ley 11.564 de Mataderos Clandestinos</t>
  </si>
  <si>
    <t>Infracción a Ley 11.564 de Mataderos Clandestinos</t>
  </si>
  <si>
    <t>Sentencias por Infracción al Artículo 454 del Código Penal</t>
  </si>
  <si>
    <t>Infracción al Artículo 454 del Código Penal</t>
  </si>
  <si>
    <t>Sentencias por Infracción al Artículo 9 del Decreto Ley 2.695</t>
  </si>
  <si>
    <t>Infracción al Artículo 9 del Decreto Ley 2.695</t>
  </si>
  <si>
    <t>Sentencias por Infracción al Deber de Información de la Ley 19.913</t>
  </si>
  <si>
    <t>Infracción al Deber de Información de la Ley 19.913</t>
  </si>
  <si>
    <t>Sentencias por Infracción al Estatuto de Capacitación y Empleo</t>
  </si>
  <si>
    <t>Delitos Laborales</t>
  </si>
  <si>
    <t>Infracción al Estatuto de Capacitación y Empleo</t>
  </si>
  <si>
    <t>Sentencias por Infracción en el Otorgamiento Prestaciones de Isapre</t>
  </si>
  <si>
    <t>Infracción en el Otorgamiento Prestaciones de Isapre</t>
  </si>
  <si>
    <t>Sentencias por Infracción Inversión Extranjera Directa en Chile</t>
  </si>
  <si>
    <t>Infracción Inversión Extranjera Directa en Chile</t>
  </si>
  <si>
    <t>Sentencias por Infracción L.O.C del Banco Central</t>
  </si>
  <si>
    <t>Infracción L.O.C del Banco Central</t>
  </si>
  <si>
    <t>Sentencias por Infracción Ley 18.175 de Quiebras</t>
  </si>
  <si>
    <t>Infracción Ley 18.175 de Quiebras</t>
  </si>
  <si>
    <t>Sentencias por Infracción Ley 18.892 de Pesca</t>
  </si>
  <si>
    <t>Infracción Ley 18.892 de Pesca</t>
  </si>
  <si>
    <t>Sentencias por Infracción Ley General Telecomunicaciones</t>
  </si>
  <si>
    <t>Infracción Ley General Telecomunicaciones</t>
  </si>
  <si>
    <t>Sentencias por Infracción Normas Inhumaciones y Exhumaciones</t>
  </si>
  <si>
    <t>Infracción Normas Inhumaciones y Exhumaciones</t>
  </si>
  <si>
    <t>Sentencias por Infracción Ordenanza Aduanas (Fraude y Contrabando)</t>
  </si>
  <si>
    <t>Infracción Ordenanza Aduanas (Fraude y Contrabando)</t>
  </si>
  <si>
    <t>Sentencias por Infracción por Contaminación</t>
  </si>
  <si>
    <t>Infracción por Contaminación</t>
  </si>
  <si>
    <t>Sentencias por Infracciones a la Ley de Identidad de Género</t>
  </si>
  <si>
    <t>Infracciones a la Ley de Identidad de Género</t>
  </si>
  <si>
    <t>Sentencias por Infracciones a la Ley de Seguridad Nuclear</t>
  </si>
  <si>
    <t>Infracciones a la Ley de Seguridad Nuclear</t>
  </si>
  <si>
    <t>Sentencias por Infracciones a la Ley Orgánica Constitucional Sobre Votación</t>
  </si>
  <si>
    <t>Infracciones a la Ley Orgánica Constitucional Sobre Votación</t>
  </si>
  <si>
    <t>Sentencias por Infracciones a la Seguridad Social</t>
  </si>
  <si>
    <t>Infracciones a la Seguridad Social</t>
  </si>
  <si>
    <t>Sentencias por Infracciones al Código Aeronáutico</t>
  </si>
  <si>
    <t>Infracciones al Código Aeronáutico</t>
  </si>
  <si>
    <t>Sentencias por Infracciones Tributarias Contempladas en Otras Leyes</t>
  </si>
  <si>
    <t>Infracciones Tributarias Contempladas en Otras Leyes</t>
  </si>
  <si>
    <t>Sentencias por Infringir Normas Higiénicas y de Salubridad</t>
  </si>
  <si>
    <t>Infringir Normas Higiénicas y de Salubridad</t>
  </si>
  <si>
    <t>Sentencias por Injuria (Accion Privada)</t>
  </si>
  <si>
    <t>Injuria (Accion Privada)</t>
  </si>
  <si>
    <t>Sentencias por Injurias y Calumnias por Medios de Comunicacion Social</t>
  </si>
  <si>
    <t>Injurias y Calumnias por Medios de Comunicacion Social</t>
  </si>
  <si>
    <t>Sentencias por Insolvencia Punible (Alzamiento de Bienes)</t>
  </si>
  <si>
    <t>Insolvencia Punible (Alzamiento de Bienes)</t>
  </si>
  <si>
    <t>Sentencias por Instalación Indebida de Señales del Tránsito o Barreras</t>
  </si>
  <si>
    <t>Instalación Indebida de Señales del Tránsito o Barreras</t>
  </si>
  <si>
    <t>Sentencias por Interrupción de Servicio Eléctrico</t>
  </si>
  <si>
    <t>Interrupción de Servicio Eléctrico</t>
  </si>
  <si>
    <t>Sentencias por Inutilización de Dispositivos de Monitoreo Telemático</t>
  </si>
  <si>
    <t>Inutilización de Dispositivos de Monitoreo Telemático</t>
  </si>
  <si>
    <t>Sentencias por Invasión de Derechos Ajenos</t>
  </si>
  <si>
    <t>Invasión de Derechos Ajenos</t>
  </si>
  <si>
    <t>Sentencias por Lanzar Objeto a Vía Pública con Muerte o Lesiones</t>
  </si>
  <si>
    <t>Lanzar Objeto a Vía Pública con Muerte o Lesiones</t>
  </si>
  <si>
    <t>Sentencias por Lavado de Dinero Persona Jurídica</t>
  </si>
  <si>
    <t>Lavado de Dinero Persona Jurídica</t>
  </si>
  <si>
    <t>Sentencias por Lavado de Dinero Persona Natural</t>
  </si>
  <si>
    <t>Lavado de Dinero Persona Natural</t>
  </si>
  <si>
    <t>Sentencias por Lesionar o Amenazar Fiscalizador Transporte</t>
  </si>
  <si>
    <t>Lesionar o Amenazar Fiscalizador Transporte</t>
  </si>
  <si>
    <t>Sentencias por Lesiones (Sólo Crimen)</t>
  </si>
  <si>
    <t>Lesiones (Sólo Crimen)</t>
  </si>
  <si>
    <t>Sentencias por Lesiones Corporales</t>
  </si>
  <si>
    <t>Lesiones Corporales</t>
  </si>
  <si>
    <t>Sentencias por Lesiones Daño con Motivo de Espectáculo de Fútbol Profesional</t>
  </si>
  <si>
    <t>Lesiones Daño con Motivo de Espectáculo de Fútbol Profesional</t>
  </si>
  <si>
    <t>Sentencias por Lesiones Graves</t>
  </si>
  <si>
    <t>Lesiones Graves</t>
  </si>
  <si>
    <t>Sentencias por Lesiones Graves Gravísimas</t>
  </si>
  <si>
    <t>Lesiones Graves Gravísimas</t>
  </si>
  <si>
    <t>Sentencias por Lesiones Leves</t>
  </si>
  <si>
    <t>Lesiones Leves</t>
  </si>
  <si>
    <t>Sentencias por Lesiones Menos Graves</t>
  </si>
  <si>
    <t>Lesiones Menos Graves</t>
  </si>
  <si>
    <t>Sentencias por Ley 8.314 de Conductas Terroristas</t>
  </si>
  <si>
    <t>Ley 8.314 de Conductas Terroristas</t>
  </si>
  <si>
    <t>Sentencias por Ley Responsabilidad Penal Personas Jurídicas</t>
  </si>
  <si>
    <t>Ley Responsabilidad Penal Personas Jurídicas</t>
  </si>
  <si>
    <t>Sentencias por Loteos Irregulares</t>
  </si>
  <si>
    <t>Delitos Urbanísticos y de Servicios Públicos</t>
  </si>
  <si>
    <t>Loteos Irregulares</t>
  </si>
  <si>
    <t>Sentencias por Lotería Ilegal, Casas de Juego y Prestamos Sobre Prenda</t>
  </si>
  <si>
    <t>Lotería Ilegal, Casas de Juego y Prestamos Sobre Prenda</t>
  </si>
  <si>
    <t>Sentencias por Mal Uso de Información de Medio Tecnológico de Acceso a Transporte Público</t>
  </si>
  <si>
    <t>Mal Uso de Información de Medio Tecnológico de Acceso a Transporte Público</t>
  </si>
  <si>
    <t>Sentencias por Maltrato Cometido por Persona con Deber Especial de Cuidado</t>
  </si>
  <si>
    <t>Maltrato Cometido por Persona con Deber Especial de Cuidado</t>
  </si>
  <si>
    <t>Sentencias por Maltrato Corporal a Menores o Personas Vulnerables</t>
  </si>
  <si>
    <t>Maltrato Corporal a Menores o Personas Vulnerables</t>
  </si>
  <si>
    <t>Sentencias por Maltrato de Obra a Gendarme en el Desempeño de sus Funciones</t>
  </si>
  <si>
    <t>Maltrato de Obra a Gendarme en el Desempeño de sus Funciones</t>
  </si>
  <si>
    <t>Sentencias por Maltrato de Obra Personal Investigaciones con o Sin Lesiones</t>
  </si>
  <si>
    <t>Maltrato de Obra Personal Investigaciones con o Sin Lesiones</t>
  </si>
  <si>
    <t>Sentencias por Maltrato Habitual (Violencia Intrafamiliar)</t>
  </si>
  <si>
    <t>Sentencias por Maltrato Obra a Carabineros</t>
  </si>
  <si>
    <t>Maltrato Obra a Carabineros</t>
  </si>
  <si>
    <t>Sentencias por Maltrato Obra a Fiscales o Defensores en Desempeño Funciones</t>
  </si>
  <si>
    <t>Maltrato Obra a Fiscales o Defensores en Desempeño Funciones</t>
  </si>
  <si>
    <t>Sentencias por Malversación de Caudales Publicos</t>
  </si>
  <si>
    <t>Malversación de Caudales Publicos</t>
  </si>
  <si>
    <t>Sentencias por Malversación, Defraudación E Incendio por Menos de 1 Utm</t>
  </si>
  <si>
    <t>Malversación, Defraudación E Incendio por Menos de 1 Utm</t>
  </si>
  <si>
    <t>Sentencias por Manejo en Estado de Ebriedad (Sólo Crimen)</t>
  </si>
  <si>
    <t>Manejo en Estado de Ebriedad (Sólo Crimen)</t>
  </si>
  <si>
    <t>Sentencias por Marcha del Sitio del Suceso Sin Prestar Auxilio a la Víctima</t>
  </si>
  <si>
    <t>Marcha del Sitio del Suceso Sin Prestar Auxilio a la Víctima</t>
  </si>
  <si>
    <t>Sentencias por Matar a Carabinero en Ejercicio de Funciones</t>
  </si>
  <si>
    <t>Matar a Carabinero en Ejercicio de Funciones</t>
  </si>
  <si>
    <t>Sentencias por Muertes y Hallazgo de Cadaver</t>
  </si>
  <si>
    <t>Muertes y Hallazgo de Cadaver</t>
  </si>
  <si>
    <t>Sentencias por NA</t>
  </si>
  <si>
    <t>NA</t>
  </si>
  <si>
    <t>Sentencias por Negativa a Efectuarse Examen</t>
  </si>
  <si>
    <t>Negativa a Efectuarse Examen</t>
  </si>
  <si>
    <t>Sentencias por Negligencia Médica</t>
  </si>
  <si>
    <t>Negligencia Médica</t>
  </si>
  <si>
    <t>Sentencias por Negociación Incompatible</t>
  </si>
  <si>
    <t>Negociación Incompatible</t>
  </si>
  <si>
    <t>Sentencias por No Dar Cuenta de Accidente de Tránsito</t>
  </si>
  <si>
    <t>No Dar Cuenta de Accidente de Tránsito</t>
  </si>
  <si>
    <t>Sentencias por No Existen Resultados para la Consulta Seleccionada</t>
  </si>
  <si>
    <t>No Existen Resultados para la Consulta Seleccionada</t>
  </si>
  <si>
    <t>Sentencias por Nombramientos Ilegales</t>
  </si>
  <si>
    <t>Nombramientos Ilegales</t>
  </si>
  <si>
    <t>Sentencias por Obstrucción a la Investigación</t>
  </si>
  <si>
    <t>Delitos Contra la Administración de la Justicia</t>
  </si>
  <si>
    <t>Obstrucción a la Investigación</t>
  </si>
  <si>
    <t>Sentencias por Obstrucción a la Justicia con Ocasión de Tratamiento de ADN</t>
  </si>
  <si>
    <t>Obstrucción a la Justicia con Ocasión de Tratamiento de ADN</t>
  </si>
  <si>
    <t>Sentencias por Obstrucción a la Justicia por Fiscal o Asistente de Fiscal del Ministerio Público</t>
  </si>
  <si>
    <t>Obstrucción a la Justicia por Fiscal o Asistente de Fiscal del Ministerio Público</t>
  </si>
  <si>
    <t>Sentencias por Obstrucción o Infracción Ley de Violencia en Los Estadios</t>
  </si>
  <si>
    <t>Obstrucción o Infracción Ley de Violencia en Los Estadios</t>
  </si>
  <si>
    <t>Sentencias por Obtención de Declaraciones Forzadas</t>
  </si>
  <si>
    <t>Obtención de Declaraciones Forzadas</t>
  </si>
  <si>
    <t>Sentencias por Obtención de Servicios Sexuales de Menores</t>
  </si>
  <si>
    <t>Obtención de Servicios Sexuales de Menores</t>
  </si>
  <si>
    <t>Sentencias por Obtención Fraudulenta de Créditos</t>
  </si>
  <si>
    <t>Obtención Fraudulenta de Créditos</t>
  </si>
  <si>
    <t>Sentencias por Obtención Indebida de Devolución de Impuestos</t>
  </si>
  <si>
    <t>Obtención Indebida de Devolución de Impuestos</t>
  </si>
  <si>
    <t>Sentencias por Ocultación de Identidad</t>
  </si>
  <si>
    <t>Ocultación de Identidad</t>
  </si>
  <si>
    <t>Sentencias por Ocultación de Identidad en Control Investigación</t>
  </si>
  <si>
    <t>Ocultación de Identidad en Control Investigación</t>
  </si>
  <si>
    <t>Sentencias por Ocultación de Identidad en Control Preventivo</t>
  </si>
  <si>
    <t>Ocultación de Identidad en Control Preventivo</t>
  </si>
  <si>
    <t>Sentencias por Ocultación o Entrega de Información Falsa a Fiscal Nacional Económico</t>
  </si>
  <si>
    <t>Ocultación o Entrega de Información Falsa a Fiscal Nacional Económico</t>
  </si>
  <si>
    <t>Sentencias por Ocultamiento de Placa Patente</t>
  </si>
  <si>
    <t>Ocultamiento de Placa Patente</t>
  </si>
  <si>
    <t>Sentencias por Ofensas al Pudor</t>
  </si>
  <si>
    <t>Ofensas al Pudor</t>
  </si>
  <si>
    <t>Sentencias por Omisión de Denunciar por Funcionario Público</t>
  </si>
  <si>
    <t>Omisión de Denunciar por Funcionario Público</t>
  </si>
  <si>
    <t>Sentencias por Oponerse a la Acción de la Autoridad Pública o sus Agentes</t>
  </si>
  <si>
    <t>Oponerse a la Acción de la Autoridad Pública o sus Agentes</t>
  </si>
  <si>
    <t>Sentencias por Otorgamiento de Patentes de Alcoholes</t>
  </si>
  <si>
    <t>Otorgamiento de Patentes de Alcoholes</t>
  </si>
  <si>
    <t>Sentencias por Otorgamiento Irregular de Documentos</t>
  </si>
  <si>
    <t>Otorgamiento Irregular de Documentos</t>
  </si>
  <si>
    <t>Sentencias por Otras Faltas Código Penal</t>
  </si>
  <si>
    <t>Otras Faltas Código Penal</t>
  </si>
  <si>
    <t>Sentencias por Otras Faltas Leyes Especiales</t>
  </si>
  <si>
    <t>Otras Faltas Leyes Especiales</t>
  </si>
  <si>
    <t>Sentencias por Otras Faltas y Delitos de la Ley 19.733</t>
  </si>
  <si>
    <t>Otras Faltas y Delitos de la Ley 19.733</t>
  </si>
  <si>
    <t>Sentencias por Otras Infraccciones a la Ordenanza Aduanas</t>
  </si>
  <si>
    <t>Otras Infraccciones a la Ordenanza Aduanas</t>
  </si>
  <si>
    <t>Sentencias por Otras Infracciones a la Ley 19.913</t>
  </si>
  <si>
    <t>Otras Infracciones a la Ley 19.913</t>
  </si>
  <si>
    <t>Sentencias por Otras Infracciones a la Ley del Banco Central</t>
  </si>
  <si>
    <t>Otras Infracciones a la Ley del Banco Central</t>
  </si>
  <si>
    <t>Sentencias por Otras Infracciones al Código de Justicia Militar</t>
  </si>
  <si>
    <t>Otras Infracciones al Código de Justicia Militar</t>
  </si>
  <si>
    <t>Sentencias por Otras Infracciones Ley 18.892 de Pesca</t>
  </si>
  <si>
    <t>Otras Infracciones Ley 18.892 de Pesca</t>
  </si>
  <si>
    <t>Sentencias por Otros de Los Cuasidelitos</t>
  </si>
  <si>
    <t>Otros de Los Cuasidelitos</t>
  </si>
  <si>
    <t>Sentencias por Otros Delitos Cometidos por Empleados Públicos en el Desempeño de sus Cargos</t>
  </si>
  <si>
    <t>Otros Delitos Cometidos por Empleados Públicos en el Desempeño de sus Cargos</t>
  </si>
  <si>
    <t>Sentencias por Otros Delitos Contra la Fe Pública, Falsificación, Falso Testimonio y Perjuicio</t>
  </si>
  <si>
    <t>Otros Delitos Contra la Fe Pública, Falsificación, Falso Testimonio y Perjuicio</t>
  </si>
  <si>
    <t>Sentencias por Otros Delitos Contra la Ley de Propiedad Intelectual</t>
  </si>
  <si>
    <t>Otros Delitos Contra la Ley de Propiedad Intelectual</t>
  </si>
  <si>
    <t>Sentencias por Otros Delitos Contra la Ley del Tránsito</t>
  </si>
  <si>
    <t>Otros Delitos Contra la Ley del Tránsito</t>
  </si>
  <si>
    <t>Sentencias por Otros Delitos Contra la Propiedad</t>
  </si>
  <si>
    <t>Otros Delitos Contra la Propiedad</t>
  </si>
  <si>
    <t>Sentencias por Otros Delitos Contra Las Personas</t>
  </si>
  <si>
    <t>Otros Delitos Contra Las Personas</t>
  </si>
  <si>
    <t>Sentencias por Otros Delitos Contra Ley de Propiedad Industrial</t>
  </si>
  <si>
    <t>Otros Delitos Contra Ley de Propiedad Industrial</t>
  </si>
  <si>
    <t>Sentencias por Otros Delitos Contra Orden de Familias, Moralidad Pública e Integración Sexual</t>
  </si>
  <si>
    <t>Otros Delitos Contra Orden de Familias, Moralidad Pública e Integración Sexual</t>
  </si>
  <si>
    <t>Sentencias por Otros Delitos Contra Orden y Seguridad Pública Cometidos por Particulares</t>
  </si>
  <si>
    <t>Otros Delitos Contra Orden y Seguridad Pública Cometidos por Particulares</t>
  </si>
  <si>
    <t>Sentencias por Otros Delitos de la Ley 20.000</t>
  </si>
  <si>
    <t>Otros Delitos de la Ley 20.000</t>
  </si>
  <si>
    <t>Sentencias por Otros Delitos de la Ley de Control de Armas</t>
  </si>
  <si>
    <t>Otros Delitos de la Ley de Control de Armas</t>
  </si>
  <si>
    <t>Sentencias por Otros Delitos L.O.C. de Investigaciones</t>
  </si>
  <si>
    <t>Otros Delitos L.O.C. de Investigaciones</t>
  </si>
  <si>
    <t>Sentencias por Otros Delitos Ley 18.314</t>
  </si>
  <si>
    <t>Otros Delitos Ley 18.314</t>
  </si>
  <si>
    <t>Sentencias por Otros Delitos Ley 19.327 Sobre Violencia en Los Estadios</t>
  </si>
  <si>
    <t>Otros Delitos Ley 19.327 Sobre Violencia en Los Estadios</t>
  </si>
  <si>
    <t>Sentencias por Otros Delitos Ley de Cuentas Corrientes Bancarias y Cheque</t>
  </si>
  <si>
    <t>Otros Delitos Ley de Cuentas Corrientes Bancarias y Cheque</t>
  </si>
  <si>
    <t>Sentencias por Otros Delitos Ley General de Bancos</t>
  </si>
  <si>
    <t>Otros Delitos Ley General de Bancos</t>
  </si>
  <si>
    <t>Sentencias por Otros Delitos Que Afectan Los Derechos Garantizados por la Constitución</t>
  </si>
  <si>
    <t>Otros Delitos Que Afectan Los Derechos Garantizados por la Constitución</t>
  </si>
  <si>
    <t>Sentencias por Otros Estragos</t>
  </si>
  <si>
    <t>Otros Estragos</t>
  </si>
  <si>
    <t>Sentencias por Otros Hechos Que No Constituyan Delito: Agrup.1008, 1009, 1011</t>
  </si>
  <si>
    <t>Otros Hechos Que No Constituyan Delito: Agrup.1008, 1009, 1011</t>
  </si>
  <si>
    <t>Sentencias por Parricidio</t>
  </si>
  <si>
    <t>Parricidio</t>
  </si>
  <si>
    <t>Sentencias por Peleas de Animales Como Espectáculo</t>
  </si>
  <si>
    <t>Peleas de Animales Como Espectáculo</t>
  </si>
  <si>
    <t>Sentencias por Perro Potencialmente Peligroso No Inscrito</t>
  </si>
  <si>
    <t>Perro Potencialmente Peligroso No Inscrito</t>
  </si>
  <si>
    <t>Sentencias por Portar Elemento Conocidamente Destinados a Cometer Delito de Robo</t>
  </si>
  <si>
    <t>Portar Elemento Conocidamente Destinados a Cometer Delito de Robo</t>
  </si>
  <si>
    <t>Sentencias por Porte de Arma Cortante o Punzante</t>
  </si>
  <si>
    <t>Porte de Arma Cortante o Punzante</t>
  </si>
  <si>
    <t>Sentencias por Porte de Drogas</t>
  </si>
  <si>
    <t>Porte de Drogas</t>
  </si>
  <si>
    <t>Sentencias por Porte Ilegal de Arma de Fuego, Municiones y Otros Sujetas a Control</t>
  </si>
  <si>
    <t>Porte Ilegal de Arma de Fuego, Municiones y Otros Sujetas a Control</t>
  </si>
  <si>
    <t>Sentencias por Posesión o Tenencia Armas de Guerra, Químicas, Biológicas o Nucleares</t>
  </si>
  <si>
    <t>Posesión o Tenencia Armas de Guerra, Químicas, Biológicas o Nucleares</t>
  </si>
  <si>
    <t>Sentencias por Posesión o Tenencia de Armas Prohibidas</t>
  </si>
  <si>
    <t>Posesión o Tenencia de Armas Prohibidas</t>
  </si>
  <si>
    <t>Sentencias por Posesión o Tenencia o Porte de Munición y Sustancias Químicas</t>
  </si>
  <si>
    <t>Posesión o Tenencia o Porte de Munición y Sustancias Químicas</t>
  </si>
  <si>
    <t>Sentencias por Posesión, Tenencia o Porte de Armas Sujetas a Control</t>
  </si>
  <si>
    <t>Posesión, Tenencia o Porte de Armas Sujetas a Control</t>
  </si>
  <si>
    <t>Sentencias por Prescripción Médica Abusiva de Drogas Estupefacientes o Sicotrópicos</t>
  </si>
  <si>
    <t>Prescripción Médica Abusiva de Drogas Estupefacientes o Sicotrópicos</t>
  </si>
  <si>
    <t>Sentencias por Presentación de Peritos, Testigos o Interpretes Que Faltaren a la Verdad</t>
  </si>
  <si>
    <t>Presentación de Peritos, Testigos o Interpretes Que Faltaren a la Verdad</t>
  </si>
  <si>
    <t>Sentencias por Presunta Desgracia</t>
  </si>
  <si>
    <t>Presunta Desgracia</t>
  </si>
  <si>
    <t>Sentencias por Presunta Desgracia Infantil</t>
  </si>
  <si>
    <t>Presunta Desgracia Infantil</t>
  </si>
  <si>
    <t>Sentencias por Prevaricación del Abogado y Procurador</t>
  </si>
  <si>
    <t>Prevaricación del Abogado y Procurador</t>
  </si>
  <si>
    <t>Sentencias por Prevaricación Judicial y Administrativa</t>
  </si>
  <si>
    <t>Prevaricación Judicial y Administrativa</t>
  </si>
  <si>
    <t>Sentencias por Producción de Material Pornógrafico Utilizando Menores 18 Años</t>
  </si>
  <si>
    <t>Producción de Material Pornógrafico Utilizando Menores 18 Años</t>
  </si>
  <si>
    <t>Sentencias por Producción y Tráfico por Desvío de Precursores</t>
  </si>
  <si>
    <t>Producción y Tráfico por Desvío de Precursores</t>
  </si>
  <si>
    <t>Sentencias por Promover o Facilitar la Entrada o Salida de Personas del País para Prostitución</t>
  </si>
  <si>
    <t>Promover o Facilitar la Entrada o Salida de Personas del País para Prostitución</t>
  </si>
  <si>
    <t>Sentencias por Promover o Facilitar Prostitucion de Menores</t>
  </si>
  <si>
    <t>Promover o Facilitar Prostitucion de Menores</t>
  </si>
  <si>
    <t>Sentencias por Propagación de Enfermed Que Afecten la Salud Animal o Vegetal</t>
  </si>
  <si>
    <t>Propagación de Enfermed Que Afecten la Salud Animal o Vegetal</t>
  </si>
  <si>
    <t>Sentencias por Quebrantamiento</t>
  </si>
  <si>
    <t>Quebrantamiento</t>
  </si>
  <si>
    <t>Sentencias por Recaudación Aduanas Infracción Ordenanza de Aduanas</t>
  </si>
  <si>
    <t>Recaudación Aduanas Infracción Ordenanza de Aduanas</t>
  </si>
  <si>
    <t>Sentencias por Recaudar/Proveer Fondo para Comisión de Delitos Terroristas Persona Jurídica</t>
  </si>
  <si>
    <t>Recaudar/Proveer Fondo para Comisión de Delitos Terroristas Persona Jurídica</t>
  </si>
  <si>
    <t>Sentencias por Recaudar/Proveer Fondo para Comisión de Delitos Terroristas Persona Natural</t>
  </si>
  <si>
    <t>Recaudar/Proveer Fondo para Comisión de Delitos Terroristas Persona Natural</t>
  </si>
  <si>
    <t>Sentencias por Receptacion</t>
  </si>
  <si>
    <t>Receptacion</t>
  </si>
  <si>
    <t>Sentencias por Receptación Cometida por Persona Jurídica</t>
  </si>
  <si>
    <t>Receptación Cometida por Persona Jurídica</t>
  </si>
  <si>
    <t>Sentencias por Receptación de Vehículos Motorizados</t>
  </si>
  <si>
    <t>Receptación de Vehículos Motorizados</t>
  </si>
  <si>
    <t>Sentencias por Receta Innecesaria de Drogas</t>
  </si>
  <si>
    <t>Receta Innecesaria de Drogas</t>
  </si>
  <si>
    <t>Sentencias por Remisos (Reclutamiento)</t>
  </si>
  <si>
    <t>Remisos (Reclutamiento)</t>
  </si>
  <si>
    <t>Sentencias por Revelar Información Obtenida en Aplicación de Monitoreo Telemático</t>
  </si>
  <si>
    <t>Revelar Información Obtenida en Aplicación de Monitoreo Telemático</t>
  </si>
  <si>
    <t>Sentencias por Riña Pública</t>
  </si>
  <si>
    <t>Riña Pública</t>
  </si>
  <si>
    <t>Sentencias por Robo (Sólo Crimen)</t>
  </si>
  <si>
    <t>Robo (Sólo Crimen)</t>
  </si>
  <si>
    <t>Sentencias por Robo Calificado</t>
  </si>
  <si>
    <t>Robo Calificado</t>
  </si>
  <si>
    <t>Sentencias por Robo con Castración, Mutilación o Lesiones Graves Gravísimas</t>
  </si>
  <si>
    <t>Robo con Castración, Mutilación o Lesiones Graves Gravísimas</t>
  </si>
  <si>
    <t>Sentencias por Robo con Fuerza de Cajeros Automáticos</t>
  </si>
  <si>
    <t>Robo con Fuerza de Cajeros Automáticos</t>
  </si>
  <si>
    <t>Sentencias por Robo con Fuerza en Las Cosas</t>
  </si>
  <si>
    <t>Robo con Fuerza en Las Cosas</t>
  </si>
  <si>
    <t>Sentencias por Robo con Homicidio</t>
  </si>
  <si>
    <t>Robo con Homicidio</t>
  </si>
  <si>
    <t>Sentencias por Robo con Intimidación</t>
  </si>
  <si>
    <t>Robo con Intimidación</t>
  </si>
  <si>
    <t>Sentencias por Robo con Lesiones Graves Gravísimas</t>
  </si>
  <si>
    <t>Robo con Lesiones Graves Gravísimas</t>
  </si>
  <si>
    <t>Sentencias por Robo con Retención de Víctimas o con Lesiones Graves</t>
  </si>
  <si>
    <t>Robo con Retención de Víctimas o con Lesiones Graves</t>
  </si>
  <si>
    <t>Sentencias por Robo con Retencion de Victimas o Lesiones Graves</t>
  </si>
  <si>
    <t>Robo con Retencion de Victimas o Lesiones Graves</t>
  </si>
  <si>
    <t>Sentencias por Robo con Violación</t>
  </si>
  <si>
    <t>Robo con Violación</t>
  </si>
  <si>
    <t>Sentencias por Robo con Violencia</t>
  </si>
  <si>
    <t>Robo con Violencia</t>
  </si>
  <si>
    <t>Sentencias por Robo con Violencia, Intimidación de Vehículo Motorizado</t>
  </si>
  <si>
    <t>Robo con Violencia, Intimidación de Vehículo Motorizado</t>
  </si>
  <si>
    <t>Sentencias por Robo de Vehículo Motorizado</t>
  </si>
  <si>
    <t>Robo de Vehículo Motorizado</t>
  </si>
  <si>
    <t>Sentencias por Robo en Bienes Nacionales de Uso Público o Sitios no Destino a la Habitación</t>
  </si>
  <si>
    <t>Robo en Bienes Nacionales de Uso Público o Sitios no Destino a la Habitación</t>
  </si>
  <si>
    <t>Sentencias por Robo en Lugar Habitado o Destinado a la Habitación</t>
  </si>
  <si>
    <t>Robo en Lugar Habitado o Destinado a la Habitación</t>
  </si>
  <si>
    <t>Sentencias por Robo en Lugar No Habitado</t>
  </si>
  <si>
    <t>Robo en Lugar No Habitado</t>
  </si>
  <si>
    <t>Sentencias por Robo o Hurto de Material de Guerra</t>
  </si>
  <si>
    <t>Robo o Hurto de Material de Guerra</t>
  </si>
  <si>
    <t>Sentencias por Robo por Sorpresa</t>
  </si>
  <si>
    <t>Sentencias por Rotura de Sellos</t>
  </si>
  <si>
    <t>Rotura de Sellos</t>
  </si>
  <si>
    <t>Sentencias por Sabotaje Informático</t>
  </si>
  <si>
    <t>Sabotaje Informático</t>
  </si>
  <si>
    <t>Sentencias por Secuestro</t>
  </si>
  <si>
    <t>Secuestro</t>
  </si>
  <si>
    <t>Sentencias por Secuestro con Homicidio</t>
  </si>
  <si>
    <t>Secuestro con Homicidio</t>
  </si>
  <si>
    <t>Sentencias por Secuestro con Homicidio, Violación o Lesiones</t>
  </si>
  <si>
    <t>Secuestro con Homicidio, Violación o Lesiones</t>
  </si>
  <si>
    <t>Sentencias por Secuestro con Lesiones</t>
  </si>
  <si>
    <t>Secuestro con Lesiones</t>
  </si>
  <si>
    <t>Sentencias por Secuestro con Violación</t>
  </si>
  <si>
    <t>Secuestro con Violación</t>
  </si>
  <si>
    <t>Sentencias por Soborno Funcionario Público Extranjero, Persona Jurídica</t>
  </si>
  <si>
    <t>Soborno Funcionario Público Extranjero, Persona Jurídica</t>
  </si>
  <si>
    <t>Sentencias por Soborno Funcionario Público Extranjero, Persona Natural</t>
  </si>
  <si>
    <t>Soborno Funcionario Público Extranjero, Persona Natural</t>
  </si>
  <si>
    <t>Sentencias por Soborno, Persona Juridica</t>
  </si>
  <si>
    <t>Soborno, Persona Juridica</t>
  </si>
  <si>
    <t>Sentencias por Sodomía</t>
  </si>
  <si>
    <t>Sodomía</t>
  </si>
  <si>
    <t>Sentencias por Suministro de Hidrocarburos Aromáticos a Menores</t>
  </si>
  <si>
    <t>Suministro de Hidrocarburos Aromáticos a Menores</t>
  </si>
  <si>
    <t>Sentencias por Suministro Indebido de Drogas</t>
  </si>
  <si>
    <t>Suministro Indebido de Drogas</t>
  </si>
  <si>
    <t>Sentencias por Sustracción de Menores</t>
  </si>
  <si>
    <t>Sustracción de Menores</t>
  </si>
  <si>
    <t>Sentencias por Tacha Falsa de Firma Auténtica</t>
  </si>
  <si>
    <t>Tacha Falsa de Firma Auténtica</t>
  </si>
  <si>
    <t>Sentencias por Tacha Falsa de Firma Auténtica Acción Penal Pública</t>
  </si>
  <si>
    <t>Tacha Falsa de Firma Auténtica Acción Penal Pública</t>
  </si>
  <si>
    <t>Sentencias por Tolerancia al Tráfico o Consumo de Drogas</t>
  </si>
  <si>
    <t>Tolerancia al Tráfico o Consumo de Drogas</t>
  </si>
  <si>
    <t>Sentencias por Tormentos a Detenidos</t>
  </si>
  <si>
    <t>Tormentos a Detenidos</t>
  </si>
  <si>
    <t>Sentencias por Tortura con Cuasidelito</t>
  </si>
  <si>
    <t>Tortura con Cuasidelito</t>
  </si>
  <si>
    <t>Sentencias por Tortura con Homicidio</t>
  </si>
  <si>
    <t>Tortura con Homicidio</t>
  </si>
  <si>
    <t>Sentencias por Tortura con Violación, Abuso Sexual Agravado/Otros</t>
  </si>
  <si>
    <t>Tortura con Violación, Abuso Sexual Agravado/Otros</t>
  </si>
  <si>
    <t>Sentencias por Tortura para Anular Voluntad</t>
  </si>
  <si>
    <t>Tortura para Anular Voluntad</t>
  </si>
  <si>
    <t>Sentencias por Torturas Cometidas por Funcionarios Público</t>
  </si>
  <si>
    <t>Torturas Cometidas por Funcionarios Público</t>
  </si>
  <si>
    <t>Sentencias por Torturas por Particulares en Ejercicio de Funciones Públicas o Consentimiento de un Agente del Estado</t>
  </si>
  <si>
    <t>Torturas por Particulares en Ejercicio de Funciones Públicas o Consentimiento de un Agente del Estado</t>
  </si>
  <si>
    <t>Sentencias por Tráfico de Armas</t>
  </si>
  <si>
    <t>Tráfico de Armas</t>
  </si>
  <si>
    <t>Sentencias por Tráfico de Especies Vegetales</t>
  </si>
  <si>
    <t>Tráfico de Especies Vegetales</t>
  </si>
  <si>
    <t>Sentencias por Tráfico de Influencias</t>
  </si>
  <si>
    <t>Tráfico de Influencias</t>
  </si>
  <si>
    <t>Sentencias por Tráfico de Inmigrantes Cometidos por Funcionarios Público</t>
  </si>
  <si>
    <t>Tráfico de Inmigrantes Cometidos por Funcionarios Público</t>
  </si>
  <si>
    <t>Sentencias por Trafico de Migrantes</t>
  </si>
  <si>
    <t>Trafico de Migrantes</t>
  </si>
  <si>
    <t>Sentencias por Tráfico de Órganos Incluyendo los Provenientes de Aborto</t>
  </si>
  <si>
    <t>Tráfico de Órganos Incluyendo los Provenientes de Aborto</t>
  </si>
  <si>
    <t>Sentencias por Tráfico de Pequeñas Cantidades</t>
  </si>
  <si>
    <t>Tráfico de Pequeñas Cantidades</t>
  </si>
  <si>
    <t>Sentencias por Tráfico de Residuos Peligrosos</t>
  </si>
  <si>
    <t>Tráfico de Residuos Peligrosos</t>
  </si>
  <si>
    <t>Sentencias por Tráfico Ilícito de Drogas</t>
  </si>
  <si>
    <t>Tráfico Ilícito de Drogas</t>
  </si>
  <si>
    <t>Sentencias por Traición, Espionaje y Demás Delitos Contra Soberanía y Seguridad Estado</t>
  </si>
  <si>
    <t>Traición, Espionaje y Demás Delitos Contra Soberanía y Seguridad Estado</t>
  </si>
  <si>
    <t>Sentencias por Transporte de Desechos a Vertederos Clandestinos</t>
  </si>
  <si>
    <t>Transporte de Desechos a Vertederos Clandestinos</t>
  </si>
  <si>
    <t>Sentencias por Transporte o Distribucion de Gas E Instalaciones Clandestinas</t>
  </si>
  <si>
    <t>Transporte o Distribucion de Gas E Instalaciones Clandestinas</t>
  </si>
  <si>
    <t>Sentencias por Trata de Personas</t>
  </si>
  <si>
    <t>Trata de Personas</t>
  </si>
  <si>
    <t>Sentencias por Trata de Personas para la Explotación Sexual</t>
  </si>
  <si>
    <t>Trata de Personas para la Explotación Sexual</t>
  </si>
  <si>
    <t>Sentencias por Trata Personas Menores de 18 Años</t>
  </si>
  <si>
    <t>Trata Personas Menores de 18 Años</t>
  </si>
  <si>
    <t>Sentencias por Trata Personas para Trabajos Forzados y Otros</t>
  </si>
  <si>
    <t>Trata Personas para Trabajos Forzados y Otros</t>
  </si>
  <si>
    <t>Sentencias por Tratos Degradantes a Personas Vulnerables</t>
  </si>
  <si>
    <t>Tratos Degradantes a Personas Vulnerables</t>
  </si>
  <si>
    <t>Sentencias por Ultraje Público a Las Buenas Costumbres</t>
  </si>
  <si>
    <t>Ultraje Público a Las Buenas Costumbres</t>
  </si>
  <si>
    <t>Sentencias por Ultraje Público Buenas Costumbres por Medio Comunicación Social</t>
  </si>
  <si>
    <t>Ultraje Público Buenas Costumbres por Medio Comunicación Social</t>
  </si>
  <si>
    <t>Sentencias por Uso de Uniforme o Insignias de FF.AA. o Carabineros de Chile</t>
  </si>
  <si>
    <t>Uso de Uniforme o Insignias de FF.AA. o Carabineros de Chile</t>
  </si>
  <si>
    <t>Sentencias por Uso Fraudulento de Tarjetas o Medios de Pago</t>
  </si>
  <si>
    <t>Uso Fraudulento de Tarjetas o Medios de Pago</t>
  </si>
  <si>
    <t>Sentencias por Uso Ilícito Fuego</t>
  </si>
  <si>
    <t>Uso Ilícito Fuego</t>
  </si>
  <si>
    <t>Sentencias por Uso, Facilitación o Transporte de Hilo Curado</t>
  </si>
  <si>
    <t>Uso, Facilitación o Transporte de Hilo Curado</t>
  </si>
  <si>
    <t>Sentencias por Usura</t>
  </si>
  <si>
    <t>Usura</t>
  </si>
  <si>
    <t>Sentencias por Usurpación</t>
  </si>
  <si>
    <t>Usurpación</t>
  </si>
  <si>
    <t>Sentencias por Usurpación de Aguas</t>
  </si>
  <si>
    <t>Usurpación de Aguas</t>
  </si>
  <si>
    <t>Sentencias por Usurpación de Atribuciones de Empleados Públicos y Judiciales</t>
  </si>
  <si>
    <t>Usurpación de Atribuciones de Empleados Públicos y Judiciales</t>
  </si>
  <si>
    <t>Sentencias por Usurpación de Estado Civil</t>
  </si>
  <si>
    <t>Usurpación de Estado Civil</t>
  </si>
  <si>
    <t>Sentencias por Usurpación de Nombre</t>
  </si>
  <si>
    <t>Usurpación de Nombre</t>
  </si>
  <si>
    <t>Sentencias por Usurpación de Propiedad, Descubrimiento o Producción</t>
  </si>
  <si>
    <t>Usurpación de Propiedad, Descubrimiento o Producción</t>
  </si>
  <si>
    <t>Sentencias por Usurpación No Violenta</t>
  </si>
  <si>
    <t>Usurpación No Violenta</t>
  </si>
  <si>
    <t>Sentencias por Usurpación Violenta</t>
  </si>
  <si>
    <t>Usurpación Violenta</t>
  </si>
  <si>
    <t>Sentencias por Utilización Sin Autorización de Obras de Dominio Ajeno Protegidas por la Ley</t>
  </si>
  <si>
    <t>Utilización Sin Autorización de Obras de Dominio Ajeno Protegidas por la Ley</t>
  </si>
  <si>
    <t>Sentencias por Veedor/Liquidador Realice Conducta Señalada</t>
  </si>
  <si>
    <t>Veedor/Liquidador Realice Conducta Señalada</t>
  </si>
  <si>
    <t>Sentencias por Venta Ilícita de Obras Protegidas por Ley de Propiedad Intelectual</t>
  </si>
  <si>
    <t>Venta Ilícita de Obras Protegidas por Ley de Propiedad Intelectual</t>
  </si>
  <si>
    <t>Sentencias por Vigilancia Privada No Autorizada</t>
  </si>
  <si>
    <t>Vigilancia Privada No Autorizada</t>
  </si>
  <si>
    <t>Sentencias por Violación</t>
  </si>
  <si>
    <t>Sentencias por Violación con Homicidio o Femicidio</t>
  </si>
  <si>
    <t>Violación con Homicidio o Femicidio</t>
  </si>
  <si>
    <t>Sentencias por Violación de Mayor de 14 Años</t>
  </si>
  <si>
    <t>Violación de Mayor de 14 Años</t>
  </si>
  <si>
    <t>Sentencias por Violación de Menor de 14 Años</t>
  </si>
  <si>
    <t>Violación de Menor de 14 Años</t>
  </si>
  <si>
    <t>Sentencias por Violación de Morada</t>
  </si>
  <si>
    <t>Violación de Morada</t>
  </si>
  <si>
    <t>Sentencias por Violación de Secretos</t>
  </si>
  <si>
    <t>Violación de Secretos</t>
  </si>
  <si>
    <t>Sentencias por Violación de Secretos de Fábrica</t>
  </si>
  <si>
    <t>Violación de Secretos de Fábrica</t>
  </si>
  <si>
    <t>Sentencias por Violencia en Los Estadios</t>
  </si>
  <si>
    <t>Violencia en Los Estadios</t>
  </si>
  <si>
    <t>Sentencias por Corrupción</t>
  </si>
  <si>
    <t>Sentencias Dictadas por Tipo de Delito</t>
  </si>
  <si>
    <t>Tipo de Delito</t>
  </si>
  <si>
    <t>Sentencias por Crimen Organizado y Lavado de Dinero</t>
  </si>
  <si>
    <t>Sentencias por Delitos Cometidos por Empleados y Funcionarios Públicos</t>
  </si>
  <si>
    <t>Sentencias por Delitos Contra el Estado Civil y la Familia</t>
  </si>
  <si>
    <t>Sentencias por Delitos Contra el Honor</t>
  </si>
  <si>
    <t>Sentencias por Delitos Contra el Medioambientales y Seres Vivos</t>
  </si>
  <si>
    <t>Sentencias por Delitos Contra el Orden Público, Funcionarios o Agentes del Estado</t>
  </si>
  <si>
    <t>Sentencias por Delitos Contra la Administración de la Justicia</t>
  </si>
  <si>
    <t>Sentencias por Delitos Contra la Fé Pública</t>
  </si>
  <si>
    <t>Sentencias por Delitos Contra la Intimidad y la Libertad</t>
  </si>
  <si>
    <t>Sentencias por Delitos Contra la Propiedad y el Patrimonio</t>
  </si>
  <si>
    <t>Sentencias por Delitos Contra la Salud Pública</t>
  </si>
  <si>
    <t>Sentencias por Delitos Contra la Seguridad</t>
  </si>
  <si>
    <t>Sentencias por Delitos Contra la Vida, Integridad o Dignidad Personal</t>
  </si>
  <si>
    <t>Sentencias por Delitos Contra las Personas</t>
  </si>
  <si>
    <t>Sentencias por Delitos de Tenecia y Porte de Armas</t>
  </si>
  <si>
    <t>Sentencias por Delitos e Infracciones de Tránsito</t>
  </si>
  <si>
    <t>Sentencias por Delitos Económicos</t>
  </si>
  <si>
    <t>Sentencias por Delitos Electorales</t>
  </si>
  <si>
    <t>Sentencias por Delitos Informáticos</t>
  </si>
  <si>
    <t>Sentencias por Delitos Laborales</t>
  </si>
  <si>
    <t>Sentencias por Delitos Migratorios</t>
  </si>
  <si>
    <t>Sentencias por Delitos Militares</t>
  </si>
  <si>
    <t>Sentencias por Delitos Sexuales</t>
  </si>
  <si>
    <t>Sentencias por Delitos Tributarios</t>
  </si>
  <si>
    <t>Sentencias por Delitos Urbanísticos y de Servicios Públicos</t>
  </si>
  <si>
    <t xml:space="preserve">Sentencias por Delitos Violentos </t>
  </si>
  <si>
    <t xml:space="preserve">Sentencias por Drogas </t>
  </si>
  <si>
    <t>Sentencias por Otros Delitos</t>
  </si>
  <si>
    <t>Tasa por 100 mil habitantes de Aprehensiones por Homicidios</t>
  </si>
  <si>
    <t>Tasa por 100 mil habitantes de Aprehensiones por Hurtos</t>
  </si>
  <si>
    <t>Tasa por 100 mil habitantes de Aprehensiones por Lesiones</t>
  </si>
  <si>
    <t>Tasa por 100 mil habitantes de Aprehensiones por Otros Robos con Fuerza</t>
  </si>
  <si>
    <t>Tasa por 100 mil habitantes de Aprehensiones por Robo Accesorio Vehículo</t>
  </si>
  <si>
    <t>Tasa por 100 mil habitantes de Aprehensiones por Robo con Violencia o Intimidación</t>
  </si>
  <si>
    <t>Tasa por 100 mil habitantes de Aprehensiones por Robo de Vehículo</t>
  </si>
  <si>
    <t>Tasa por 100 mil habitantes de Aprehensiones por Robo Lugar Habitado</t>
  </si>
  <si>
    <t>Tasa por 100 mil habitantes de Aprehensiones por Robo Lugar No Habitado</t>
  </si>
  <si>
    <t>Tasa por 100 mil habitantes de Aprehensiones por Robo por Sorpresa</t>
  </si>
  <si>
    <t>Tasa por 100 mil habitantes de Aprehensiones por Violación</t>
  </si>
  <si>
    <t>Tasa por 100 mil habitantes de Casos Policiales por Homicidios</t>
  </si>
  <si>
    <t>Tasa por 100 mil habitantes de Casos Policiales por Hurtos</t>
  </si>
  <si>
    <t>Tasa por 100 mil habitantes de Casos Policiales por Lesiones</t>
  </si>
  <si>
    <t>Tasa por 100 mil habitantes de Casos Policiales por Otros Robos con Fuerza</t>
  </si>
  <si>
    <t>Tasa por 100 mil habitantes de Casos Policiales por Robo Accesorio Vehículo</t>
  </si>
  <si>
    <t>Tasa por 100 mil habitantes de Casos Policiales por Robo con Violencia o Intimidación</t>
  </si>
  <si>
    <t>Tasa por 100 mil habitantes de Casos Policiales por Robo de Vehículo</t>
  </si>
  <si>
    <t>Tasa por 100 mil habitantes de Casos Policiales por Robo Lugar Habitado</t>
  </si>
  <si>
    <t>Tasa por 100 mil habitantes de Casos Policiales por Robo Lugar No Habitado</t>
  </si>
  <si>
    <t>Tasa por 100 mil habitantes de Casos Policiales por Robo por Sorpresa</t>
  </si>
  <si>
    <t>Tasa por 100 mil habitantes de Casos Policiales por Violación</t>
  </si>
  <si>
    <t>Tasa por 100 mil habitantes de Denuncias por Homicidios</t>
  </si>
  <si>
    <t>Tasa por 100 mil habitantes de Denuncias por Hurtos</t>
  </si>
  <si>
    <t>Tasa por 100 mil habitantes de Denuncias por Lesiones</t>
  </si>
  <si>
    <t>Tasa por 100 mil habitantes de Denuncias por Otros Robos con Fuerza</t>
  </si>
  <si>
    <t>Tasa por 100 mil habitantes de Denuncias por Robo Accesorio Vehículo</t>
  </si>
  <si>
    <t>Tasa por 100 mil habitantes de Denuncias por Robo con Violencia o Intimidación</t>
  </si>
  <si>
    <t>Tasa por 100 mil habitantes de Denuncias por Robo de Vehículo</t>
  </si>
  <si>
    <t>Tasa por 100 mil habitantes de Denuncias por Robo Lugar Habitado</t>
  </si>
  <si>
    <t>Tasa por 100 mil habitantes de Denuncias por Robo Lugar No Habitado</t>
  </si>
  <si>
    <t>Tasa por 100 mil habitantes de Denuncias por Robo por Sorpresa</t>
  </si>
  <si>
    <t>Tasa por 100 mil habitantes de Denuncias por Violación</t>
  </si>
  <si>
    <t>Tasa por 100 mil habitantes de Detenciones por Homicidios</t>
  </si>
  <si>
    <t>Tasa por 100 mil habitantes de Detenciones por Hurtos</t>
  </si>
  <si>
    <t>Tasa por 100 mil habitantes de Detenciones por Lesiones</t>
  </si>
  <si>
    <t>Tasa por 100 mil habitantes de Detenciones por Otros Robos con Fuerza</t>
  </si>
  <si>
    <t>Tasa por 100 mil habitantes de Detenciones por Robo Accesorio Vehículo</t>
  </si>
  <si>
    <t>Tasa por 100 mil habitantes de Detenciones por Robo con Violencia o Intimidación</t>
  </si>
  <si>
    <t>Tasa por 100 mil habitantes de Detenciones por Robo de Vehículo</t>
  </si>
  <si>
    <t>Tasa por 100 mil habitantes de Detenciones por Robo Lugar Habitado</t>
  </si>
  <si>
    <t>Tasa por 100 mil habitantes de Detenciones por Robo Lugar No Habitado</t>
  </si>
  <si>
    <t>Tasa por 100 mil habitantes de Detenciones por Robo por Sorpresa</t>
  </si>
  <si>
    <t>Tasa por 100 mil habitantes de Detenciones por Violación</t>
  </si>
  <si>
    <t>Población rural</t>
  </si>
  <si>
    <t>Población urbana</t>
  </si>
  <si>
    <t>Cantidad de estudiantes de una carrera del área de agricultura</t>
  </si>
  <si>
    <t>Cantidad de estudiantes de una carrera del área de arquitectura y construcción</t>
  </si>
  <si>
    <t>Cantidad de estudiantes de una carrera del área de artes</t>
  </si>
  <si>
    <t>Cantidad de estudiantes de una carrera del área de bachilleratos y carreras no bien especificadas</t>
  </si>
  <si>
    <t>Cantidad de estudiantes de una carrera del área de ciencias biológicas y afines</t>
  </si>
  <si>
    <t>Cantidad de estudiantes de una carrera del área de ciencias sociales y del comportamiento</t>
  </si>
  <si>
    <t>Cantidad de estudiantes de una carrera del área de derecho</t>
  </si>
  <si>
    <t>Cantidad de estudiantes de una carrera del área de educación comercial y administración</t>
  </si>
  <si>
    <t>Cantidad de estudiantes de una carrera del área de humanidades</t>
  </si>
  <si>
    <t>Cantidad de estudiantes de una carrera del área de ingeniería y profesiones afines</t>
  </si>
  <si>
    <t>Cantidad de estudiantes de una carrera del área de matemáticas y estadísticas</t>
  </si>
  <si>
    <t>Cantidad de estudiantes de una carrera del área de medio ambiente</t>
  </si>
  <si>
    <t>Cantidad de estudiantes de una carrera del área de periodismo e información</t>
  </si>
  <si>
    <t>Cantidad de estudiantes de postgrado en área de educación</t>
  </si>
  <si>
    <t>Cantidad de estudiantes de pregrado en área de educación</t>
  </si>
  <si>
    <t>Cantidad de estudiantes de una carrera del área de salud</t>
  </si>
  <si>
    <t>Cantidad de estudiantes de una carrera del área de tecnología de la información y la comunicación</t>
  </si>
  <si>
    <t>Cantidad de estudiantes de una carrera del área de turismo, hotelería y gastronomía</t>
  </si>
  <si>
    <t>Cantidad de estudiantes de una carrera del área de veterinaria</t>
  </si>
  <si>
    <t>Cantidad de estudiantes de una carrera del área de bienestar</t>
  </si>
  <si>
    <t>Cantidad de estudiantes de una carrera del área de ciencias físicas</t>
  </si>
  <si>
    <t>Cantidad de estudiantes de una carrera del área de ciencias naturales, matemáticas y estadísticas sin mayor definición</t>
  </si>
  <si>
    <t>Cantidad de estudiantes de una carrera del área de competencias personales y desarrollo</t>
  </si>
  <si>
    <t>Cantidad de estudiantes de una carrera del área de educación</t>
  </si>
  <si>
    <t>Cantidad de estudiantes de una carrera del área de industria y producción</t>
  </si>
  <si>
    <t>Cantidad de estudiantes de una carrera del área de lenguajes</t>
  </si>
  <si>
    <t>Cantidad de estudiantes de una carrera del área de pesca</t>
  </si>
  <si>
    <t>Cantidad de estudiantes de una carrera del área de servicios de higiene y salud ocupacional</t>
  </si>
  <si>
    <t>Cantidad de estudiantes de una carrera del área de servicios de seguridad</t>
  </si>
  <si>
    <t>Cantidad de estudiantes de una carrera del área de servicios de transportes</t>
  </si>
  <si>
    <t>Cantidad de estudiantes de una carrera del área de servicios personales</t>
  </si>
  <si>
    <t>Cantidad de estudiantes de una carrera del área de silvicultura</t>
  </si>
  <si>
    <t>Cantidad de personas que no saben leer ni escribir</t>
  </si>
  <si>
    <t>Cantidad de personas que saben leer y escribir</t>
  </si>
  <si>
    <t>Cantidad de personas que no asisten a un establecimiento educacional porque ayudan en la casa o quehacer del hogar</t>
  </si>
  <si>
    <t>Cantidad de personas que no asisten a un establecimiento educacional por dificultad de acceso o movilización</t>
  </si>
  <si>
    <t>Cantidad de personas que no asisten a un establecimiento educacional por dificultad económica</t>
  </si>
  <si>
    <t>Cantidad de personas que no asisten a un establecimiento educacional por embarazo, maternidad o paternidad</t>
  </si>
  <si>
    <t>Cantidad de personas que no asisten a un establecimiento educacional por una enfermedad que los inhabilita</t>
  </si>
  <si>
    <t>Cantidad de personas que no asisten a un establecimiento educacional porque no les interesa</t>
  </si>
  <si>
    <t>Cantidad de personas que no asisten a un establecimiento educacional por problemas de rendimiento</t>
  </si>
  <si>
    <t>Cantidad de personas que no asisten a un establecimiento educacional por problemas familiares</t>
  </si>
  <si>
    <t>Cantidad de personas que no asisten a un establecimiento educacional por tener una discapacidad o necesitar un establecimiento especial</t>
  </si>
  <si>
    <t>Cantidad de personas que no asisten a un establecimiento educacional porque trabajan o buscan trabajo</t>
  </si>
  <si>
    <t>Cantidad de personas que no buscan trabajo porque empezarán pronto o iniciarán actividad por su cuenta</t>
  </si>
  <si>
    <t>Cantidad de personas que no buscan trabajo porque son estudiantes</t>
  </si>
  <si>
    <t>Cantidad de personas que no buscan trabajo porque están enfermas o tienen una discapacidad</t>
  </si>
  <si>
    <t>Cantidad de personas que no buscan trabajo porque están esperando resultado de gestiones ya emprendidas</t>
  </si>
  <si>
    <t>Cantidad de personas que no buscan trabajo porque están jubilados(as), pensionados(as) o montepiados(as)</t>
  </si>
  <si>
    <t>Cantidad de personas que no buscan trabajo porque las reglas, horarios y distancias de trabajos no les acomodan</t>
  </si>
  <si>
    <t>Cantidad de personas que no buscan trabajo porque no tienen con quien dejar a adultos mayores</t>
  </si>
  <si>
    <t>Cantidad de personas que no buscan trabajo porque no tienen con quien dejar a los niños</t>
  </si>
  <si>
    <t>Cantidad de personas que no buscan trabajo porque no tienen con quien dejar a otro familiar</t>
  </si>
  <si>
    <t>Cantidad de personas que no buscan trabajo porque no tienen interés en trabajar</t>
  </si>
  <si>
    <t>Cantidad de personas que no buscan trabajo porque ofrecen sueldos muy bajos</t>
  </si>
  <si>
    <t>Cantidad de personas que no buscan trabajo porque piensan que nadie les dará trabajo</t>
  </si>
  <si>
    <t>Cantidad de personas que no buscan trabajo por los quehaceres del hogar</t>
  </si>
  <si>
    <t>Cantidad de personas que no buscan trabajo porque se cansaron de buscar o creen que no hay trabajo disponible</t>
  </si>
  <si>
    <t>Cantidad de personas que no buscan trabajo porque tienen otra fuente de ingreso (seguro de cesantía, rentas,etc)</t>
  </si>
  <si>
    <t>Cantidad de personas que no buscan trabajo porque solo buscan cuando lo necesitan o tienen trabajo esporádico</t>
  </si>
  <si>
    <t>Cantidad de personas que no buscan trabajo por temor a contagiarse de COVID-19</t>
  </si>
  <si>
    <t>Cantidad de personas que no se acuerdan o no saben si firmaron un contrato escrito en su trabajo</t>
  </si>
  <si>
    <t>Cantidad de personas que no tienen contrato escrito en su trabajo</t>
  </si>
  <si>
    <t>Cantidad de personas que sí firmaron un contrato escrito en su trabajo</t>
  </si>
  <si>
    <t>Cantidad de personas que trabajan con contrato escrito pero que no lo han firmado</t>
  </si>
  <si>
    <t>Cantidad de personas que trabajan a jornada completa</t>
  </si>
  <si>
    <t>Cantidad de personas que trabajan a jornada parcial</t>
  </si>
  <si>
    <t>Cantidad de personas que trabajan a jornada prolongada</t>
  </si>
  <si>
    <t>Cantidad de personas que están afiliadas a un sistema previsional pero no cotizan</t>
  </si>
  <si>
    <t>Cantiad de personas que no están afiliadas a un sistema previsional</t>
  </si>
  <si>
    <t>Cantidad de personas que cotizan en una AFP</t>
  </si>
  <si>
    <t>Cantidad de personas que cotizan en Caja de Previsión de la Defensa Nacional (CAPREDENA)</t>
  </si>
  <si>
    <t>Cantidad de personas que cotizan en Dirección de Previsión de Carabineros (DIPRECA)</t>
  </si>
  <si>
    <t>Cantidad de personas que cotizan en el Instituto de Previsión Social</t>
  </si>
  <si>
    <t>Cantidad de personas que cotizan en otra institución del sistema previsional</t>
  </si>
  <si>
    <t>Cantidad de empleados u obreros de empresas públicas</t>
  </si>
  <si>
    <t>Cantidad de empleados u obreros del sector privado</t>
  </si>
  <si>
    <t>Cantidad de empleados u obreros del sector público (Gobierno Central o Municipal)</t>
  </si>
  <si>
    <t>Cantidad de personas que trabajan calificadas como familiar no remunerado</t>
  </si>
  <si>
    <t>Cantidad de personas que trabajan en las Fuerzas Armadas y del Orden</t>
  </si>
  <si>
    <t>Cantidad patrones o empleadores</t>
  </si>
  <si>
    <t>Cantidad de trabajadores de servicio doméstico puertas adentro</t>
  </si>
  <si>
    <t>Cantidad de trabajadores de servicio doméstico puertas afuera</t>
  </si>
  <si>
    <t>Cantidad de trabajadores por cuenta propia</t>
  </si>
  <si>
    <t>Cantidad de personas que no tienen una cuenta de ahorro o depósito a plazo</t>
  </si>
  <si>
    <t>Cantidad de personas que tienen una cuenta de ahorro o depósito a plazo</t>
  </si>
  <si>
    <t>Cantidad de personas que tienen una tarjeta de crédito bancaria</t>
  </si>
  <si>
    <t>Cantidad de personas con nacionalidad chilena (exclusivamente)</t>
  </si>
  <si>
    <t>Cantidad de personas con nacionalidad chilena y otra (doble nacionalidad)</t>
  </si>
  <si>
    <t>Cantidad de personas con otra nacionalidad (extranjeros)</t>
  </si>
  <si>
    <t>Cantidad de personas pertenecientes al pueblo alacalufe o descendientes de ellos</t>
  </si>
  <si>
    <t>Cantidad de personas pertenecientes al pueblo atacameño o descendientes de ellos</t>
  </si>
  <si>
    <t>Cantidad de personas pertenecientes al pueblo aymara o descendientes de ellos</t>
  </si>
  <si>
    <t>Cantidad de personas pertenecientes al pueblo coya o descendientes de ellos</t>
  </si>
  <si>
    <t>Cantidad de personas pertenecientes al pueblo diaguita o descendientes de ellos</t>
  </si>
  <si>
    <t>Cantidad de personas pertenecientes al pueblo mapuche o descendientes de ellos</t>
  </si>
  <si>
    <t>Cantidad de personas que no pertenecen a ningún pueblo indígena</t>
  </si>
  <si>
    <t>Cantidad de personas pertenecientes al pueblo pascuense o descendientes de ellos</t>
  </si>
  <si>
    <t>Cantidad de personas pertenecientes al pueblo quechua o descendientes de ellos</t>
  </si>
  <si>
    <t>Cantidad de personas pertenecientes al pueblo yagán o descendientes de ellos</t>
  </si>
  <si>
    <t>Cantidad de personas pertenecientes al pueblo chango o descendientes de ellos</t>
  </si>
  <si>
    <t>Cantidad de personas que hablan o entienden aymara</t>
  </si>
  <si>
    <t>Cantidad de personas que hablan o entienden kawésqar</t>
  </si>
  <si>
    <t>Cantidad de personas que hablan o entienden mapudungún</t>
  </si>
  <si>
    <t>Cantidad de personas que hablan o entienden quechua</t>
  </si>
  <si>
    <t>Cantidad de personas que hablan o entienden rapa nui</t>
  </si>
  <si>
    <t>Cantidad de personas que hablan o entienden yagán</t>
  </si>
  <si>
    <t>Encuesta CASEN</t>
  </si>
  <si>
    <t>Impuestos a la renta</t>
  </si>
  <si>
    <t>Impuesto al valor agregado</t>
  </si>
  <si>
    <t>Impuesto a productos específicos</t>
  </si>
  <si>
    <t>Impuesto a los actos jurídicos</t>
  </si>
  <si>
    <t>Impuesto al comercio exterior</t>
  </si>
  <si>
    <t>Impuestos varios</t>
  </si>
  <si>
    <t>Fluctuación deudores</t>
  </si>
  <si>
    <t>Cuentas no tributarias</t>
  </si>
  <si>
    <t>Ingresos Tributarios</t>
  </si>
  <si>
    <t>Impuestos</t>
  </si>
  <si>
    <t>Deudas</t>
  </si>
  <si>
    <t>Cuentas no trobutarias</t>
  </si>
  <si>
    <t>Valor</t>
  </si>
  <si>
    <t>Proporción del total</t>
  </si>
  <si>
    <t>Indice (Base 2009=100)</t>
  </si>
  <si>
    <t>Millones de pesos nominales</t>
  </si>
  <si>
    <t>2009-2020</t>
  </si>
  <si>
    <t>Crédito Especial Empresas Constructoras</t>
  </si>
  <si>
    <t>Derechos de Extracción Ley de Pesca</t>
  </si>
  <si>
    <t>Tabacos</t>
  </si>
  <si>
    <t>Herencia y Donaciones</t>
  </si>
  <si>
    <t>Juegos de Azar</t>
  </si>
  <si>
    <t>Multas e Intereses</t>
  </si>
  <si>
    <t>Patentes de minas</t>
  </si>
  <si>
    <t>Adicional</t>
  </si>
  <si>
    <t>Específico Actividad Minera</t>
  </si>
  <si>
    <t>Global Complementario</t>
  </si>
  <si>
    <t>Primera Categoría</t>
  </si>
  <si>
    <t>Segunda Categoría</t>
  </si>
  <si>
    <t>Tasa 40%</t>
  </si>
  <si>
    <t>Término de Giro</t>
  </si>
  <si>
    <t>Devoluciones</t>
  </si>
  <si>
    <t>Proporción de impuestos a la renta sobre ingresos tributarios</t>
  </si>
  <si>
    <t>Proporción de impuestos al valor agregado sobre ingresos tributarios</t>
  </si>
  <si>
    <t>Proporción de impuestos a productos específicos sobre ingresos tributarios</t>
  </si>
  <si>
    <t>Proporción de impuestos a los actos jurídicos sobre ingresos tributarios</t>
  </si>
  <si>
    <t>Proporción de impuestos al comercio exterior sobre ingresos tributarios</t>
  </si>
  <si>
    <t>Proporción de impuestos varios sobre ingresos tributarios</t>
  </si>
  <si>
    <t>Proporción de fluctuación de deudores sobre ingresos tributarios</t>
  </si>
  <si>
    <t>Proporción de cuentas no tributarias sobre ingresos tributarios</t>
  </si>
  <si>
    <t>índice de impuestos a la renta (Base 2009=100)</t>
  </si>
  <si>
    <t>Índice de impuestos al valor agregado (Base 2009=100)</t>
  </si>
  <si>
    <t>Índice de impuestos a productos específicos (Base 2009=100)</t>
  </si>
  <si>
    <t>Índice de impuestos a los actos jurídicos (Base 2009=100)</t>
  </si>
  <si>
    <t>Índice de impuestos al comercio exterior (Base 2009=100)</t>
  </si>
  <si>
    <t>Índice de impuestos varios (Base 2009=100)</t>
  </si>
  <si>
    <t>Índice de fluctuación de deudores (Base 2009=100)</t>
  </si>
  <si>
    <t>Índice de cuentas no tributarias (Base 2009=100)</t>
  </si>
  <si>
    <t>Toneladas exportadas de berries</t>
  </si>
  <si>
    <t>Frutas</t>
  </si>
  <si>
    <t>Berries</t>
  </si>
  <si>
    <t>2012-2020</t>
  </si>
  <si>
    <t>Toneladas exportadas de cítricos</t>
  </si>
  <si>
    <t>Cítricos</t>
  </si>
  <si>
    <t>Toneladas exportadas de frutos de hueso (carozo)</t>
  </si>
  <si>
    <t>Frutos de hueso (carozo)</t>
  </si>
  <si>
    <t>Toneladas exportadas de frutos de pepita</t>
  </si>
  <si>
    <t>Frutos de pepita</t>
  </si>
  <si>
    <t>Toneladas exportadas de frutos oleaginosos</t>
  </si>
  <si>
    <t>Frutos Oleaginosos</t>
  </si>
  <si>
    <t>Toneladas exportadas de frutos secos</t>
  </si>
  <si>
    <t>Frutos secos</t>
  </si>
  <si>
    <t>Toneladas exportadas de otros frutos</t>
  </si>
  <si>
    <t>Toneladas exportadas de frutos tropicales y subtropicales</t>
  </si>
  <si>
    <t>Tropicales y subtropicales</t>
  </si>
  <si>
    <t>Toneladas exportadas de uva</t>
  </si>
  <si>
    <t>Uva</t>
  </si>
  <si>
    <t>Dolares exportados de berries</t>
  </si>
  <si>
    <t>Dolares exportados de cítricos</t>
  </si>
  <si>
    <t>Dolares exportados de frutos de hueso (carozo)</t>
  </si>
  <si>
    <t>Dolares exportados de frutos de pepita</t>
  </si>
  <si>
    <t>Dolares exportados de frutos oleaginosos</t>
  </si>
  <si>
    <t>Dolares exportados de frutos secos</t>
  </si>
  <si>
    <t>Frutos Secos</t>
  </si>
  <si>
    <t>Dolares exportados de frutos industriales</t>
  </si>
  <si>
    <t>Industrial</t>
  </si>
  <si>
    <t>Dolares exportados de otros frutos</t>
  </si>
  <si>
    <t>Dolares exportados de frutos tropicales y subtropicales</t>
  </si>
  <si>
    <t>Dolares exportados de uva</t>
  </si>
  <si>
    <t>Toneladas importadas de berries</t>
  </si>
  <si>
    <t>Toneladas importadas de cítricos</t>
  </si>
  <si>
    <t>Toneladas importadas de frutos de hueso (carozo)</t>
  </si>
  <si>
    <t>Toneladas importadas de frutos de pepita</t>
  </si>
  <si>
    <t>Toneladas importadas de frutos oleaginosos</t>
  </si>
  <si>
    <t>Toneladas importadas de frutos secos</t>
  </si>
  <si>
    <t>Toneladas importadas de otros frutos</t>
  </si>
  <si>
    <t>Toneladas importadas de frutos tropicales y subtropicales</t>
  </si>
  <si>
    <t>Toneladas importadas de uva</t>
  </si>
  <si>
    <t>Dolares importados de berries</t>
  </si>
  <si>
    <t>Dolares importados de cítricos</t>
  </si>
  <si>
    <t>Dolares importados de frutos de hueso (carozo)</t>
  </si>
  <si>
    <t>Dolares importados de frutos de pepita</t>
  </si>
  <si>
    <t>Dolares importados de frutos oleaginosos</t>
  </si>
  <si>
    <t>Frutos oleaginosos</t>
  </si>
  <si>
    <t>Dolares importados de frutos secos</t>
  </si>
  <si>
    <t>Dolares importados de otros frutos</t>
  </si>
  <si>
    <t>Dolares importados de frutos tropicales y subtropicales</t>
  </si>
  <si>
    <t>Dolares importados de uva</t>
  </si>
  <si>
    <t>Hectáreas plantadas de hortalizas</t>
  </si>
  <si>
    <t>Superficie plantada</t>
  </si>
  <si>
    <t>Cultivos</t>
  </si>
  <si>
    <t>Hortalizas</t>
  </si>
  <si>
    <t>Hectáreas</t>
  </si>
  <si>
    <t>Hectáreas plantadas de tubérculos</t>
  </si>
  <si>
    <t>Tubérculos</t>
  </si>
  <si>
    <t>Hectáreas cosechadas de cereales</t>
  </si>
  <si>
    <t>Superficie cosechada</t>
  </si>
  <si>
    <t>Hectáreas cosechadas de hortalizas</t>
  </si>
  <si>
    <t>Hectáreas cosechadas de industriales</t>
  </si>
  <si>
    <t>Industriales</t>
  </si>
  <si>
    <t>Hectáreas cosechadas de legumbres</t>
  </si>
  <si>
    <t>Legumbres</t>
  </si>
  <si>
    <t>Hectáreas cosechadas de tubérculos</t>
  </si>
  <si>
    <t>Postulantes beneficiados del programa Fondo Solidario de Elección de Vivienda (DS49)</t>
  </si>
  <si>
    <t>Subsidio habitacional</t>
  </si>
  <si>
    <t>DS49</t>
  </si>
  <si>
    <t>Seleccionados</t>
  </si>
  <si>
    <t>Cantidad</t>
  </si>
  <si>
    <t>Postulaciones del Programa Sistema Integrado de Subsidios (DS01)</t>
  </si>
  <si>
    <t>DS01</t>
  </si>
  <si>
    <t>Postulaciones</t>
  </si>
  <si>
    <t>Postulantes del Programa Sistema Integrado de Subsidios (DS01)</t>
  </si>
  <si>
    <t>Postulantes</t>
  </si>
  <si>
    <t>Postulaciones beneficiadas del Programa Sistema Integrado de Subsidios (DS01)</t>
  </si>
  <si>
    <t>Postulaciones pagadas del Programa Sistema Integrado de Subsidios (DS01)</t>
  </si>
  <si>
    <t>Pagados</t>
  </si>
  <si>
    <t>Renuncias del Programa Sistema Integrado de Subsidios (DS01)</t>
  </si>
  <si>
    <t>Renunciados</t>
  </si>
  <si>
    <t>Hectáreas plantadas de acelga</t>
  </si>
  <si>
    <t>Acelga</t>
  </si>
  <si>
    <t>Hectáreas plantadas de achicoria industrial</t>
  </si>
  <si>
    <t>Achicoria industrial</t>
  </si>
  <si>
    <t>Hectáreas plantadas de ají</t>
  </si>
  <si>
    <t>Ají</t>
  </si>
  <si>
    <t>Hectáreas plantadas de ajo</t>
  </si>
  <si>
    <t>Ajo</t>
  </si>
  <si>
    <t>Hectáreas plantadas de alcachofa</t>
  </si>
  <si>
    <t>Alcachofa</t>
  </si>
  <si>
    <t>Hectáreas plantadas de apio</t>
  </si>
  <si>
    <t>Apio</t>
  </si>
  <si>
    <t>Hectáreas plantadas de arveja verde</t>
  </si>
  <si>
    <t>Arveja verde</t>
  </si>
  <si>
    <t>Hectáreas plantadas de betarraga</t>
  </si>
  <si>
    <t>Betarraga</t>
  </si>
  <si>
    <t>Hectáreas plantadas de brócoli</t>
  </si>
  <si>
    <t>Brócoli</t>
  </si>
  <si>
    <t>Hectáreas plantadas de cebolla de guarda</t>
  </si>
  <si>
    <t>Cebolla de Guarda</t>
  </si>
  <si>
    <t>Hectáreas plantadas de cebolla temprana</t>
  </si>
  <si>
    <t>Cebolla Temprana</t>
  </si>
  <si>
    <t>Hectáreas plantadas de choclo</t>
  </si>
  <si>
    <t>Choclo</t>
  </si>
  <si>
    <t>Hectáreas plantadas de coliflor</t>
  </si>
  <si>
    <t>Coliflor</t>
  </si>
  <si>
    <t>Hectáreas plantadas de espárrago</t>
  </si>
  <si>
    <t>Espárrago</t>
  </si>
  <si>
    <t>Hectáreas plantadas de espinaca</t>
  </si>
  <si>
    <t>Espinaca</t>
  </si>
  <si>
    <t>Hectáreas plantadas de haba</t>
  </si>
  <si>
    <t>Haba</t>
  </si>
  <si>
    <t>Hectáreas plantadas de lechuga</t>
  </si>
  <si>
    <t>Lechuga</t>
  </si>
  <si>
    <t>Hectáreas plantadas de melón</t>
  </si>
  <si>
    <t>Melón</t>
  </si>
  <si>
    <t>Hectáreas plantadas de orégano</t>
  </si>
  <si>
    <t>Orégano</t>
  </si>
  <si>
    <t>Hectáreas plantadas de otras hortalizas</t>
  </si>
  <si>
    <t>Otras Hortalizas</t>
  </si>
  <si>
    <t>Hectáreas plantadas de pepino de ensalada</t>
  </si>
  <si>
    <t>Pepino de ensalada</t>
  </si>
  <si>
    <t>Hectáreas plantadas de pimiento</t>
  </si>
  <si>
    <t>Pimiento</t>
  </si>
  <si>
    <t>Hectáreas plantadas de poroto granado</t>
  </si>
  <si>
    <t>Poroto granado</t>
  </si>
  <si>
    <t>Hectáreas plantadas de poroto verde</t>
  </si>
  <si>
    <t>Poroto Verde</t>
  </si>
  <si>
    <t>Hectáreas plantadas de repollo</t>
  </si>
  <si>
    <t>Repollo</t>
  </si>
  <si>
    <t>Hectáreas plantadas de sandía</t>
  </si>
  <si>
    <t>Sandía</t>
  </si>
  <si>
    <t>Hectáreas plantadas de tomate</t>
  </si>
  <si>
    <t>Tomate</t>
  </si>
  <si>
    <t>Hectáreas plantadas de zanahoria</t>
  </si>
  <si>
    <t>Zanahoria</t>
  </si>
  <si>
    <t>Hectáreas plantadas de zapallo italiano</t>
  </si>
  <si>
    <t>Zapallo Italiano</t>
  </si>
  <si>
    <t>Hectáreas plantadas de zapallo temprano y de guarda</t>
  </si>
  <si>
    <t>Zapallo Temprano y de Guarda</t>
  </si>
  <si>
    <t>Hectáreas cosechadas de achicoria</t>
  </si>
  <si>
    <t>Achicoria</t>
  </si>
  <si>
    <t>Hectáreas cosechadas de arroz</t>
  </si>
  <si>
    <t>Arroz</t>
  </si>
  <si>
    <t>Hectáreas cosechadas de avena</t>
  </si>
  <si>
    <t>Avena</t>
  </si>
  <si>
    <t>Hectáreas cosechadas de cebada</t>
  </si>
  <si>
    <t>Cebada</t>
  </si>
  <si>
    <t>Hectáreas cosechadas de garbanzos</t>
  </si>
  <si>
    <t>Garbanzos</t>
  </si>
  <si>
    <t>Hectáreas cosechadas de lentejas</t>
  </si>
  <si>
    <t>Lentejas</t>
  </si>
  <si>
    <t>Hectáreas cosechadas de lupino</t>
  </si>
  <si>
    <t>Lupino</t>
  </si>
  <si>
    <t>Hectáreas cosechadas de maíz</t>
  </si>
  <si>
    <t>Maíz</t>
  </si>
  <si>
    <t>Hectáreas cosechadas de maravilla</t>
  </si>
  <si>
    <t>Maravilla</t>
  </si>
  <si>
    <t>Hectáreas cosechadas de otras industriales</t>
  </si>
  <si>
    <t>Otras industriales</t>
  </si>
  <si>
    <t>Hectáreas cosechadas de otras legumbres</t>
  </si>
  <si>
    <t>Otras Legumbres</t>
  </si>
  <si>
    <t>Hectáreas cosechadas de otros cereales</t>
  </si>
  <si>
    <t>Otros cereales</t>
  </si>
  <si>
    <t>Hectáreas cosechadas de papa</t>
  </si>
  <si>
    <t>Papa</t>
  </si>
  <si>
    <t>Hectáreas cosechadas de porotos</t>
  </si>
  <si>
    <t>Porotos</t>
  </si>
  <si>
    <t>Hectáreas cosechadas de raps</t>
  </si>
  <si>
    <t>Raps</t>
  </si>
  <si>
    <t>Hectáreas cosechadas de remolacha (caña de azúcar)</t>
  </si>
  <si>
    <t>Remolacha (caña de azúcar)</t>
  </si>
  <si>
    <t>Hectáreas cosechadas de tabaco</t>
  </si>
  <si>
    <t>Hectáreas cosechadas de tomate</t>
  </si>
  <si>
    <t>Hectáreas cosechadas de trigo</t>
  </si>
  <si>
    <t>Trigo</t>
  </si>
  <si>
    <t>Hectáreas cosechadas de triticale</t>
  </si>
  <si>
    <t>Triticale</t>
  </si>
  <si>
    <t>Toneladas de fruta exportada</t>
  </si>
  <si>
    <t>Valor de exportación de fruta en dólar FOB</t>
  </si>
  <si>
    <t>Toneladas de fruta importada</t>
  </si>
  <si>
    <t>Valor de importación de fruta en dólar CIF</t>
  </si>
  <si>
    <t>Superficie plantada estimada de hortalizas</t>
  </si>
  <si>
    <t>Superficie cosechada estimada de hortalizas</t>
  </si>
  <si>
    <t>El subsidio DS49 permite a familias que no son dueñas de una vivienda y viven en una situación de vulnerabilidad social y necesidad habitacional, construir una vivienda o un conjunto de ellas (casas o departamentos) sin crédito hipotecario.</t>
  </si>
  <si>
    <t>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t>
  </si>
  <si>
    <t>Oficina de Estudios y Políticas Agrarias (ODEPA)</t>
  </si>
  <si>
    <t>Colocaciones reales</t>
  </si>
  <si>
    <t>Tasa de interés de política monetaria</t>
  </si>
  <si>
    <t>Activos del Banco Central de Chile</t>
  </si>
  <si>
    <t>Pasivos del Banco Central de Chile</t>
  </si>
  <si>
    <t>Patrimonio del Banco Central de Chile</t>
  </si>
  <si>
    <t>Colocaciones reales de Consumo</t>
  </si>
  <si>
    <t>Colocaciones reales de Vivienda</t>
  </si>
  <si>
    <t>Colocaciones reales Comerciales</t>
  </si>
  <si>
    <t>Es un préstamo de dinero que un Banco otorga a su cliente, con el compromiso de que en el futuro, el cliente devolverá dicho préstamos en forma gradual, mediante el pago de cuotas, o en un solo pago y con un interés
adicional que compensa el acreedor por el período que no tuvo ese dinero.</t>
  </si>
  <si>
    <t xml:space="preserve">Es la tasa que ocupa el Banco Central para llevar a cabo la politica monetaria. Es usado por el BCCh para mantener la inflación estable. </t>
  </si>
  <si>
    <t>IPSA (base enero 2003=1000)</t>
  </si>
  <si>
    <t>Índice de Precios Selectivos de Acciones. Mide la rentabilidad de las 30 acciones con mayor presencia bursátil en Chile. Considera todas las variaciones de capital de cada acción incluida en el índice, ponderada por el peso relativo de cada una de ellas.</t>
  </si>
  <si>
    <t>dólar observado $/USD</t>
  </si>
  <si>
    <t>Tipo de cambio real (base año 1986=100)</t>
  </si>
  <si>
    <t>Tipo de cambio nominal</t>
  </si>
  <si>
    <t>PIB per cápita, referencia 2013 (USD)</t>
  </si>
  <si>
    <t>PIB per cápita PPP (USD,FMI)</t>
  </si>
  <si>
    <t>USD</t>
  </si>
  <si>
    <t>Exportaciones de bienes (FOB)</t>
  </si>
  <si>
    <t>Exportaciones mineras (FOB)</t>
  </si>
  <si>
    <t>Exportaciones cobre (FOB)</t>
  </si>
  <si>
    <t>Exportaciones industriales (FOB)</t>
  </si>
  <si>
    <t>Exportaciones agropecuario-silvícola y pesquero (FOB)</t>
  </si>
  <si>
    <t>Importaciones de bienes (FOB)</t>
  </si>
  <si>
    <t>Importaciones consumo (CIF)</t>
  </si>
  <si>
    <t>Importaciones consumo durable (CIF)</t>
  </si>
  <si>
    <t>Importaciones intermedias no combustibles (CIF)</t>
  </si>
  <si>
    <t>Importaciones combustibles y lubricantes (CIF)</t>
  </si>
  <si>
    <t>Importaciones capital (CIF)</t>
  </si>
  <si>
    <t>2003-2020</t>
  </si>
  <si>
    <t>Cuenta corriente</t>
  </si>
  <si>
    <t>Balanza comercial</t>
  </si>
  <si>
    <t>La cuenta corriente registra el intercambio de bienes y servicios y transferencias que la economia realiza con el resto del mundo. La cuenta corriente esta compuesta en su mayoria por la balanza comercial.</t>
  </si>
  <si>
    <t>Registra las exportaciones e importaciones, mas el pago de intereses por deuda y las remesas de utilidades, ya sea del exterior o hacia el exterior.</t>
  </si>
  <si>
    <t>Reservas internacionales netas</t>
  </si>
  <si>
    <t>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t>
  </si>
  <si>
    <t>Deuda externa</t>
  </si>
  <si>
    <t>Posición inversión internacional</t>
  </si>
  <si>
    <t>Conjunto de obligaciones que tiene un país con acreedores que residen en el extranjero.</t>
  </si>
  <si>
    <t>Recoge el valor los activos y pasivos exteriores de una economía en un momento dado. Su evolución en un periodo viene determinada por las transacciones financieras de la Balanza de Pagos, que hacen variar el volumen de los activos y pasivos correspondientes.</t>
  </si>
  <si>
    <t>Busca estimar en forma agregada la evolución mensual del volumen de producción de las actividades de Minería, Manufactura y EGA.</t>
  </si>
  <si>
    <t>Índice de producción industrial INE (base año 2014=100)</t>
  </si>
  <si>
    <t>Muestra el precio de la moneda extranjera expresado en la moneda local.</t>
  </si>
  <si>
    <t>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t>
  </si>
  <si>
    <t>Precio del cobre (USD por libra, BML)</t>
  </si>
  <si>
    <t>Precio del petróleo WTI (USD el barril)</t>
  </si>
  <si>
    <t>USD por libra</t>
  </si>
  <si>
    <t>USD por barril</t>
  </si>
  <si>
    <t>Deuda bruta Gobierno Central en relación al PIB</t>
  </si>
  <si>
    <t>Deuda neta Gobierno Central en relación al PIB</t>
  </si>
  <si>
    <t>Deuda bruta Banco Central en relación al PIB</t>
  </si>
  <si>
    <t>Deuda neta Banco Central en relación al PIB</t>
  </si>
  <si>
    <t>Deuda bruta Sector Público Consolidado en relación al PIB</t>
  </si>
  <si>
    <t>Deuda neta Sector Público Consolidado en relación al PIB</t>
  </si>
  <si>
    <t>Deuda bruta Empresas Públicas en relación al PIB</t>
  </si>
  <si>
    <t>Deuda neta Empresas Públicas en relación al PIB</t>
  </si>
  <si>
    <t>Unidad de fomento (UF)</t>
  </si>
  <si>
    <t>Unidad tributaria mensual (UTM)</t>
  </si>
  <si>
    <t>2014-2020</t>
  </si>
  <si>
    <t>IPP general industrias (base año 2014=100)</t>
  </si>
  <si>
    <t>IPP industria manufacturera (base año 2014=100)</t>
  </si>
  <si>
    <t>IPP Minería (base año 2014=100)</t>
  </si>
  <si>
    <t>IPP electricidad, gas y agua (base año 2014=100)</t>
  </si>
  <si>
    <t>IPP agricultura y ganadería (base año 2014=100)</t>
  </si>
  <si>
    <t>Toneladas importadas de carne</t>
  </si>
  <si>
    <t>Ganadería</t>
  </si>
  <si>
    <t>Bovino</t>
  </si>
  <si>
    <t>Carne</t>
  </si>
  <si>
    <t>2016-2021</t>
  </si>
  <si>
    <t>Toneladas producidas de carne de ave broiler</t>
  </si>
  <si>
    <t>Avicultura</t>
  </si>
  <si>
    <t>Carne de ave broiler</t>
  </si>
  <si>
    <t>2019-2020</t>
  </si>
  <si>
    <t>Toneladas totales producidas de carne de ave</t>
  </si>
  <si>
    <t>Carne de ave total</t>
  </si>
  <si>
    <t>Toneladas totales producidas de carne de bovino</t>
  </si>
  <si>
    <t xml:space="preserve">Carne de bovino total </t>
  </si>
  <si>
    <t>Toneladas totales producidas de carne de cerdo</t>
  </si>
  <si>
    <t>Porcino</t>
  </si>
  <si>
    <t>Carne de cerdo total</t>
  </si>
  <si>
    <t>Toneladas producidas de carne de novillo</t>
  </si>
  <si>
    <t>Carne de novillo</t>
  </si>
  <si>
    <t>Toneladas producidas de carne de }pavo</t>
  </si>
  <si>
    <t>Carne de pavo</t>
  </si>
  <si>
    <t>Toneladas producidas de carne de vaca</t>
  </si>
  <si>
    <t>Carne de vaca</t>
  </si>
  <si>
    <t>Número de cabezas de bueyes para faena en mataderos</t>
  </si>
  <si>
    <t>Faena</t>
  </si>
  <si>
    <t>Bueyes</t>
  </si>
  <si>
    <t>Número de cabezas</t>
  </si>
  <si>
    <t>Número de cabezas de novillos para faena en mataderos</t>
  </si>
  <si>
    <t>Novillos</t>
  </si>
  <si>
    <t>Número de cabezas de terneros y terneras para faena en mataderos</t>
  </si>
  <si>
    <t>Terneros y terneras</t>
  </si>
  <si>
    <t>Número de cabezas de toros y torunos para faena en mataderos</t>
  </si>
  <si>
    <t>Toros y torunos</t>
  </si>
  <si>
    <t>Número total de cabezas de vacas para faena en mataderos</t>
  </si>
  <si>
    <t>Total vacas</t>
  </si>
  <si>
    <t>Número de cabezas de vaquillas para faena en mataderos</t>
  </si>
  <si>
    <t>Vaquillas</t>
  </si>
  <si>
    <t>Toneladas de bueyes en vara para faena en mataderos</t>
  </si>
  <si>
    <t>Toneladas de novillo en vara para faena en mataderos</t>
  </si>
  <si>
    <t>Toneladas de terneros y terneras en vara para faena en mataderos</t>
  </si>
  <si>
    <t>Toneladas de toros y torunos en vara para faena en mataderos</t>
  </si>
  <si>
    <t>Toneladas totales de vacas en vara para faena en mataderos</t>
  </si>
  <si>
    <t>Toneladas de vaquillas en vara para faena en mataderos</t>
  </si>
  <si>
    <t>Número de cabezas de vacas del total de faena de bovinos</t>
  </si>
  <si>
    <t>Vacas</t>
  </si>
  <si>
    <t>Número de cabezas de vaquillas del total de faena de bovinos</t>
  </si>
  <si>
    <t>Importaciones de carne bovina (toneladas)</t>
  </si>
  <si>
    <t>Producción de carne en toneladas</t>
  </si>
  <si>
    <t>Faena de Bovino en mataderos, numero de cabezas</t>
  </si>
  <si>
    <t>Faena de Bovino en mataderos, tonelada carne en vara</t>
  </si>
  <si>
    <t>Faena de vacas del total de Faena de Bovinos, numero de cabezas</t>
  </si>
  <si>
    <t>Faena de vaquillas del total de Faena de Bovinos, numero de cabezas</t>
  </si>
  <si>
    <t>id_Sector</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</si>
  <si>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</si>
  <si>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</si>
  <si>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</si>
  <si>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</si>
  <si>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</si>
  <si>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</si>
  <si>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</si>
  <si>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</si>
  <si>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</si>
  <si>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</si>
  <si>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</si>
  <si>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</si>
  <si>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</si>
  <si>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</si>
  <si>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</si>
  <si>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</si>
  <si>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</si>
  <si>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</si>
  <si>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</si>
  <si>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</si>
  <si>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</si>
  <si>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</si>
  <si>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</si>
  <si>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</si>
  <si>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</si>
  <si>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</si>
  <si>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</si>
  <si>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</si>
  <si>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id_contenido</t>
  </si>
  <si>
    <t>01.01</t>
  </si>
  <si>
    <t>01.02</t>
  </si>
  <si>
    <t>01.03</t>
  </si>
  <si>
    <t>02.01</t>
  </si>
  <si>
    <t>03.01</t>
  </si>
  <si>
    <t>04.01</t>
  </si>
  <si>
    <t>04.02</t>
  </si>
  <si>
    <t>05.01</t>
  </si>
  <si>
    <t>05.02</t>
  </si>
  <si>
    <t>06.01</t>
  </si>
  <si>
    <t>06.02</t>
  </si>
  <si>
    <t>06.03</t>
  </si>
  <si>
    <t>06.04</t>
  </si>
  <si>
    <t>06.05</t>
  </si>
  <si>
    <t>06.06</t>
  </si>
  <si>
    <t>07.01</t>
  </si>
  <si>
    <t>07.02</t>
  </si>
  <si>
    <t>07.03</t>
  </si>
  <si>
    <t>08.01</t>
  </si>
  <si>
    <t>08.02</t>
  </si>
  <si>
    <t>08.03</t>
  </si>
  <si>
    <t>09.01</t>
  </si>
  <si>
    <t>09.02</t>
  </si>
  <si>
    <t>09.03</t>
  </si>
  <si>
    <t>10.01</t>
  </si>
  <si>
    <t>11.01</t>
  </si>
  <si>
    <t>12.01</t>
  </si>
  <si>
    <t>12.02</t>
  </si>
  <si>
    <t>12.03</t>
  </si>
  <si>
    <t>12.04</t>
  </si>
  <si>
    <t>13.01</t>
  </si>
  <si>
    <t>14.01</t>
  </si>
  <si>
    <t>14.02</t>
  </si>
  <si>
    <t>14.03</t>
  </si>
  <si>
    <t>14.04</t>
  </si>
  <si>
    <t>14.05</t>
  </si>
  <si>
    <t>14.06</t>
  </si>
  <si>
    <t>15.01</t>
  </si>
  <si>
    <t>15.02</t>
  </si>
  <si>
    <t>15.03</t>
  </si>
  <si>
    <t>15.04</t>
  </si>
  <si>
    <t>16.01</t>
  </si>
  <si>
    <t>16.02</t>
  </si>
  <si>
    <t>17.01</t>
  </si>
  <si>
    <t>17.02</t>
  </si>
  <si>
    <t>17.03</t>
  </si>
  <si>
    <t>17.04</t>
  </si>
  <si>
    <t>18.01</t>
  </si>
  <si>
    <t>19.01</t>
  </si>
  <si>
    <t>19.02</t>
  </si>
  <si>
    <t>20.01</t>
  </si>
  <si>
    <t>21.01</t>
  </si>
  <si>
    <t>21.02</t>
  </si>
  <si>
    <t>21.03</t>
  </si>
  <si>
    <t>21.04</t>
  </si>
  <si>
    <t>21.05</t>
  </si>
  <si>
    <t>22.01</t>
  </si>
  <si>
    <t>23.01</t>
  </si>
  <si>
    <t>24.01</t>
  </si>
  <si>
    <t>24.02</t>
  </si>
  <si>
    <t>24.03</t>
  </si>
  <si>
    <t>25.01</t>
  </si>
  <si>
    <t>25.02</t>
  </si>
  <si>
    <t>26.01</t>
  </si>
  <si>
    <t>26.02</t>
  </si>
  <si>
    <t>26.03</t>
  </si>
  <si>
    <t>26.04</t>
  </si>
  <si>
    <t>26.05</t>
  </si>
  <si>
    <t>27.01</t>
  </si>
  <si>
    <t>28.01</t>
  </si>
  <si>
    <t>28.02</t>
  </si>
  <si>
    <t>28.03</t>
  </si>
  <si>
    <t>id_Tema</t>
  </si>
  <si>
    <t>01.01.01</t>
  </si>
  <si>
    <t>01.01.02</t>
  </si>
  <si>
    <t>01.01.03</t>
  </si>
  <si>
    <t>01.02.01</t>
  </si>
  <si>
    <t>01.03.01</t>
  </si>
  <si>
    <t>02.01.01</t>
  </si>
  <si>
    <t>03.01.01</t>
  </si>
  <si>
    <t>04.01.01</t>
  </si>
  <si>
    <t>04.01.02</t>
  </si>
  <si>
    <t>04.01.03</t>
  </si>
  <si>
    <t>04.01.04</t>
  </si>
  <si>
    <t>04.01.05</t>
  </si>
  <si>
    <t>04.01.06</t>
  </si>
  <si>
    <t>04.02.01</t>
  </si>
  <si>
    <t>04.02.02</t>
  </si>
  <si>
    <t>04.02.03</t>
  </si>
  <si>
    <t>04.02.04</t>
  </si>
  <si>
    <t>04.02.05</t>
  </si>
  <si>
    <t>04.02.06</t>
  </si>
  <si>
    <t>05.01.01</t>
  </si>
  <si>
    <t>05.02.01</t>
  </si>
  <si>
    <t>05.02.02</t>
  </si>
  <si>
    <t>05.02.03</t>
  </si>
  <si>
    <t>06.01.01</t>
  </si>
  <si>
    <t>06.01.02</t>
  </si>
  <si>
    <t>06.01.03</t>
  </si>
  <si>
    <t>06.02.01</t>
  </si>
  <si>
    <t>06.03.01</t>
  </si>
  <si>
    <t>06.04.01</t>
  </si>
  <si>
    <t>06.04.02</t>
  </si>
  <si>
    <t>06.05.01</t>
  </si>
  <si>
    <t>06.05.02</t>
  </si>
  <si>
    <t>06.06.01</t>
  </si>
  <si>
    <t>07.01.01</t>
  </si>
  <si>
    <t>07.01.02</t>
  </si>
  <si>
    <t>07.01.03</t>
  </si>
  <si>
    <t>07.01.04</t>
  </si>
  <si>
    <t>07.01.05</t>
  </si>
  <si>
    <t>07.02.01</t>
  </si>
  <si>
    <t>07.02.02</t>
  </si>
  <si>
    <t>07.02.03</t>
  </si>
  <si>
    <t>07.02.04</t>
  </si>
  <si>
    <t>07.02.05</t>
  </si>
  <si>
    <t>07.02.06</t>
  </si>
  <si>
    <t>07.02.07</t>
  </si>
  <si>
    <t>07.02.08</t>
  </si>
  <si>
    <t>07.02.09</t>
  </si>
  <si>
    <t>07.02.10</t>
  </si>
  <si>
    <t>07.02.11</t>
  </si>
  <si>
    <t>07.02.12</t>
  </si>
  <si>
    <t>07.02.13</t>
  </si>
  <si>
    <t>07.02.14</t>
  </si>
  <si>
    <t>07.02.15</t>
  </si>
  <si>
    <t>07.02.16</t>
  </si>
  <si>
    <t>07.02.17</t>
  </si>
  <si>
    <t>07.02.18</t>
  </si>
  <si>
    <t>07.02.19</t>
  </si>
  <si>
    <t>07.02.20</t>
  </si>
  <si>
    <t>07.02.21</t>
  </si>
  <si>
    <t>07.02.22</t>
  </si>
  <si>
    <t>07.02.23</t>
  </si>
  <si>
    <t>07.02.24</t>
  </si>
  <si>
    <t>07.02.25</t>
  </si>
  <si>
    <t>07.02.26</t>
  </si>
  <si>
    <t>07.02.27</t>
  </si>
  <si>
    <t>07.02.28</t>
  </si>
  <si>
    <t>07.02.29</t>
  </si>
  <si>
    <t>07.03.01</t>
  </si>
  <si>
    <t>08.01.01</t>
  </si>
  <si>
    <t>08.02.01</t>
  </si>
  <si>
    <t>08.03.01</t>
  </si>
  <si>
    <t>08.03.02</t>
  </si>
  <si>
    <t>08.03.03</t>
  </si>
  <si>
    <t>08.03.04</t>
  </si>
  <si>
    <t>09.01.01</t>
  </si>
  <si>
    <t>09.01.02</t>
  </si>
  <si>
    <t>09.01.03</t>
  </si>
  <si>
    <t>09.01.04</t>
  </si>
  <si>
    <t>09.01.05</t>
  </si>
  <si>
    <t>09.01.06</t>
  </si>
  <si>
    <t>09.01.07</t>
  </si>
  <si>
    <t>09.01.08</t>
  </si>
  <si>
    <t>09.01.09</t>
  </si>
  <si>
    <t>09.01.10</t>
  </si>
  <si>
    <t>09.01.11</t>
  </si>
  <si>
    <t>09.01.12</t>
  </si>
  <si>
    <t>09.01.13</t>
  </si>
  <si>
    <t>09.02.01</t>
  </si>
  <si>
    <t>09.02.02</t>
  </si>
  <si>
    <t>09.02.03</t>
  </si>
  <si>
    <t>09.02.04</t>
  </si>
  <si>
    <t>09.02.05</t>
  </si>
  <si>
    <t>09.03.01</t>
  </si>
  <si>
    <t>09.03.02</t>
  </si>
  <si>
    <t>09.03.03</t>
  </si>
  <si>
    <t>09.03.04</t>
  </si>
  <si>
    <t>09.03.05</t>
  </si>
  <si>
    <t>09.03.06</t>
  </si>
  <si>
    <t>09.03.07</t>
  </si>
  <si>
    <t>09.03.08</t>
  </si>
  <si>
    <t>10.01.01</t>
  </si>
  <si>
    <t>10.01.02</t>
  </si>
  <si>
    <t>10.01.03</t>
  </si>
  <si>
    <t>11.01.01</t>
  </si>
  <si>
    <t>11.01.02</t>
  </si>
  <si>
    <t>12.01.01</t>
  </si>
  <si>
    <t>12.02.01</t>
  </si>
  <si>
    <t>12.02.02</t>
  </si>
  <si>
    <t>12.02.03</t>
  </si>
  <si>
    <t>12.03.01</t>
  </si>
  <si>
    <t>12.04.01</t>
  </si>
  <si>
    <t>12.04.02</t>
  </si>
  <si>
    <t>13.01.01</t>
  </si>
  <si>
    <t>13.01.02</t>
  </si>
  <si>
    <t>13.01.03</t>
  </si>
  <si>
    <t>14.01.01</t>
  </si>
  <si>
    <t>14.01.02</t>
  </si>
  <si>
    <t>14.01.03</t>
  </si>
  <si>
    <t>14.01.04</t>
  </si>
  <si>
    <t>14.01.05</t>
  </si>
  <si>
    <t>14.01.06</t>
  </si>
  <si>
    <t>14.01.07</t>
  </si>
  <si>
    <t>14.02.01</t>
  </si>
  <si>
    <t>14.03.01</t>
  </si>
  <si>
    <t>14.04.01</t>
  </si>
  <si>
    <t>14.05.01</t>
  </si>
  <si>
    <t>14.05.02</t>
  </si>
  <si>
    <t>14.05.03</t>
  </si>
  <si>
    <t>14.06.01</t>
  </si>
  <si>
    <t>14.06.02</t>
  </si>
  <si>
    <t>14.06.03</t>
  </si>
  <si>
    <t>14.06.04</t>
  </si>
  <si>
    <t>14.06.05</t>
  </si>
  <si>
    <t>14.06.06</t>
  </si>
  <si>
    <t>14.06.07</t>
  </si>
  <si>
    <t>15.01.01</t>
  </si>
  <si>
    <t>15.01.02</t>
  </si>
  <si>
    <t>15.02.01</t>
  </si>
  <si>
    <t>15.03.01</t>
  </si>
  <si>
    <t>02.01.02</t>
  </si>
  <si>
    <t>02.01.03</t>
  </si>
  <si>
    <t>02.01.04</t>
  </si>
  <si>
    <t>02.01.05</t>
  </si>
  <si>
    <t>02.01.06</t>
  </si>
  <si>
    <t>02.01.07</t>
  </si>
  <si>
    <t>02.01.08</t>
  </si>
  <si>
    <t>02.01.09</t>
  </si>
  <si>
    <t>02.01.10</t>
  </si>
  <si>
    <t>02.01.11</t>
  </si>
  <si>
    <t>02.01.12</t>
  </si>
  <si>
    <t>02.01.13</t>
  </si>
  <si>
    <t>02.01.14</t>
  </si>
  <si>
    <t>02.01.15</t>
  </si>
  <si>
    <t>02.01.16</t>
  </si>
  <si>
    <t>02.01.17</t>
  </si>
  <si>
    <t>02.01.18</t>
  </si>
  <si>
    <t>16.01.01</t>
  </si>
  <si>
    <t>16.01.02</t>
  </si>
  <si>
    <t>16.01.03</t>
  </si>
  <si>
    <t>16.01.04</t>
  </si>
  <si>
    <t>16.01.05</t>
  </si>
  <si>
    <t>16.02.01</t>
  </si>
  <si>
    <t>16.02.02</t>
  </si>
  <si>
    <t>16.02.03</t>
  </si>
  <si>
    <t>16.02.04</t>
  </si>
  <si>
    <t>16.02.05</t>
  </si>
  <si>
    <t>16.02.06</t>
  </si>
  <si>
    <t>16.02.07</t>
  </si>
  <si>
    <t>16.02.08</t>
  </si>
  <si>
    <t>16.02.09</t>
  </si>
  <si>
    <t>16.02.10</t>
  </si>
  <si>
    <t>17.01.01</t>
  </si>
  <si>
    <t>17.02.02</t>
  </si>
  <si>
    <t>17.03.03</t>
  </si>
  <si>
    <t>17.03.04</t>
  </si>
  <si>
    <t>17.04.05</t>
  </si>
  <si>
    <t>17.04.06</t>
  </si>
  <si>
    <t>18.01.01</t>
  </si>
  <si>
    <t>19.01.01</t>
  </si>
  <si>
    <t>19.01.02</t>
  </si>
  <si>
    <t>19.01.03</t>
  </si>
  <si>
    <t>19.01.04</t>
  </si>
  <si>
    <t>19.01.05</t>
  </si>
  <si>
    <t>19.01.06</t>
  </si>
  <si>
    <t>19.01.07</t>
  </si>
  <si>
    <t>19.01.08</t>
  </si>
  <si>
    <t>19.02.01</t>
  </si>
  <si>
    <t>19.02.02</t>
  </si>
  <si>
    <t>19.02.03</t>
  </si>
  <si>
    <t>19.02.04</t>
  </si>
  <si>
    <t>19.02.05</t>
  </si>
  <si>
    <t>19.02.06</t>
  </si>
  <si>
    <t>20.01.01</t>
  </si>
  <si>
    <t>20.01.02</t>
  </si>
  <si>
    <t>20.01.03</t>
  </si>
  <si>
    <t>20.01.04</t>
  </si>
  <si>
    <t>20.01.05</t>
  </si>
  <si>
    <t>20.01.06</t>
  </si>
  <si>
    <t>20.01.07</t>
  </si>
  <si>
    <t>20.01.08</t>
  </si>
  <si>
    <t>20.01.09</t>
  </si>
  <si>
    <t>20.01.10</t>
  </si>
  <si>
    <t>20.01.11</t>
  </si>
  <si>
    <t>20.01.12</t>
  </si>
  <si>
    <t>20.01.13</t>
  </si>
  <si>
    <t>20.01.14</t>
  </si>
  <si>
    <t>20.01.15</t>
  </si>
  <si>
    <t>20.01.16</t>
  </si>
  <si>
    <t>20.01.17</t>
  </si>
  <si>
    <t>20.01.18</t>
  </si>
  <si>
    <t>20.01.19</t>
  </si>
  <si>
    <t>20.01.20</t>
  </si>
  <si>
    <t>20.01.21</t>
  </si>
  <si>
    <t>20.01.22</t>
  </si>
  <si>
    <t>20.01.23</t>
  </si>
  <si>
    <t>20.01.24</t>
  </si>
  <si>
    <t>21.01.01</t>
  </si>
  <si>
    <t>21.01.02</t>
  </si>
  <si>
    <t>21.02.01</t>
  </si>
  <si>
    <t>21.02.02</t>
  </si>
  <si>
    <t>21.02.03</t>
  </si>
  <si>
    <t>21.02.04</t>
  </si>
  <si>
    <t>21.03.01</t>
  </si>
  <si>
    <t>21.04.01</t>
  </si>
  <si>
    <t>21.05.01</t>
  </si>
  <si>
    <t>21.05.02</t>
  </si>
  <si>
    <t>22.01.01</t>
  </si>
  <si>
    <t>23.01.01</t>
  </si>
  <si>
    <t>23.01.02</t>
  </si>
  <si>
    <t>23.01.03</t>
  </si>
  <si>
    <t>23.01.04</t>
  </si>
  <si>
    <t>23.01.05</t>
  </si>
  <si>
    <t>23.01.06</t>
  </si>
  <si>
    <t>23.01.07</t>
  </si>
  <si>
    <t>23.01.08</t>
  </si>
  <si>
    <t>23.01.09</t>
  </si>
  <si>
    <t>23.01.10</t>
  </si>
  <si>
    <t>23.01.11</t>
  </si>
  <si>
    <t>24.02.01</t>
  </si>
  <si>
    <t>24.02.02</t>
  </si>
  <si>
    <t>24.02.03</t>
  </si>
  <si>
    <t>24.03.01</t>
  </si>
  <si>
    <t>24.03.02</t>
  </si>
  <si>
    <t>24.03.03</t>
  </si>
  <si>
    <t>24.03.04</t>
  </si>
  <si>
    <t>25.01.01</t>
  </si>
  <si>
    <t>25.02.01</t>
  </si>
  <si>
    <t>26.01.01</t>
  </si>
  <si>
    <t>26.01.02</t>
  </si>
  <si>
    <t>26.02.01</t>
  </si>
  <si>
    <t>26.02.02</t>
  </si>
  <si>
    <t>26.03.01</t>
  </si>
  <si>
    <t>26.03.02</t>
  </si>
  <si>
    <t>26.04.01</t>
  </si>
  <si>
    <t>26.05.01</t>
  </si>
  <si>
    <t>27.01.01</t>
  </si>
  <si>
    <t>28.01.01</t>
  </si>
  <si>
    <t>28.01.02</t>
  </si>
  <si>
    <t>28.02.01</t>
  </si>
  <si>
    <t>28.02.02</t>
  </si>
  <si>
    <t>28.02.03</t>
  </si>
  <si>
    <t>28.02.04</t>
  </si>
  <si>
    <t>28.03.01</t>
  </si>
  <si>
    <t>28.03.02</t>
  </si>
  <si>
    <t>28.03.03</t>
  </si>
  <si>
    <t>28.03.04</t>
  </si>
  <si>
    <t>id_muestra</t>
  </si>
  <si>
    <t>(en blanco)</t>
  </si>
  <si>
    <t>29</t>
  </si>
  <si>
    <t>30</t>
  </si>
  <si>
    <t>31</t>
  </si>
  <si>
    <t>02.02</t>
  </si>
  <si>
    <t>02.03</t>
  </si>
  <si>
    <t>02.04</t>
  </si>
  <si>
    <t>02.05</t>
  </si>
  <si>
    <t>31.01</t>
  </si>
  <si>
    <t>31.02</t>
  </si>
  <si>
    <t>31.03</t>
  </si>
  <si>
    <t>30.01</t>
  </si>
  <si>
    <t>30.02</t>
  </si>
  <si>
    <t>30.03</t>
  </si>
  <si>
    <t>24.04</t>
  </si>
  <si>
    <t>29.01</t>
  </si>
  <si>
    <t>02.02.01</t>
  </si>
  <si>
    <t>02.03.01</t>
  </si>
  <si>
    <t>02.04.01</t>
  </si>
  <si>
    <t>02.04.02</t>
  </si>
  <si>
    <t>02.05.01</t>
  </si>
  <si>
    <t>02.05.02</t>
  </si>
  <si>
    <t>31.01.01</t>
  </si>
  <si>
    <t>02.03.02</t>
  </si>
  <si>
    <t>02.03.03</t>
  </si>
  <si>
    <t>02.03.04</t>
  </si>
  <si>
    <t>02.03.05</t>
  </si>
  <si>
    <t>02.03.06</t>
  </si>
  <si>
    <t>02.03.07</t>
  </si>
  <si>
    <t>02.03.08</t>
  </si>
  <si>
    <t>02.03.09</t>
  </si>
  <si>
    <t>02.03.10</t>
  </si>
  <si>
    <t>02.03.11</t>
  </si>
  <si>
    <t>02.03.12</t>
  </si>
  <si>
    <t>02.03.13</t>
  </si>
  <si>
    <t>02.03.14</t>
  </si>
  <si>
    <t>02.03.15</t>
  </si>
  <si>
    <t>02.03.16</t>
  </si>
  <si>
    <t>02.03.17</t>
  </si>
  <si>
    <t>02.03.18</t>
  </si>
  <si>
    <t>30.01.01</t>
  </si>
  <si>
    <t>30.01.02</t>
  </si>
  <si>
    <t>30.01.03</t>
  </si>
  <si>
    <t>30.02.01</t>
  </si>
  <si>
    <t>30.02.02</t>
  </si>
  <si>
    <t>30.02.03</t>
  </si>
  <si>
    <t>30.03.01</t>
  </si>
  <si>
    <t>30.03.02</t>
  </si>
  <si>
    <t>30.03.03</t>
  </si>
  <si>
    <t>30.03.04</t>
  </si>
  <si>
    <t>30.03.05</t>
  </si>
  <si>
    <t>30.03.06</t>
  </si>
  <si>
    <t>30.03.07</t>
  </si>
  <si>
    <t>17.02.01</t>
  </si>
  <si>
    <t>17.03.01</t>
  </si>
  <si>
    <t>17.03.02</t>
  </si>
  <si>
    <t>17.04.01</t>
  </si>
  <si>
    <t>17.04.02</t>
  </si>
  <si>
    <t>29.01.01</t>
  </si>
  <si>
    <t>29.01.02</t>
  </si>
  <si>
    <t>Columna1</t>
  </si>
  <si>
    <t>Exportaciones Agrícolas</t>
  </si>
  <si>
    <t>Importaciones Agrícolas</t>
  </si>
  <si>
    <t>01.01.01.01</t>
  </si>
  <si>
    <t>01.01.01.02</t>
  </si>
  <si>
    <t>01.01.02.01</t>
  </si>
  <si>
    <t>01.01.02.02</t>
  </si>
  <si>
    <t>01.01.02.03</t>
  </si>
  <si>
    <t>01.01.02.04</t>
  </si>
  <si>
    <t>01.01.03.01</t>
  </si>
  <si>
    <t>01.02.01.01</t>
  </si>
  <si>
    <t>01.03.01.01</t>
  </si>
  <si>
    <t>02.01.01.01</t>
  </si>
  <si>
    <t>02.01.01.02</t>
  </si>
  <si>
    <t>02.01.01.03</t>
  </si>
  <si>
    <t>02.01.01.04</t>
  </si>
  <si>
    <t>02.01.01.05</t>
  </si>
  <si>
    <t>02.01.01.06</t>
  </si>
  <si>
    <t>02.01.01.07</t>
  </si>
  <si>
    <t>02.01.01.08</t>
  </si>
  <si>
    <t>02.01.01.09</t>
  </si>
  <si>
    <t>02.01.01.10</t>
  </si>
  <si>
    <t>02.03.01.01</t>
  </si>
  <si>
    <t>02.03.01.02</t>
  </si>
  <si>
    <t>02.03.01.03</t>
  </si>
  <si>
    <t>02.04.01.01</t>
  </si>
  <si>
    <t>02.04.01.02</t>
  </si>
  <si>
    <t>02.04.01.03</t>
  </si>
  <si>
    <t>02.04.01.04</t>
  </si>
  <si>
    <t>02.04.01.05</t>
  </si>
  <si>
    <t>02.04.02.01</t>
  </si>
  <si>
    <t>02.04.02.02</t>
  </si>
  <si>
    <t>02.04.02.03</t>
  </si>
  <si>
    <t>02.04.02.04</t>
  </si>
  <si>
    <t>02.04.02.05</t>
  </si>
  <si>
    <t>02.04.02.06</t>
  </si>
  <si>
    <t>02.04.02.07</t>
  </si>
  <si>
    <t>02.04.02.08</t>
  </si>
  <si>
    <t>02.04.02.09</t>
  </si>
  <si>
    <t>02.04.02.10</t>
  </si>
  <si>
    <t>02.04.02.11</t>
  </si>
  <si>
    <t>02.04.02.12</t>
  </si>
  <si>
    <t>02.04.02.13</t>
  </si>
  <si>
    <t>02.04.02.14</t>
  </si>
  <si>
    <t>02.04.02.15</t>
  </si>
  <si>
    <t>02.04.02.16</t>
  </si>
  <si>
    <t>02.04.02.17</t>
  </si>
  <si>
    <t>02.04.02.18</t>
  </si>
  <si>
    <t>02.04.02.19</t>
  </si>
  <si>
    <t>02.04.02.20</t>
  </si>
  <si>
    <t>02.04.02.21</t>
  </si>
  <si>
    <t>02.04.02.22</t>
  </si>
  <si>
    <t>02.04.02.23</t>
  </si>
  <si>
    <t>02.04.02.24</t>
  </si>
  <si>
    <t>02.04.02.25</t>
  </si>
  <si>
    <t>02.04.02.26</t>
  </si>
  <si>
    <t>02.04.02.27</t>
  </si>
  <si>
    <t>02.04.02.28</t>
  </si>
  <si>
    <t>02.04.02.29</t>
  </si>
  <si>
    <t>02.04.02.30</t>
  </si>
  <si>
    <t>03.01.01.01</t>
  </si>
  <si>
    <t>04.01.01.01</t>
  </si>
  <si>
    <t>04.01.02.01</t>
  </si>
  <si>
    <t>04.01.03.01</t>
  </si>
  <si>
    <t>04.01.04.01</t>
  </si>
  <si>
    <t>04.01.05.01</t>
  </si>
  <si>
    <t>04.01.05.02</t>
  </si>
  <si>
    <t>04.01.06.01</t>
  </si>
  <si>
    <t>04.02.02.01</t>
  </si>
  <si>
    <t>04.02.03.01</t>
  </si>
  <si>
    <t>04.02.04.01</t>
  </si>
  <si>
    <t>04.02.05.01</t>
  </si>
  <si>
    <t>04.02.05.02</t>
  </si>
  <si>
    <t>04.02.06.01</t>
  </si>
  <si>
    <t>05.01.01.01</t>
  </si>
  <si>
    <t>05.01.01.02</t>
  </si>
  <si>
    <t>05.01.01.03</t>
  </si>
  <si>
    <t>05.02.01.01</t>
  </si>
  <si>
    <t>05.02.01.02</t>
  </si>
  <si>
    <t>05.02.01.03</t>
  </si>
  <si>
    <t>05.02.01.04</t>
  </si>
  <si>
    <t>05.02.01.05</t>
  </si>
  <si>
    <t>05.02.02.01</t>
  </si>
  <si>
    <t>05.02.03.01</t>
  </si>
  <si>
    <t>06.01.01.01</t>
  </si>
  <si>
    <t>06.01.02.01</t>
  </si>
  <si>
    <t>06.01.03.01</t>
  </si>
  <si>
    <t>06.03.01.01</t>
  </si>
  <si>
    <t>06.03.01.02</t>
  </si>
  <si>
    <t>06.03.01.03</t>
  </si>
  <si>
    <t>06.03.01.04</t>
  </si>
  <si>
    <t>06.03.01.05</t>
  </si>
  <si>
    <t>06.03.01.06</t>
  </si>
  <si>
    <t>06.03.01.07</t>
  </si>
  <si>
    <t>06.03.01.08</t>
  </si>
  <si>
    <t>06.03.01.09</t>
  </si>
  <si>
    <t>06.03.01.10</t>
  </si>
  <si>
    <t>06.03.01.11</t>
  </si>
  <si>
    <t>06.03.01.12</t>
  </si>
  <si>
    <t>06.06.01.01</t>
  </si>
  <si>
    <t>07.01.01.01</t>
  </si>
  <si>
    <t>07.01.01.02</t>
  </si>
  <si>
    <t>07.01.01.03</t>
  </si>
  <si>
    <t>07.01.01.04</t>
  </si>
  <si>
    <t>07.01.01.05</t>
  </si>
  <si>
    <t>07.01.01.06</t>
  </si>
  <si>
    <t>07.01.01.07</t>
  </si>
  <si>
    <t>07.01.01.08</t>
  </si>
  <si>
    <t>07.01.01.09</t>
  </si>
  <si>
    <t>07.01.01.10</t>
  </si>
  <si>
    <t>07.01.01.11</t>
  </si>
  <si>
    <t>24.04..</t>
  </si>
  <si>
    <t>07.01.02.01</t>
  </si>
  <si>
    <t>07.01.02.02</t>
  </si>
  <si>
    <t>07.01.02.03</t>
  </si>
  <si>
    <t>07.01.02.04</t>
  </si>
  <si>
    <t>07.01.02.05</t>
  </si>
  <si>
    <t>07.01.02.06</t>
  </si>
  <si>
    <t>07.01.02.07</t>
  </si>
  <si>
    <t>07.01.02.08</t>
  </si>
  <si>
    <t>07.01.02.09</t>
  </si>
  <si>
    <t>07.01.02.10</t>
  </si>
  <si>
    <t>07.01.02.11</t>
  </si>
  <si>
    <t>07.01.02.12</t>
  </si>
  <si>
    <t>07.01.03.01</t>
  </si>
  <si>
    <t>07.01.03.02</t>
  </si>
  <si>
    <t>07.01.03.03</t>
  </si>
  <si>
    <t>07.01.03.04</t>
  </si>
  <si>
    <t>07.01.03.05</t>
  </si>
  <si>
    <t>07.01.03.06</t>
  </si>
  <si>
    <t>07.01.03.07</t>
  </si>
  <si>
    <t>07.01.03.08</t>
  </si>
  <si>
    <t>07.01.03.09</t>
  </si>
  <si>
    <t>07.01.03.10</t>
  </si>
  <si>
    <t>07.01.03.11</t>
  </si>
  <si>
    <t>07.01.03.12</t>
  </si>
  <si>
    <t>07.01.04.01</t>
  </si>
  <si>
    <t>07.01.04.02</t>
  </si>
  <si>
    <t>07.01.04.03</t>
  </si>
  <si>
    <t>07.01.04.04</t>
  </si>
  <si>
    <t>07.01.04.05</t>
  </si>
  <si>
    <t>07.01.04.06</t>
  </si>
  <si>
    <t>07.01.04.07</t>
  </si>
  <si>
    <t>07.01.04.08</t>
  </si>
  <si>
    <t>07.01.04.09</t>
  </si>
  <si>
    <t>07.01.04.10</t>
  </si>
  <si>
    <t>07.01.04.11</t>
  </si>
  <si>
    <t>07.01.04.12</t>
  </si>
  <si>
    <t>07.01.05.01</t>
  </si>
  <si>
    <t>07.01.05.02</t>
  </si>
  <si>
    <t>07.01.05.03</t>
  </si>
  <si>
    <t>07.01.05.04</t>
  </si>
  <si>
    <t>07.01.05.05</t>
  </si>
  <si>
    <t>07.01.05.06</t>
  </si>
  <si>
    <t>07.01.05.07</t>
  </si>
  <si>
    <t>07.01.05.08</t>
  </si>
  <si>
    <t>07.01.05.09</t>
  </si>
  <si>
    <t>07.01.05.10</t>
  </si>
  <si>
    <t>07.01.05.11</t>
  </si>
  <si>
    <t>07.01.05.12</t>
  </si>
  <si>
    <t>07.02.01.01</t>
  </si>
  <si>
    <t>07.02.01.02</t>
  </si>
  <si>
    <t>07.02.01.03</t>
  </si>
  <si>
    <t>07.02.01.04</t>
  </si>
  <si>
    <t>07.02.02.01</t>
  </si>
  <si>
    <t>07.02.02.02</t>
  </si>
  <si>
    <t>07.02.02.03</t>
  </si>
  <si>
    <t>07.02.02.04</t>
  </si>
  <si>
    <t>07.02.02.05</t>
  </si>
  <si>
    <t>07.02.02.06</t>
  </si>
  <si>
    <t>07.02.03.01</t>
  </si>
  <si>
    <t>07.02.03.02</t>
  </si>
  <si>
    <t>07.02.03.03</t>
  </si>
  <si>
    <t>07.02.03.04</t>
  </si>
  <si>
    <t>07.02.03.05</t>
  </si>
  <si>
    <t>07.02.03.06</t>
  </si>
  <si>
    <t>07.02.03.07</t>
  </si>
  <si>
    <t>07.02.03.08</t>
  </si>
  <si>
    <t>07.02.03.09</t>
  </si>
  <si>
    <t>07.02.03.10</t>
  </si>
  <si>
    <t>07.02.03.11</t>
  </si>
  <si>
    <t>07.02.03.12</t>
  </si>
  <si>
    <t>07.02.03.13</t>
  </si>
  <si>
    <t>07.02.03.14</t>
  </si>
  <si>
    <t>07.02.03.15</t>
  </si>
  <si>
    <t>07.02.03.16</t>
  </si>
  <si>
    <t>07.02.03.17</t>
  </si>
  <si>
    <t>07.02.04.01</t>
  </si>
  <si>
    <t>07.02.04.02</t>
  </si>
  <si>
    <t>07.02.04.03</t>
  </si>
  <si>
    <t>07.02.04.04</t>
  </si>
  <si>
    <t>07.02.04.05</t>
  </si>
  <si>
    <t>07.02.04.06</t>
  </si>
  <si>
    <t>07.02.05.01</t>
  </si>
  <si>
    <t>07.02.05.02</t>
  </si>
  <si>
    <t>07.02.05.03</t>
  </si>
  <si>
    <t>07.02.06.01</t>
  </si>
  <si>
    <t>07.02.06.02</t>
  </si>
  <si>
    <t>07.02.06.03</t>
  </si>
  <si>
    <t>07.02.06.04</t>
  </si>
  <si>
    <t>07.02.06.05</t>
  </si>
  <si>
    <t>07.02.06.06</t>
  </si>
  <si>
    <t>07.02.06.07</t>
  </si>
  <si>
    <t>07.02.06.08</t>
  </si>
  <si>
    <t>07.02.06.09</t>
  </si>
  <si>
    <t>07.02.06.10</t>
  </si>
  <si>
    <t>07.02.06.11</t>
  </si>
  <si>
    <t>07.02.06.12</t>
  </si>
  <si>
    <t>07.02.06.13</t>
  </si>
  <si>
    <t>07.02.06.14</t>
  </si>
  <si>
    <t>07.02.06.15</t>
  </si>
  <si>
    <t>07.02.06.16</t>
  </si>
  <si>
    <t>07.02.06.17</t>
  </si>
  <si>
    <t>07.02.06.18</t>
  </si>
  <si>
    <t>07.02.06.19</t>
  </si>
  <si>
    <t>07.02.06.20</t>
  </si>
  <si>
    <t>07.02.06.21</t>
  </si>
  <si>
    <t>07.02.06.22</t>
  </si>
  <si>
    <t>07.02.06.23</t>
  </si>
  <si>
    <t>07.02.07.01</t>
  </si>
  <si>
    <t>07.02.07.02</t>
  </si>
  <si>
    <t>07.02.07.03</t>
  </si>
  <si>
    <t>07.02.07.04</t>
  </si>
  <si>
    <t>07.02.07.05</t>
  </si>
  <si>
    <t>07.02.07.06</t>
  </si>
  <si>
    <t>07.02.07.07</t>
  </si>
  <si>
    <t>07.02.07.08</t>
  </si>
  <si>
    <t>07.02.07.09</t>
  </si>
  <si>
    <t>07.02.07.10</t>
  </si>
  <si>
    <t>07.02.07.11</t>
  </si>
  <si>
    <t>07.02.07.12</t>
  </si>
  <si>
    <t>07.02.07.13</t>
  </si>
  <si>
    <t>07.02.07.14</t>
  </si>
  <si>
    <t>07.02.07.15</t>
  </si>
  <si>
    <t>07.02.07.16</t>
  </si>
  <si>
    <t>07.02.07.17</t>
  </si>
  <si>
    <t>07.02.07.18</t>
  </si>
  <si>
    <t>07.02.07.19</t>
  </si>
  <si>
    <t>07.02.07.20</t>
  </si>
  <si>
    <t>07.02.07.21</t>
  </si>
  <si>
    <t>07.02.07.22</t>
  </si>
  <si>
    <t>07.02.07.23</t>
  </si>
  <si>
    <t>07.02.07.24</t>
  </si>
  <si>
    <t>07.02.07.25</t>
  </si>
  <si>
    <t>07.02.07.26</t>
  </si>
  <si>
    <t>07.02.07.27</t>
  </si>
  <si>
    <t>07.02.07.28</t>
  </si>
  <si>
    <t>07.02.07.29</t>
  </si>
  <si>
    <t>07.02.07.30</t>
  </si>
  <si>
    <t>07.02.07.31</t>
  </si>
  <si>
    <t>07.02.07.32</t>
  </si>
  <si>
    <t>07.02.07.33</t>
  </si>
  <si>
    <t>07.02.07.34</t>
  </si>
  <si>
    <t>07.02.07.35</t>
  </si>
  <si>
    <t>07.02.07.36</t>
  </si>
  <si>
    <t>07.02.07.37</t>
  </si>
  <si>
    <t>07.02.07.38</t>
  </si>
  <si>
    <t>07.02.07.39</t>
  </si>
  <si>
    <t>07.02.07.40</t>
  </si>
  <si>
    <t>07.02.07.41</t>
  </si>
  <si>
    <t>07.02.07.42</t>
  </si>
  <si>
    <t>07.02.07.43</t>
  </si>
  <si>
    <t>07.02.07.44</t>
  </si>
  <si>
    <t>07.02.07.45</t>
  </si>
  <si>
    <t>07.02.07.46</t>
  </si>
  <si>
    <t>07.02.08.01</t>
  </si>
  <si>
    <t>07.02.08.02</t>
  </si>
  <si>
    <t>07.02.08.03</t>
  </si>
  <si>
    <t>07.02.08.04</t>
  </si>
  <si>
    <t>07.02.08.05</t>
  </si>
  <si>
    <t>07.02.08.06</t>
  </si>
  <si>
    <t>07.02.08.07</t>
  </si>
  <si>
    <t>07.02.08.08</t>
  </si>
  <si>
    <t>07.02.08.09</t>
  </si>
  <si>
    <t>07.02.08.10</t>
  </si>
  <si>
    <t>07.02.08.11</t>
  </si>
  <si>
    <t>07.02.08.12</t>
  </si>
  <si>
    <t>07.02.08.13</t>
  </si>
  <si>
    <t>07.02.09.01</t>
  </si>
  <si>
    <t>07.02.09.02</t>
  </si>
  <si>
    <t>07.02.09.03</t>
  </si>
  <si>
    <t>07.02.09.04</t>
  </si>
  <si>
    <t>07.02.09.05</t>
  </si>
  <si>
    <t>07.02.09.06</t>
  </si>
  <si>
    <t>07.02.09.07</t>
  </si>
  <si>
    <t>07.02.09.08</t>
  </si>
  <si>
    <t>07.02.09.09</t>
  </si>
  <si>
    <t>07.02.09.10</t>
  </si>
  <si>
    <t>07.02.09.11</t>
  </si>
  <si>
    <t>07.02.09.12</t>
  </si>
  <si>
    <t>07.02.09.13</t>
  </si>
  <si>
    <t>07.02.09.14</t>
  </si>
  <si>
    <t>07.02.09.15</t>
  </si>
  <si>
    <t>07.02.10.01</t>
  </si>
  <si>
    <t>07.02.10.02</t>
  </si>
  <si>
    <t>07.02.10.03</t>
  </si>
  <si>
    <t>07.02.10.04</t>
  </si>
  <si>
    <t>07.02.10.05</t>
  </si>
  <si>
    <t>07.02.10.06</t>
  </si>
  <si>
    <t>07.02.10.07</t>
  </si>
  <si>
    <t>07.02.10.08</t>
  </si>
  <si>
    <t>07.02.10.09</t>
  </si>
  <si>
    <t>07.02.10.10</t>
  </si>
  <si>
    <t>07.02.10.11</t>
  </si>
  <si>
    <t>07.02.10.12</t>
  </si>
  <si>
    <t>07.02.10.13</t>
  </si>
  <si>
    <t>07.02.10.14</t>
  </si>
  <si>
    <t>07.02.11.01</t>
  </si>
  <si>
    <t>07.02.11.02</t>
  </si>
  <si>
    <t>07.02.11.03</t>
  </si>
  <si>
    <t>07.02.11.04</t>
  </si>
  <si>
    <t>07.02.11.05</t>
  </si>
  <si>
    <t>07.02.11.06</t>
  </si>
  <si>
    <t>07.02.11.07</t>
  </si>
  <si>
    <t>07.02.11.08</t>
  </si>
  <si>
    <t>07.02.11.09</t>
  </si>
  <si>
    <t>07.02.11.10</t>
  </si>
  <si>
    <t>07.02.11.11</t>
  </si>
  <si>
    <t>07.02.11.12</t>
  </si>
  <si>
    <t>07.02.11.13</t>
  </si>
  <si>
    <t>07.02.11.14</t>
  </si>
  <si>
    <t>07.02.11.15</t>
  </si>
  <si>
    <t>07.02.11.16</t>
  </si>
  <si>
    <t>07.02.11.17</t>
  </si>
  <si>
    <t>07.02.11.18</t>
  </si>
  <si>
    <t>07.02.11.19</t>
  </si>
  <si>
    <t>07.02.11.20</t>
  </si>
  <si>
    <t>07.02.11.21</t>
  </si>
  <si>
    <t>07.02.11.22</t>
  </si>
  <si>
    <t>07.02.11.23</t>
  </si>
  <si>
    <t>07.02.11.24</t>
  </si>
  <si>
    <t>07.02.11.25</t>
  </si>
  <si>
    <t>07.02.11.26</t>
  </si>
  <si>
    <t>07.02.11.27</t>
  </si>
  <si>
    <t>07.02.11.28</t>
  </si>
  <si>
    <t>07.02.11.29</t>
  </si>
  <si>
    <t>07.02.11.30</t>
  </si>
  <si>
    <t>07.02.11.31</t>
  </si>
  <si>
    <t>07.02.11.32</t>
  </si>
  <si>
    <t>07.02.11.33</t>
  </si>
  <si>
    <t>07.02.11.34</t>
  </si>
  <si>
    <t>07.02.11.35</t>
  </si>
  <si>
    <t>07.02.11.36</t>
  </si>
  <si>
    <t>07.02.11.37</t>
  </si>
  <si>
    <t>07.02.12.01</t>
  </si>
  <si>
    <t>07.02.12.02</t>
  </si>
  <si>
    <t>07.02.12.03</t>
  </si>
  <si>
    <t>07.02.12.04</t>
  </si>
  <si>
    <t>07.02.12.05</t>
  </si>
  <si>
    <t>07.02.13.01</t>
  </si>
  <si>
    <t>07.02.13.02</t>
  </si>
  <si>
    <t>07.02.13.03</t>
  </si>
  <si>
    <t>07.02.13.04</t>
  </si>
  <si>
    <t>07.02.13.05</t>
  </si>
  <si>
    <t>07.02.13.06</t>
  </si>
  <si>
    <t>07.02.13.07</t>
  </si>
  <si>
    <t>07.02.13.08</t>
  </si>
  <si>
    <t>07.02.13.09</t>
  </si>
  <si>
    <t>07.02.13.10</t>
  </si>
  <si>
    <t>07.02.13.11</t>
  </si>
  <si>
    <t>07.02.13.12</t>
  </si>
  <si>
    <t>07.02.14.01</t>
  </si>
  <si>
    <t>07.02.14.02</t>
  </si>
  <si>
    <t>07.02.14.03</t>
  </si>
  <si>
    <t>07.02.14.04</t>
  </si>
  <si>
    <t>07.02.14.05</t>
  </si>
  <si>
    <t>07.02.14.06</t>
  </si>
  <si>
    <t>07.02.14.07</t>
  </si>
  <si>
    <t>07.02.14.08</t>
  </si>
  <si>
    <t>07.02.14.09</t>
  </si>
  <si>
    <t>07.02.14.10</t>
  </si>
  <si>
    <t>07.02.14.11</t>
  </si>
  <si>
    <t>07.02.14.12</t>
  </si>
  <si>
    <t>07.02.14.13</t>
  </si>
  <si>
    <t>07.02.14.14</t>
  </si>
  <si>
    <t>07.02.14.15</t>
  </si>
  <si>
    <t>07.02.15.01</t>
  </si>
  <si>
    <t>07.02.15.02</t>
  </si>
  <si>
    <t>07.02.15.03</t>
  </si>
  <si>
    <t>07.02.15.04</t>
  </si>
  <si>
    <t>07.02.16.01</t>
  </si>
  <si>
    <t>07.02.16.02</t>
  </si>
  <si>
    <t>07.02.16.03</t>
  </si>
  <si>
    <t>07.02.16.04</t>
  </si>
  <si>
    <t>07.02.16.05</t>
  </si>
  <si>
    <t>07.02.16.06</t>
  </si>
  <si>
    <t>07.02.16.07</t>
  </si>
  <si>
    <t>07.02.16.08</t>
  </si>
  <si>
    <t>07.02.16.09</t>
  </si>
  <si>
    <t>07.02.16.10</t>
  </si>
  <si>
    <t>07.02.16.11</t>
  </si>
  <si>
    <t>07.02.16.12</t>
  </si>
  <si>
    <t>07.02.17.01</t>
  </si>
  <si>
    <t>07.02.17.02</t>
  </si>
  <si>
    <t>07.02.17.03</t>
  </si>
  <si>
    <t>07.02.17.04</t>
  </si>
  <si>
    <t>07.02.17.05</t>
  </si>
  <si>
    <t>07.02.17.06</t>
  </si>
  <si>
    <t>07.02.17.07</t>
  </si>
  <si>
    <t>07.02.17.08</t>
  </si>
  <si>
    <t>07.02.17.09</t>
  </si>
  <si>
    <t>07.02.17.10</t>
  </si>
  <si>
    <t>07.02.17.11</t>
  </si>
  <si>
    <t>07.02.17.12</t>
  </si>
  <si>
    <t>07.02.17.13</t>
  </si>
  <si>
    <t>07.02.17.14</t>
  </si>
  <si>
    <t>07.02.17.15</t>
  </si>
  <si>
    <t>07.02.17.16</t>
  </si>
  <si>
    <t>07.02.17.17</t>
  </si>
  <si>
    <t>07.02.17.18</t>
  </si>
  <si>
    <t>07.02.17.19</t>
  </si>
  <si>
    <t>07.02.17.20</t>
  </si>
  <si>
    <t>07.02.17.21</t>
  </si>
  <si>
    <t>07.02.17.22</t>
  </si>
  <si>
    <t>07.02.17.23</t>
  </si>
  <si>
    <t>07.02.17.24</t>
  </si>
  <si>
    <t>07.02.17.25</t>
  </si>
  <si>
    <t>07.02.17.26</t>
  </si>
  <si>
    <t>07.02.17.27</t>
  </si>
  <si>
    <t>07.02.17.28</t>
  </si>
  <si>
    <t>07.02.18.01</t>
  </si>
  <si>
    <t>07.02.18.02</t>
  </si>
  <si>
    <t>07.02.18.03</t>
  </si>
  <si>
    <t>07.02.18.04</t>
  </si>
  <si>
    <t>07.02.18.05</t>
  </si>
  <si>
    <t>07.02.18.06</t>
  </si>
  <si>
    <t>07.02.18.07</t>
  </si>
  <si>
    <t>07.02.18.08</t>
  </si>
  <si>
    <t>07.02.18.09</t>
  </si>
  <si>
    <t>07.02.18.10</t>
  </si>
  <si>
    <t>07.02.18.11</t>
  </si>
  <si>
    <t>07.02.18.12</t>
  </si>
  <si>
    <t>07.02.18.13</t>
  </si>
  <si>
    <t>07.02.18.14</t>
  </si>
  <si>
    <t>07.02.18.15</t>
  </si>
  <si>
    <t>07.02.18.16</t>
  </si>
  <si>
    <t>07.02.18.17</t>
  </si>
  <si>
    <t>07.02.18.18</t>
  </si>
  <si>
    <t>07.02.18.19</t>
  </si>
  <si>
    <t>07.02.18.20</t>
  </si>
  <si>
    <t>07.02.18.21</t>
  </si>
  <si>
    <t>07.02.18.22</t>
  </si>
  <si>
    <t>07.02.18.23</t>
  </si>
  <si>
    <t>07.02.18.24</t>
  </si>
  <si>
    <t>07.02.18.25</t>
  </si>
  <si>
    <t>07.02.18.26</t>
  </si>
  <si>
    <t>07.02.18.27</t>
  </si>
  <si>
    <t>07.02.18.28</t>
  </si>
  <si>
    <t>07.02.18.29</t>
  </si>
  <si>
    <t>07.02.18.30</t>
  </si>
  <si>
    <t>07.02.18.31</t>
  </si>
  <si>
    <t>07.02.18.32</t>
  </si>
  <si>
    <t>07.02.18.33</t>
  </si>
  <si>
    <t>07.02.18.34</t>
  </si>
  <si>
    <t>07.02.18.35</t>
  </si>
  <si>
    <t>07.02.18.36</t>
  </si>
  <si>
    <t>07.02.18.37</t>
  </si>
  <si>
    <t>07.02.18.38</t>
  </si>
  <si>
    <t>07.02.18.39</t>
  </si>
  <si>
    <t>07.02.18.40</t>
  </si>
  <si>
    <t>07.02.18.41</t>
  </si>
  <si>
    <t>07.02.18.42</t>
  </si>
  <si>
    <t>07.02.18.43</t>
  </si>
  <si>
    <t>07.02.18.44</t>
  </si>
  <si>
    <t>07.02.18.45</t>
  </si>
  <si>
    <t>07.02.18.46</t>
  </si>
  <si>
    <t>07.02.18.47</t>
  </si>
  <si>
    <t>07.02.18.48</t>
  </si>
  <si>
    <t>07.02.18.49</t>
  </si>
  <si>
    <t>07.02.18.50</t>
  </si>
  <si>
    <t>07.02.18.51</t>
  </si>
  <si>
    <t>07.02.18.52</t>
  </si>
  <si>
    <t>07.02.18.53</t>
  </si>
  <si>
    <t>07.02.18.54</t>
  </si>
  <si>
    <t>07.02.18.55</t>
  </si>
  <si>
    <t>07.02.18.56</t>
  </si>
  <si>
    <t>07.02.18.57</t>
  </si>
  <si>
    <t>07.02.18.58</t>
  </si>
  <si>
    <t>07.02.18.59</t>
  </si>
  <si>
    <t>07.02.18.60</t>
  </si>
  <si>
    <t>07.02.18.61</t>
  </si>
  <si>
    <t>07.02.18.62</t>
  </si>
  <si>
    <t>07.02.18.63</t>
  </si>
  <si>
    <t>07.02.18.64</t>
  </si>
  <si>
    <t>07.02.18.65</t>
  </si>
  <si>
    <t>07.02.18.66</t>
  </si>
  <si>
    <t>07.02.18.67</t>
  </si>
  <si>
    <t>07.02.18.68</t>
  </si>
  <si>
    <t>07.02.18.69</t>
  </si>
  <si>
    <t>07.02.18.70</t>
  </si>
  <si>
    <t>07.02.18.71</t>
  </si>
  <si>
    <t>07.02.18.72</t>
  </si>
  <si>
    <t>07.02.18.73</t>
  </si>
  <si>
    <t>07.02.18.74</t>
  </si>
  <si>
    <t>07.02.18.75</t>
  </si>
  <si>
    <t>07.02.18.76</t>
  </si>
  <si>
    <t>07.02.19.01</t>
  </si>
  <si>
    <t>07.02.19.02</t>
  </si>
  <si>
    <t>07.02.20.01</t>
  </si>
  <si>
    <t>07.02.20.02</t>
  </si>
  <si>
    <t>07.02.20.03</t>
  </si>
  <si>
    <t>07.02.20.04</t>
  </si>
  <si>
    <t>07.02.21.01</t>
  </si>
  <si>
    <t>07.02.21.02</t>
  </si>
  <si>
    <t>07.02.21.03</t>
  </si>
  <si>
    <t>07.02.22.01</t>
  </si>
  <si>
    <t>07.02.22.02</t>
  </si>
  <si>
    <t>07.02.22.03</t>
  </si>
  <si>
    <t>07.02.22.04</t>
  </si>
  <si>
    <t>07.02.22.05</t>
  </si>
  <si>
    <t>07.02.23.01</t>
  </si>
  <si>
    <t>07.02.23.02</t>
  </si>
  <si>
    <t>07.02.23.03</t>
  </si>
  <si>
    <t>07.02.24.01</t>
  </si>
  <si>
    <t>07.02.24.02</t>
  </si>
  <si>
    <t>07.02.24.03</t>
  </si>
  <si>
    <t>07.02.24.04</t>
  </si>
  <si>
    <t>07.02.24.05</t>
  </si>
  <si>
    <t>07.02.24.06</t>
  </si>
  <si>
    <t>07.02.24.07</t>
  </si>
  <si>
    <t>07.02.24.08</t>
  </si>
  <si>
    <t>07.02.24.09</t>
  </si>
  <si>
    <t>07.02.24.10</t>
  </si>
  <si>
    <t>07.02.24.11</t>
  </si>
  <si>
    <t>07.02.24.12</t>
  </si>
  <si>
    <t>07.02.24.13</t>
  </si>
  <si>
    <t>07.02.24.14</t>
  </si>
  <si>
    <t>07.02.24.15</t>
  </si>
  <si>
    <t>07.02.24.16</t>
  </si>
  <si>
    <t>07.02.24.17</t>
  </si>
  <si>
    <t>07.02.24.18</t>
  </si>
  <si>
    <t>07.02.24.19</t>
  </si>
  <si>
    <t>07.02.24.20</t>
  </si>
  <si>
    <t>07.02.24.21</t>
  </si>
  <si>
    <t>07.02.24.22</t>
  </si>
  <si>
    <t>07.02.24.23</t>
  </si>
  <si>
    <t>07.02.24.24</t>
  </si>
  <si>
    <t>07.02.25.01</t>
  </si>
  <si>
    <t>07.02.25.02</t>
  </si>
  <si>
    <t>07.02.25.03</t>
  </si>
  <si>
    <t>07.02.25.04</t>
  </si>
  <si>
    <t>07.02.25.05</t>
  </si>
  <si>
    <t>07.02.25.06</t>
  </si>
  <si>
    <t>07.02.25.07</t>
  </si>
  <si>
    <t>07.02.25.08</t>
  </si>
  <si>
    <t>07.02.25.09</t>
  </si>
  <si>
    <t>07.02.25.10</t>
  </si>
  <si>
    <t>07.02.25.11</t>
  </si>
  <si>
    <t>07.02.25.12</t>
  </si>
  <si>
    <t>07.02.25.13</t>
  </si>
  <si>
    <t>07.02.26.01</t>
  </si>
  <si>
    <t>07.02.26.02</t>
  </si>
  <si>
    <t>07.02.26.03</t>
  </si>
  <si>
    <t>07.02.27.01</t>
  </si>
  <si>
    <t>07.02.27.02</t>
  </si>
  <si>
    <t>07.02.27.03</t>
  </si>
  <si>
    <t>07.02.27.04</t>
  </si>
  <si>
    <t>07.02.27.05</t>
  </si>
  <si>
    <t>07.02.27.06</t>
  </si>
  <si>
    <t>07.02.27.07</t>
  </si>
  <si>
    <t>07.02.27.08</t>
  </si>
  <si>
    <t>07.02.27.09</t>
  </si>
  <si>
    <t>07.02.27.10</t>
  </si>
  <si>
    <t>07.02.27.11</t>
  </si>
  <si>
    <t>07.02.27.12</t>
  </si>
  <si>
    <t>07.02.27.13</t>
  </si>
  <si>
    <t>07.02.27.14</t>
  </si>
  <si>
    <t>07.02.27.15</t>
  </si>
  <si>
    <t>07.02.27.16</t>
  </si>
  <si>
    <t>07.02.27.17</t>
  </si>
  <si>
    <t>07.02.27.18</t>
  </si>
  <si>
    <t>07.02.27.19</t>
  </si>
  <si>
    <t>07.02.27.20</t>
  </si>
  <si>
    <t>07.02.27.21</t>
  </si>
  <si>
    <t>07.02.27.22</t>
  </si>
  <si>
    <t>07.02.27.23</t>
  </si>
  <si>
    <t>07.02.27.24</t>
  </si>
  <si>
    <t>07.02.27.25</t>
  </si>
  <si>
    <t>07.02.27.26</t>
  </si>
  <si>
    <t>07.02.27.27</t>
  </si>
  <si>
    <t>07.02.27.28</t>
  </si>
  <si>
    <t>07.02.27.29</t>
  </si>
  <si>
    <t>07.02.27.30</t>
  </si>
  <si>
    <t>07.02.27.31</t>
  </si>
  <si>
    <t>07.02.27.32</t>
  </si>
  <si>
    <t>07.02.27.33</t>
  </si>
  <si>
    <t>07.02.27.34</t>
  </si>
  <si>
    <t>07.02.27.35</t>
  </si>
  <si>
    <t>07.02.27.36</t>
  </si>
  <si>
    <t>07.02.28.01</t>
  </si>
  <si>
    <t>07.02.28.02</t>
  </si>
  <si>
    <t>07.02.28.03</t>
  </si>
  <si>
    <t>07.02.28.04</t>
  </si>
  <si>
    <t>07.02.28.05</t>
  </si>
  <si>
    <t>07.02.28.06</t>
  </si>
  <si>
    <t>07.02.28.07</t>
  </si>
  <si>
    <t>07.02.28.08</t>
  </si>
  <si>
    <t>07.02.28.09</t>
  </si>
  <si>
    <t>07.02.28.10</t>
  </si>
  <si>
    <t>07.02.28.11</t>
  </si>
  <si>
    <t>07.02.28.12</t>
  </si>
  <si>
    <t>07.02.28.13</t>
  </si>
  <si>
    <t>07.02.28.14</t>
  </si>
  <si>
    <t>07.02.28.15</t>
  </si>
  <si>
    <t>07.02.28.16</t>
  </si>
  <si>
    <t>07.02.28.17</t>
  </si>
  <si>
    <t>07.02.28.18</t>
  </si>
  <si>
    <t>07.02.29.01</t>
  </si>
  <si>
    <t>07.02.29.02</t>
  </si>
  <si>
    <t>07.02.29.03</t>
  </si>
  <si>
    <t>07.02.29.04</t>
  </si>
  <si>
    <t>07.02.29.05</t>
  </si>
  <si>
    <t>07.02.29.06</t>
  </si>
  <si>
    <t>07.02.29.07</t>
  </si>
  <si>
    <t>07.02.29.08</t>
  </si>
  <si>
    <t>07.02.29.09</t>
  </si>
  <si>
    <t>07.02.29.10</t>
  </si>
  <si>
    <t>07.02.29.11</t>
  </si>
  <si>
    <t>07.02.29.12</t>
  </si>
  <si>
    <t>07.02.29.13</t>
  </si>
  <si>
    <t>07.02.29.14</t>
  </si>
  <si>
    <t>07.02.29.15</t>
  </si>
  <si>
    <t>07.02.29.16</t>
  </si>
  <si>
    <t>07.02.29.17</t>
  </si>
  <si>
    <t>07.02.29.18</t>
  </si>
  <si>
    <t>07.02.29.19</t>
  </si>
  <si>
    <t>07.02.29.20</t>
  </si>
  <si>
    <t>07.02.29.21</t>
  </si>
  <si>
    <t>07.03.01.01</t>
  </si>
  <si>
    <t>07.03.01.02</t>
  </si>
  <si>
    <t>07.03.01.03</t>
  </si>
  <si>
    <t>07.03.01.04</t>
  </si>
  <si>
    <t>07.03.01.05</t>
  </si>
  <si>
    <t>07.03.01.06</t>
  </si>
  <si>
    <t>07.03.01.07</t>
  </si>
  <si>
    <t>07.03.01.08</t>
  </si>
  <si>
    <t>07.03.01.09</t>
  </si>
  <si>
    <t>07.03.01.10</t>
  </si>
  <si>
    <t>07.03.01.11</t>
  </si>
  <si>
    <t>07.03.01.12</t>
  </si>
  <si>
    <t>07.03.01.13</t>
  </si>
  <si>
    <t>07.03.01.14</t>
  </si>
  <si>
    <t>07.03.01.15</t>
  </si>
  <si>
    <t>07.03.01.16</t>
  </si>
  <si>
    <t>07.03.01.17</t>
  </si>
  <si>
    <t>07.03.01.18</t>
  </si>
  <si>
    <t>07.03.01.19</t>
  </si>
  <si>
    <t>07.03.01.20</t>
  </si>
  <si>
    <t>07.03.01.21</t>
  </si>
  <si>
    <t>07.03.01.22</t>
  </si>
  <si>
    <t>07.03.01.23</t>
  </si>
  <si>
    <t>07.03.01.24</t>
  </si>
  <si>
    <t>07.03.01.25</t>
  </si>
  <si>
    <t>07.03.01.26</t>
  </si>
  <si>
    <t>07.03.01.27</t>
  </si>
  <si>
    <t>07.03.01.28</t>
  </si>
  <si>
    <t>07.03.01.29</t>
  </si>
  <si>
    <t>08.01.01.01</t>
  </si>
  <si>
    <t>08.02.01.01</t>
  </si>
  <si>
    <t>08.03.01.01</t>
  </si>
  <si>
    <t>08.03.01.02</t>
  </si>
  <si>
    <t>08.03.01.03</t>
  </si>
  <si>
    <t>08.03.01.04</t>
  </si>
  <si>
    <t>08.03.02.01</t>
  </si>
  <si>
    <t>08.03.02.02</t>
  </si>
  <si>
    <t>08.03.02.03</t>
  </si>
  <si>
    <t>08.03.02.04</t>
  </si>
  <si>
    <t>08.03.03.01</t>
  </si>
  <si>
    <t>08.03.03.02</t>
  </si>
  <si>
    <t>08.03.03.03</t>
  </si>
  <si>
    <t>08.03.03.04</t>
  </si>
  <si>
    <t>08.03.03.05</t>
  </si>
  <si>
    <t>08.03.04.01</t>
  </si>
  <si>
    <t>08.03.04.02</t>
  </si>
  <si>
    <t>08.03.04.03</t>
  </si>
  <si>
    <t>08.03.04.04</t>
  </si>
  <si>
    <t>08.03.04.05</t>
  </si>
  <si>
    <t>09.01.01.01</t>
  </si>
  <si>
    <t>09.01.01.02</t>
  </si>
  <si>
    <t>09.01.01.03</t>
  </si>
  <si>
    <t>09.01.02.01</t>
  </si>
  <si>
    <t>09.01.02.02</t>
  </si>
  <si>
    <t>09.01.02.03</t>
  </si>
  <si>
    <t>09.01.03.01</t>
  </si>
  <si>
    <t>09.01.03.02</t>
  </si>
  <si>
    <t>09.01.03.03</t>
  </si>
  <si>
    <t>09.01.04.01</t>
  </si>
  <si>
    <t>09.01.04.02</t>
  </si>
  <si>
    <t>09.01.04.03</t>
  </si>
  <si>
    <t>09.01.05.01</t>
  </si>
  <si>
    <t>09.01.05.02</t>
  </si>
  <si>
    <t>09.01.05.03</t>
  </si>
  <si>
    <t>09.01.06.01</t>
  </si>
  <si>
    <t>09.01.06.02</t>
  </si>
  <si>
    <t>09.01.06.03</t>
  </si>
  <si>
    <t>09.01.07.01</t>
  </si>
  <si>
    <t>09.01.07.02</t>
  </si>
  <si>
    <t>09.01.07.03</t>
  </si>
  <si>
    <t>09.01.08.01</t>
  </si>
  <si>
    <t>09.01.08.02</t>
  </si>
  <si>
    <t>09.01.08.03</t>
  </si>
  <si>
    <t>09.01.09.01</t>
  </si>
  <si>
    <t>09.01.09.02</t>
  </si>
  <si>
    <t>09.01.09.03</t>
  </si>
  <si>
    <t>09.01.10.01</t>
  </si>
  <si>
    <t>09.01.10.02</t>
  </si>
  <si>
    <t>09.01.10.03</t>
  </si>
  <si>
    <t>09.01.11.01</t>
  </si>
  <si>
    <t>09.01.11.02</t>
  </si>
  <si>
    <t>09.01.11.03</t>
  </si>
  <si>
    <t>09.01.12.01</t>
  </si>
  <si>
    <t>09.01.12.02</t>
  </si>
  <si>
    <t>09.01.12.03</t>
  </si>
  <si>
    <t>09.01.13.01</t>
  </si>
  <si>
    <t>09.01.13.02</t>
  </si>
  <si>
    <t>09.01.13.03</t>
  </si>
  <si>
    <t>09.02.01.01</t>
  </si>
  <si>
    <t>09.02.01.02</t>
  </si>
  <si>
    <t>09.02.01.03</t>
  </si>
  <si>
    <t>09.02.02.01</t>
  </si>
  <si>
    <t>09.02.02.02</t>
  </si>
  <si>
    <t>09.02.02.03</t>
  </si>
  <si>
    <t>09.02.03.01</t>
  </si>
  <si>
    <t>09.02.03.02</t>
  </si>
  <si>
    <t>09.02.03.03</t>
  </si>
  <si>
    <t>09.02.04.01</t>
  </si>
  <si>
    <t>09.02.04.02</t>
  </si>
  <si>
    <t>09.02.04.03</t>
  </si>
  <si>
    <t>09.03.01.01</t>
  </si>
  <si>
    <t>09.03.01.02</t>
  </si>
  <si>
    <t>09.03.02.01</t>
  </si>
  <si>
    <t>09.03.02.02</t>
  </si>
  <si>
    <t>09.03.03.01</t>
  </si>
  <si>
    <t>09.03.03.02</t>
  </si>
  <si>
    <t>09.03.04.01</t>
  </si>
  <si>
    <t>09.03.04.02</t>
  </si>
  <si>
    <t>09.03.05.01</t>
  </si>
  <si>
    <t>09.03.05.02</t>
  </si>
  <si>
    <t>09.03.06.01</t>
  </si>
  <si>
    <t>09.03.06.02</t>
  </si>
  <si>
    <t>09.03.07.01</t>
  </si>
  <si>
    <t>09.03.07.02</t>
  </si>
  <si>
    <t>09.03.08.01</t>
  </si>
  <si>
    <t>09.03.08.02</t>
  </si>
  <si>
    <t>10.01.01.01</t>
  </si>
  <si>
    <t>10.01.01.02</t>
  </si>
  <si>
    <t>10.01.01.03</t>
  </si>
  <si>
    <t>10.01.01.04</t>
  </si>
  <si>
    <t>10.01.01.05</t>
  </si>
  <si>
    <t>10.01.01.06</t>
  </si>
  <si>
    <t>10.01.02.01</t>
  </si>
  <si>
    <t>10.01.02.02</t>
  </si>
  <si>
    <t>10.01.02.03</t>
  </si>
  <si>
    <t>10.01.02.04</t>
  </si>
  <si>
    <t>10.01.02.05</t>
  </si>
  <si>
    <t>10.01.03.01</t>
  </si>
  <si>
    <t>11.01.01.01</t>
  </si>
  <si>
    <t>11.01.02.01</t>
  </si>
  <si>
    <t>12.01.01.01</t>
  </si>
  <si>
    <t>12.02.01.01</t>
  </si>
  <si>
    <t>12.02.01.02</t>
  </si>
  <si>
    <t>12.02.01.03</t>
  </si>
  <si>
    <t>12.02.01.04</t>
  </si>
  <si>
    <t>12.02.01.05</t>
  </si>
  <si>
    <t>12.02.01.06</t>
  </si>
  <si>
    <t>12.02.01.07</t>
  </si>
  <si>
    <t>12.02.01.08</t>
  </si>
  <si>
    <t>12.02.01.09</t>
  </si>
  <si>
    <t>12.02.01.10</t>
  </si>
  <si>
    <t>12.02.01.11</t>
  </si>
  <si>
    <t>12.02.01.12</t>
  </si>
  <si>
    <t>12.02.01.13</t>
  </si>
  <si>
    <t>12.02.02.01</t>
  </si>
  <si>
    <t>12.02.03.01</t>
  </si>
  <si>
    <t>12.04.01.01</t>
  </si>
  <si>
    <t>12.04.02.01</t>
  </si>
  <si>
    <t>31.01.01.01</t>
  </si>
  <si>
    <t>31.01.01.02</t>
  </si>
  <si>
    <t>31.01.01.03</t>
  </si>
  <si>
    <t>31.01.01.04</t>
  </si>
  <si>
    <t>31.01.01.05</t>
  </si>
  <si>
    <t>31.01.01.06</t>
  </si>
  <si>
    <t>31.01.01.07</t>
  </si>
  <si>
    <t>02.03.03.01</t>
  </si>
  <si>
    <t>13.01.01.01</t>
  </si>
  <si>
    <t>13.01.02.01</t>
  </si>
  <si>
    <t>13.01.02.02</t>
  </si>
  <si>
    <t>13.01.03.01</t>
  </si>
  <si>
    <t>13.01.03.02</t>
  </si>
  <si>
    <t>14.01.01.01</t>
  </si>
  <si>
    <t>14.01.01.02</t>
  </si>
  <si>
    <t>05.02.02.02</t>
  </si>
  <si>
    <t>05.02.02.03</t>
  </si>
  <si>
    <t>05.02.02.04</t>
  </si>
  <si>
    <t>05.02.02.05</t>
  </si>
  <si>
    <t>14.01.03.01</t>
  </si>
  <si>
    <t>14.01.03.02</t>
  </si>
  <si>
    <t>14.01.03.03</t>
  </si>
  <si>
    <t>14.01.04.01</t>
  </si>
  <si>
    <t>14.01.05.01</t>
  </si>
  <si>
    <t>14.01.05.02</t>
  </si>
  <si>
    <t>14.01.06.01</t>
  </si>
  <si>
    <t>14.01.06.02</t>
  </si>
  <si>
    <t>14.01.06.03</t>
  </si>
  <si>
    <t>14.01.07.01</t>
  </si>
  <si>
    <t>14.02.01.01</t>
  </si>
  <si>
    <t>14.02.01.02</t>
  </si>
  <si>
    <t>14.02.01.03</t>
  </si>
  <si>
    <t>14.02.01.04</t>
  </si>
  <si>
    <t>14.02.01.05</t>
  </si>
  <si>
    <t>14.02.01.06</t>
  </si>
  <si>
    <t>14.02.01.07</t>
  </si>
  <si>
    <t>14.04.01.01</t>
  </si>
  <si>
    <t>14.04.01.02</t>
  </si>
  <si>
    <t>14.05.01.01</t>
  </si>
  <si>
    <t>14.05.01.02</t>
  </si>
  <si>
    <t>14.05.02.01</t>
  </si>
  <si>
    <t>14.05.03.01</t>
  </si>
  <si>
    <t>14.05.03.02</t>
  </si>
  <si>
    <t>14.06.01.01</t>
  </si>
  <si>
    <t>14.06.01.02</t>
  </si>
  <si>
    <t>14.06.05.01</t>
  </si>
  <si>
    <t>14.06.05.02</t>
  </si>
  <si>
    <t>14.06.06.01</t>
  </si>
  <si>
    <t>14.06.06.02</t>
  </si>
  <si>
    <t>14.06.06.03</t>
  </si>
  <si>
    <t>14.06.06.04</t>
  </si>
  <si>
    <t>14.06.06.05</t>
  </si>
  <si>
    <t>14.06.07.01</t>
  </si>
  <si>
    <t>15.01.01.01</t>
  </si>
  <si>
    <t>15.01.02.01</t>
  </si>
  <si>
    <t>15.01.02.02</t>
  </si>
  <si>
    <t>15.01.02.03</t>
  </si>
  <si>
    <t>15.01.02.04</t>
  </si>
  <si>
    <t>15.01.02.05</t>
  </si>
  <si>
    <t>15.01.02.06</t>
  </si>
  <si>
    <t>15.01.02.07</t>
  </si>
  <si>
    <t>15.01.02.08</t>
  </si>
  <si>
    <t>15.01.02.09</t>
  </si>
  <si>
    <t>15.02.01.01</t>
  </si>
  <si>
    <t>15.03.01.01</t>
  </si>
  <si>
    <t>02.03.02.01</t>
  </si>
  <si>
    <t>02.03.04.01</t>
  </si>
  <si>
    <t>02.03.05.01</t>
  </si>
  <si>
    <t>02.03.06.01</t>
  </si>
  <si>
    <t>02.03.07.01</t>
  </si>
  <si>
    <t>02.03.08.01</t>
  </si>
  <si>
    <t>02.03.09.01</t>
  </si>
  <si>
    <t>02.03.10.01</t>
  </si>
  <si>
    <t>02.03.11.01</t>
  </si>
  <si>
    <t>02.03.12.01</t>
  </si>
  <si>
    <t>02.03.13.01</t>
  </si>
  <si>
    <t>02.03.14.01</t>
  </si>
  <si>
    <t>02.03.15.01</t>
  </si>
  <si>
    <t>02.03.16.01</t>
  </si>
  <si>
    <t>02.03.17.01</t>
  </si>
  <si>
    <t>02.03.18.01</t>
  </si>
  <si>
    <t>30.01.01.01</t>
  </si>
  <si>
    <t>30.01.02.01</t>
  </si>
  <si>
    <t>30.01.03.01</t>
  </si>
  <si>
    <t>30.03.01.01</t>
  </si>
  <si>
    <t>30.03.03.01</t>
  </si>
  <si>
    <t>30.03.04.01</t>
  </si>
  <si>
    <t>30.03.05.01</t>
  </si>
  <si>
    <t>30.03.06.01</t>
  </si>
  <si>
    <t>30.03.07.01</t>
  </si>
  <si>
    <t>30.03.08.01</t>
  </si>
  <si>
    <t>30.01.01.02</t>
  </si>
  <si>
    <t>30.01.01.03</t>
  </si>
  <si>
    <t>30.01.01.04</t>
  </si>
  <si>
    <t>30.01.01.05</t>
  </si>
  <si>
    <t>30.01.01.06</t>
  </si>
  <si>
    <t>30.03.10.01</t>
  </si>
  <si>
    <t>30.03.11.01</t>
  </si>
  <si>
    <t>30.03.12.01</t>
  </si>
  <si>
    <t>30.03.13.01</t>
  </si>
  <si>
    <t>30.01.02.02</t>
  </si>
  <si>
    <t>30.01.02.03</t>
  </si>
  <si>
    <t>30.01.02.04</t>
  </si>
  <si>
    <t>30.01.02.05</t>
  </si>
  <si>
    <t>30.01.02.06</t>
  </si>
  <si>
    <t>30.03.15.01</t>
  </si>
  <si>
    <t>30.03.16.01</t>
  </si>
  <si>
    <t>30.03.17.01</t>
  </si>
  <si>
    <t>30.03.18.01</t>
  </si>
  <si>
    <t>30.01.03.02</t>
  </si>
  <si>
    <t>30.01.03.03</t>
  </si>
  <si>
    <t>30.01.03.04</t>
  </si>
  <si>
    <t>30.01.03.05</t>
  </si>
  <si>
    <t>30.01.03.06</t>
  </si>
  <si>
    <t>16.01.01.01</t>
  </si>
  <si>
    <t>16.01.01.02</t>
  </si>
  <si>
    <t>16.01.02.01</t>
  </si>
  <si>
    <t>16.01.02.02</t>
  </si>
  <si>
    <t>16.01.03.01</t>
  </si>
  <si>
    <t>16.01.03.02</t>
  </si>
  <si>
    <t>16.01.04.01</t>
  </si>
  <si>
    <t>16.01.04.02</t>
  </si>
  <si>
    <t>16.01.05.01</t>
  </si>
  <si>
    <t>16.01.05.02</t>
  </si>
  <si>
    <t>16.02.01.01</t>
  </si>
  <si>
    <t>16.02.02.01</t>
  </si>
  <si>
    <t>16.02.03.01</t>
  </si>
  <si>
    <t>16.02.04.01</t>
  </si>
  <si>
    <t>16.02.05.01</t>
  </si>
  <si>
    <t>16.02.06.01</t>
  </si>
  <si>
    <t>16.02.07.01</t>
  </si>
  <si>
    <t>16.02.08.01</t>
  </si>
  <si>
    <t>16.02.09.01</t>
  </si>
  <si>
    <t>16.02.09.02</t>
  </si>
  <si>
    <t>16.02.09.03</t>
  </si>
  <si>
    <t>16.02.09.04</t>
  </si>
  <si>
    <t>16.02.09.05</t>
  </si>
  <si>
    <t>16.02.10.01</t>
  </si>
  <si>
    <t>17.02.01.01</t>
  </si>
  <si>
    <t>17.03.01.01</t>
  </si>
  <si>
    <t>17.02.01.02</t>
  </si>
  <si>
    <t>17.02.01.03</t>
  </si>
  <si>
    <t>17.02.01.04</t>
  </si>
  <si>
    <t>17.02.01.05</t>
  </si>
  <si>
    <t>17.04.01.01</t>
  </si>
  <si>
    <t>18.01.01.01</t>
  </si>
  <si>
    <t>01.02.01.02</t>
  </si>
  <si>
    <t>01.02.01.03</t>
  </si>
  <si>
    <t>01.02.01.04</t>
  </si>
  <si>
    <t>01.02.01.05</t>
  </si>
  <si>
    <t>01.02.01.06</t>
  </si>
  <si>
    <t>19.01.02.01</t>
  </si>
  <si>
    <t>19.01.02.02</t>
  </si>
  <si>
    <t>19.01.02.03</t>
  </si>
  <si>
    <t>19.01.02.04</t>
  </si>
  <si>
    <t>19.01.03.01</t>
  </si>
  <si>
    <t>01.01.01.03</t>
  </si>
  <si>
    <t>01.01.01.04</t>
  </si>
  <si>
    <t>01.01.01.05</t>
  </si>
  <si>
    <t>01.01.01.06</t>
  </si>
  <si>
    <t>01.01.01.07</t>
  </si>
  <si>
    <t>01.01.02.05</t>
  </si>
  <si>
    <t>01.01.02.06</t>
  </si>
  <si>
    <t>01.01.02.07</t>
  </si>
  <si>
    <t>01.01.02.08</t>
  </si>
  <si>
    <t>01.01.02.09</t>
  </si>
  <si>
    <t>01.01.02.10</t>
  </si>
  <si>
    <t>01.01.02.11</t>
  </si>
  <si>
    <t>20.01.01.01</t>
  </si>
  <si>
    <t>20.01.01.02</t>
  </si>
  <si>
    <t>20.01.01.03</t>
  </si>
  <si>
    <t>20.01.01.04</t>
  </si>
  <si>
    <t>20.01.01.05</t>
  </si>
  <si>
    <t>20.01.02.01</t>
  </si>
  <si>
    <t>20.01.02.02</t>
  </si>
  <si>
    <t>20.01.02.03</t>
  </si>
  <si>
    <t>20.01.02.04</t>
  </si>
  <si>
    <t>20.01.03.01</t>
  </si>
  <si>
    <t>20.01.03.02</t>
  </si>
  <si>
    <t>20.01.03.03</t>
  </si>
  <si>
    <t>20.01.04.01</t>
  </si>
  <si>
    <t>20.01.04.02</t>
  </si>
  <si>
    <t>20.01.04.03</t>
  </si>
  <si>
    <t>20.01.04.04</t>
  </si>
  <si>
    <t>20.01.04.05</t>
  </si>
  <si>
    <t>20.01.05.01</t>
  </si>
  <si>
    <t>20.01.05.02</t>
  </si>
  <si>
    <t>20.01.05.03</t>
  </si>
  <si>
    <t>20.01.05.04</t>
  </si>
  <si>
    <t>20.01.05.05</t>
  </si>
  <si>
    <t>20.01.06.01</t>
  </si>
  <si>
    <t>20.01.06.02</t>
  </si>
  <si>
    <t>20.01.06.03</t>
  </si>
  <si>
    <t>20.01.06.04</t>
  </si>
  <si>
    <t>20.01.06.05</t>
  </si>
  <si>
    <t>20.01.07.01</t>
  </si>
  <si>
    <t>20.01.07.02</t>
  </si>
  <si>
    <t>20.01.07.03</t>
  </si>
  <si>
    <t>20.01.08.01</t>
  </si>
  <si>
    <t>20.01.08.02</t>
  </si>
  <si>
    <t>20.01.08.03</t>
  </si>
  <si>
    <t>20.01.08.04</t>
  </si>
  <si>
    <t>20.01.08.05</t>
  </si>
  <si>
    <t>20.01.09.01</t>
  </si>
  <si>
    <t>20.01.09.02</t>
  </si>
  <si>
    <t>20.01.09.03</t>
  </si>
  <si>
    <t>20.01.09.04</t>
  </si>
  <si>
    <t>20.01.09.05</t>
  </si>
  <si>
    <t>20.01.10.01</t>
  </si>
  <si>
    <t>20.01.10.02</t>
  </si>
  <si>
    <t>20.01.10.03</t>
  </si>
  <si>
    <t>20.01.11.01</t>
  </si>
  <si>
    <t>20.01.11.02</t>
  </si>
  <si>
    <t>20.01.12.01</t>
  </si>
  <si>
    <t>20.01.12.02</t>
  </si>
  <si>
    <t>20.01.12.03</t>
  </si>
  <si>
    <t>20.01.12.04</t>
  </si>
  <si>
    <t>20.01.13.01</t>
  </si>
  <si>
    <t>20.01.13.02</t>
  </si>
  <si>
    <t>20.01.13.03</t>
  </si>
  <si>
    <t>20.01.13.04</t>
  </si>
  <si>
    <t>20.01.13.05</t>
  </si>
  <si>
    <t>20.01.14.01</t>
  </si>
  <si>
    <t>20.01.14.02</t>
  </si>
  <si>
    <t>20.01.14.03</t>
  </si>
  <si>
    <t>20.01.14.04</t>
  </si>
  <si>
    <t>20.01.15.01</t>
  </si>
  <si>
    <t>20.01.15.02</t>
  </si>
  <si>
    <t>20.01.15.03</t>
  </si>
  <si>
    <t>20.01.15.04</t>
  </si>
  <si>
    <t>20.01.15.05</t>
  </si>
  <si>
    <t>20.01.16.01</t>
  </si>
  <si>
    <t>20.01.16.02</t>
  </si>
  <si>
    <t>20.01.16.03</t>
  </si>
  <si>
    <t>20.01.16.04</t>
  </si>
  <si>
    <t>20.01.17.01</t>
  </si>
  <si>
    <t>20.01.17.02</t>
  </si>
  <si>
    <t>20.01.17.03</t>
  </si>
  <si>
    <t>20.01.17.04</t>
  </si>
  <si>
    <t>20.01.17.05</t>
  </si>
  <si>
    <t>20.01.18.01</t>
  </si>
  <si>
    <t>20.01.18.02</t>
  </si>
  <si>
    <t>20.01.19.01</t>
  </si>
  <si>
    <t>20.01.19.02</t>
  </si>
  <si>
    <t>20.01.19.03</t>
  </si>
  <si>
    <t>20.01.19.04</t>
  </si>
  <si>
    <t>20.01.20.01</t>
  </si>
  <si>
    <t>20.01.20.02</t>
  </si>
  <si>
    <t>20.01.21.01</t>
  </si>
  <si>
    <t>20.01.21.02</t>
  </si>
  <si>
    <t>20.01.21.03</t>
  </si>
  <si>
    <t>20.01.21.04</t>
  </si>
  <si>
    <t>20.01.21.05</t>
  </si>
  <si>
    <t>20.01.22.01</t>
  </si>
  <si>
    <t>20.01.22.02</t>
  </si>
  <si>
    <t>20.01.22.03</t>
  </si>
  <si>
    <t>20.01.22.04</t>
  </si>
  <si>
    <t>20.01.23.01</t>
  </si>
  <si>
    <t>20.01.23.02</t>
  </si>
  <si>
    <t>20.01.23.03</t>
  </si>
  <si>
    <t>20.01.24.01</t>
  </si>
  <si>
    <t>20.01.24.02</t>
  </si>
  <si>
    <t>20.01.24.03</t>
  </si>
  <si>
    <t>20.01.24.04</t>
  </si>
  <si>
    <t>20.01.24.05</t>
  </si>
  <si>
    <t>21.01.01.01</t>
  </si>
  <si>
    <t>21.01.02.01</t>
  </si>
  <si>
    <t>21.02.01.01</t>
  </si>
  <si>
    <t>21.02.01.02</t>
  </si>
  <si>
    <t>21.02.01.03</t>
  </si>
  <si>
    <t>21.02.01.04</t>
  </si>
  <si>
    <t>21.02.01.05</t>
  </si>
  <si>
    <t>21.02.02.01</t>
  </si>
  <si>
    <t>21.02.02.02</t>
  </si>
  <si>
    <t>21.02.03.01</t>
  </si>
  <si>
    <t>21.02.04.01</t>
  </si>
  <si>
    <t>21.03.01.01</t>
  </si>
  <si>
    <t>21.04.01.01</t>
  </si>
  <si>
    <t>21.05.01.01</t>
  </si>
  <si>
    <t>21.05.02.01</t>
  </si>
  <si>
    <t>22.01.01.01</t>
  </si>
  <si>
    <t>22.01.01.02</t>
  </si>
  <si>
    <t>23.01.01.01</t>
  </si>
  <si>
    <t>23.01.02.01</t>
  </si>
  <si>
    <t>23.01.03.01</t>
  </si>
  <si>
    <t>23.01.04.01</t>
  </si>
  <si>
    <t>23.01.05.01</t>
  </si>
  <si>
    <t>23.01.06.01</t>
  </si>
  <si>
    <t>23.01.07.01</t>
  </si>
  <si>
    <t>23.01.08.01</t>
  </si>
  <si>
    <t>23.01.09.01</t>
  </si>
  <si>
    <t>23.01.10.01</t>
  </si>
  <si>
    <t>23.01.11.01</t>
  </si>
  <si>
    <t>24.02.01.01</t>
  </si>
  <si>
    <t>24.02.01.02</t>
  </si>
  <si>
    <t>24.02.01.03</t>
  </si>
  <si>
    <t>24.02.01.04</t>
  </si>
  <si>
    <t>24.02.01.05</t>
  </si>
  <si>
    <t>24.02.01.06</t>
  </si>
  <si>
    <t>24.02.01.07</t>
  </si>
  <si>
    <t>24.02.01.08</t>
  </si>
  <si>
    <t>24.02.01.09</t>
  </si>
  <si>
    <t>24.02.01.10</t>
  </si>
  <si>
    <t>24.02.02.01</t>
  </si>
  <si>
    <t>24.02.02.02</t>
  </si>
  <si>
    <t>24.03.01.01</t>
  </si>
  <si>
    <t>24.03.02.01</t>
  </si>
  <si>
    <t>24.03.03.01</t>
  </si>
  <si>
    <t>24.03.04.01</t>
  </si>
  <si>
    <t>24.03.04.02</t>
  </si>
  <si>
    <t>25.01.01.01</t>
  </si>
  <si>
    <t>25.02.01.01</t>
  </si>
  <si>
    <t>26.01.01.01</t>
  </si>
  <si>
    <t>26.01.02.01</t>
  </si>
  <si>
    <t>26.02.01.01</t>
  </si>
  <si>
    <t>26.02.02.01</t>
  </si>
  <si>
    <t>26.03.02.01</t>
  </si>
  <si>
    <t>26.03.02.02</t>
  </si>
  <si>
    <t>26.04.01.01</t>
  </si>
  <si>
    <t>26.04.01.02</t>
  </si>
  <si>
    <t>26.04.01.03</t>
  </si>
  <si>
    <t>28.01.01.01</t>
  </si>
  <si>
    <t>28.01.02.01</t>
  </si>
  <si>
    <t>28.01.02.02</t>
  </si>
  <si>
    <t>28.01.02.03</t>
  </si>
  <si>
    <t>28.01.02.04</t>
  </si>
  <si>
    <t>28.01.02.05</t>
  </si>
  <si>
    <t>28.01.02.06</t>
  </si>
  <si>
    <t>29.01.01.01</t>
  </si>
  <si>
    <t>29.01.01.02</t>
  </si>
  <si>
    <t>29.01.01.03</t>
  </si>
  <si>
    <t>29.01.01.04</t>
  </si>
  <si>
    <t>29.01.01.05</t>
  </si>
  <si>
    <t>29.01.02.01</t>
  </si>
  <si>
    <t>01.01.01.01 Acuicultura de choritos</t>
  </si>
  <si>
    <t>01.01.01.02 Acuicultura de moluscos</t>
  </si>
  <si>
    <t>01.01.02.01 Acuicultura de la Trucha Arcoiris</t>
  </si>
  <si>
    <t>01.01.02.02 Acuicultura de peces</t>
  </si>
  <si>
    <t>01.01.02.03 Acuicultura del Salmón del Atlántico</t>
  </si>
  <si>
    <t>01.01.02.04 Acuicultura del Salmón Plateado o Coho</t>
  </si>
  <si>
    <t>01.01.03.01 Acuicultura</t>
  </si>
  <si>
    <t>01.02.01.01 Acuicultura de Algas</t>
  </si>
  <si>
    <t>01.03.01.01 Acuicultura</t>
  </si>
  <si>
    <t>02.01.01.01 Berries</t>
  </si>
  <si>
    <t>02.01.01.02 Cítricos</t>
  </si>
  <si>
    <t>02.01.01.03 Frutos de hueso (carozo)</t>
  </si>
  <si>
    <t>02.01.01.04 Frutos de pepita</t>
  </si>
  <si>
    <t>02.01.01.05 Frutos Oleaginosos</t>
  </si>
  <si>
    <t>02.01.01.06 Frutos secos</t>
  </si>
  <si>
    <t>02.01.01.07 Industrial</t>
  </si>
  <si>
    <t>02.01.01.08 Otros</t>
  </si>
  <si>
    <t>02.01.01.09 Tropicales y subtropicales</t>
  </si>
  <si>
    <t>02.01.01.10 Uva</t>
  </si>
  <si>
    <t>02.01.01.07 Otros</t>
  </si>
  <si>
    <t>02.01.01.08 Tropicales y subtropicales</t>
  </si>
  <si>
    <t>02.01.01.09 Uva</t>
  </si>
  <si>
    <t>02.03.01.01 Uva de mesa</t>
  </si>
  <si>
    <t>02.03.01.02 Uva pisquera</t>
  </si>
  <si>
    <t>02.03.01.03 Uva vinífera</t>
  </si>
  <si>
    <t>02.04.01.01 Cereales</t>
  </si>
  <si>
    <t>02.04.01.02 Hortalizas</t>
  </si>
  <si>
    <t>02.04.01.03 Industriales</t>
  </si>
  <si>
    <t>02.04.01.04 Legumbres</t>
  </si>
  <si>
    <t>02.04.01.05 Tubérculos</t>
  </si>
  <si>
    <t>02.04.02.01 Achicoria</t>
  </si>
  <si>
    <t>02.04.02.02 Arroz</t>
  </si>
  <si>
    <t>02.04.02.03 Avena</t>
  </si>
  <si>
    <t>02.04.02.04 Cebada</t>
  </si>
  <si>
    <t>02.04.02.05 Garbanzos</t>
  </si>
  <si>
    <t>02.04.02.06 Lentejas</t>
  </si>
  <si>
    <t>02.04.02.07 Lupino</t>
  </si>
  <si>
    <t>02.04.02.08 Maíz</t>
  </si>
  <si>
    <t>02.04.02.09 Maravilla</t>
  </si>
  <si>
    <t>02.04.02.10 Otras industriales</t>
  </si>
  <si>
    <t>02.04.02.11 Otras Legumbres</t>
  </si>
  <si>
    <t>02.04.02.12 Otros cereales</t>
  </si>
  <si>
    <t>02.04.02.13 Papa</t>
  </si>
  <si>
    <t>02.04.02.14 Porotos</t>
  </si>
  <si>
    <t>02.04.02.15 Raps</t>
  </si>
  <si>
    <t>02.04.02.16 Remolacha (caña de azúcar)</t>
  </si>
  <si>
    <t>02.04.02.17 Tabaco</t>
  </si>
  <si>
    <t>02.04.02.18 Tomate</t>
  </si>
  <si>
    <t>02.04.02.19 Trigo</t>
  </si>
  <si>
    <t>02.04.02.20 Triticale</t>
  </si>
  <si>
    <t>02.04.01.01 Acelga</t>
  </si>
  <si>
    <t>02.04.01.01 Tubérculos</t>
  </si>
  <si>
    <t>02.04.02.02 Achicoria industrial</t>
  </si>
  <si>
    <t>02.04.02.03 Ají</t>
  </si>
  <si>
    <t>02.04.02.04 Ajo</t>
  </si>
  <si>
    <t>02.04.02.05 Alcachofa</t>
  </si>
  <si>
    <t>02.04.02.06 Apio</t>
  </si>
  <si>
    <t>02.04.02.07 Arveja verde</t>
  </si>
  <si>
    <t>02.04.02.08 Betarraga</t>
  </si>
  <si>
    <t>02.04.02.09 Brócoli</t>
  </si>
  <si>
    <t>02.04.02.10 Cebolla de Guarda</t>
  </si>
  <si>
    <t>02.04.02.11 Cebolla Temprana</t>
  </si>
  <si>
    <t>02.04.02.12 Choclo</t>
  </si>
  <si>
    <t>02.04.02.13 Coliflor</t>
  </si>
  <si>
    <t>02.04.02.14 Espárrago</t>
  </si>
  <si>
    <t>02.04.02.15 Espinaca</t>
  </si>
  <si>
    <t>02.04.02.16 Haba</t>
  </si>
  <si>
    <t>02.04.02.17 Lechuga</t>
  </si>
  <si>
    <t>02.04.02.18 Melón</t>
  </si>
  <si>
    <t>02.04.02.19 Orégano</t>
  </si>
  <si>
    <t>02.04.02.20 Otras Hortalizas</t>
  </si>
  <si>
    <t>02.04.02.21 Pepino de ensalada</t>
  </si>
  <si>
    <t>02.04.02.22 Pimiento</t>
  </si>
  <si>
    <t>02.04.02.23 Poroto granado</t>
  </si>
  <si>
    <t>02.04.02.24 Poroto Verde</t>
  </si>
  <si>
    <t>02.04.02.25 Repollo</t>
  </si>
  <si>
    <t>02.04.02.26 Sandía</t>
  </si>
  <si>
    <t>02.04.02.27 Tomate</t>
  </si>
  <si>
    <t>02.04.02.28 Zanahoria</t>
  </si>
  <si>
    <t>02.04.02.29 Zapallo Italiano</t>
  </si>
  <si>
    <t>02.04.02.30 Zapallo Temprano y de Guarda</t>
  </si>
  <si>
    <t>03.01.01.01 Cantidad de centros culturales</t>
  </si>
  <si>
    <t>04.01.01.01 Exportaciones agrícolas</t>
  </si>
  <si>
    <t>04.01.02.01 Exportaciones de bienes</t>
  </si>
  <si>
    <t>04.01.04.01 Exportaciones industriales</t>
  </si>
  <si>
    <t>04.01.05.01 Exportaciones de cobre</t>
  </si>
  <si>
    <t>04.01.05.02 Exportaciones mineras</t>
  </si>
  <si>
    <t>04.01.02.01 Importaciones de bienes</t>
  </si>
  <si>
    <t>04.02.02.01 Importaciones de capital</t>
  </si>
  <si>
    <t>04.02.03.01 Importaciones de combustibles</t>
  </si>
  <si>
    <t>04.02.05.01 Importaciones de consumo</t>
  </si>
  <si>
    <t>04.02.05.02 Importaciones de consumo durable</t>
  </si>
  <si>
    <t>04.02.06.01 Importaciones intermedias no combustibles</t>
  </si>
  <si>
    <t>05.01.01.01 Índice de ventas de supermercados</t>
  </si>
  <si>
    <t>05.01.01.02 Supermercados</t>
  </si>
  <si>
    <t>05.01.01.03 Ventas de supermercados</t>
  </si>
  <si>
    <t>05.02.01.01 Estancia en hoteles</t>
  </si>
  <si>
    <t>05.02.01.02 Llegadas a hoteles</t>
  </si>
  <si>
    <t>05.02.01.03 Ocupación en habitaciones hoteleras</t>
  </si>
  <si>
    <t>05.02.01.04 Ocupación en plazas hoteleras</t>
  </si>
  <si>
    <t>05.02.01.05 Pernoctaciones en hoteles</t>
  </si>
  <si>
    <t>05.02.02.01 Rendimiento de ingresos por alojamiento hotelero</t>
  </si>
  <si>
    <t>05.02.03.01 Precios de alojamiento hoteleros</t>
  </si>
  <si>
    <t>06.01.01.01 Superficie autorizada habitacional</t>
  </si>
  <si>
    <t>06.01.02.01 Superficie autorizada habitacional</t>
  </si>
  <si>
    <t>06.01.03.01 Superficie autorizada habitacional</t>
  </si>
  <si>
    <t>06.01.03.01 Superficie autorizada no habitacional</t>
  </si>
  <si>
    <t>06.03.01.01 Inversión Dirección de Aeropuertos</t>
  </si>
  <si>
    <t>06.03.01.02 Inversión Dirección de Arquitectura</t>
  </si>
  <si>
    <t>06.03.01.03 Inversión Dirección de Obras Hidráulicas</t>
  </si>
  <si>
    <t>06.03.01.04 Inversión Dirección de Obras Portuarias</t>
  </si>
  <si>
    <t>06.03.01.05 Inversión Dirección de Planeamiento</t>
  </si>
  <si>
    <t>06.03.01.06 Inversión Dirección de Vialidad</t>
  </si>
  <si>
    <t>06.03.01.07 Inversión Dirección General de Aguas</t>
  </si>
  <si>
    <t>06.03.01.08 Inversión Dirección General de Concesiones</t>
  </si>
  <si>
    <t>06.03.01.09 Inversión Dirección General de Obras Públicas</t>
  </si>
  <si>
    <t>06.03.01.10 Inversión Instituto Nacional de Hidráulica</t>
  </si>
  <si>
    <t>06.03.01.11 Inversión MOP</t>
  </si>
  <si>
    <t>06.03.01.12 Inversión Programa Agua Potable Rural</t>
  </si>
  <si>
    <t>06.01.01.01 Superficie autorizada no habitacional</t>
  </si>
  <si>
    <t>06.01.02.01 Superficie autorizada no habitacional</t>
  </si>
  <si>
    <t>06.06.01.01 Viviendas autorizadas</t>
  </si>
  <si>
    <t>07.01.01.01 Homicidios</t>
  </si>
  <si>
    <t>07.01.01.02 Hurtos</t>
  </si>
  <si>
    <t>07.01.01.03 Lesiones</t>
  </si>
  <si>
    <t>07.01.01.04 Otros Robos con Fuerza</t>
  </si>
  <si>
    <t>07.01.01.05 Robo Accesorio Vehículo</t>
  </si>
  <si>
    <t>07.01.01.06 Robo con Violencia o Intimidación</t>
  </si>
  <si>
    <t>07.01.01.07 Robo de Vehículo</t>
  </si>
  <si>
    <t>07.01.01.08 Robo Lugar Habitado</t>
  </si>
  <si>
    <t>07.01.01.09 Robo Lugar No Habitado</t>
  </si>
  <si>
    <t>07.01.01.10 Robo por Sorpresa</t>
  </si>
  <si>
    <t>07.01.01.11 Violación</t>
  </si>
  <si>
    <t>07.01.02.01 Aprehensiones</t>
  </si>
  <si>
    <t>07.01.02.02 Homicidios</t>
  </si>
  <si>
    <t>07.01.02.03 Hurtos</t>
  </si>
  <si>
    <t>07.01.02.04 Lesiones</t>
  </si>
  <si>
    <t>07.01.02.05 Otros Robos con Fuerza</t>
  </si>
  <si>
    <t>07.01.02.06 Robo Accesorio Vehículo</t>
  </si>
  <si>
    <t>07.01.02.07 Robo con Violencia o Intimidación</t>
  </si>
  <si>
    <t>07.01.02.08 Robo de Vehículo</t>
  </si>
  <si>
    <t>07.01.02.09 Robo Lugar Habitado</t>
  </si>
  <si>
    <t>07.01.02.10 Robo Lugar No Habitado</t>
  </si>
  <si>
    <t>07.01.02.11 Robo por Sorpresa</t>
  </si>
  <si>
    <t>07.01.02.12 Violación</t>
  </si>
  <si>
    <t>07.01.03.01 Casos Policiales</t>
  </si>
  <si>
    <t>07.01.03.02 Homicidios</t>
  </si>
  <si>
    <t>07.01.03.03 Hurtos</t>
  </si>
  <si>
    <t>07.01.03.04 Lesiones</t>
  </si>
  <si>
    <t>07.01.03.05 Otros Robos con Fuerza</t>
  </si>
  <si>
    <t>07.01.03.06 Robo Accesorio Vehículo</t>
  </si>
  <si>
    <t>07.01.03.07 Robo con Violencia o Intimidación</t>
  </si>
  <si>
    <t>07.01.03.08 Robo de Vehículo</t>
  </si>
  <si>
    <t>07.01.03.09 Robo Lugar Habitado</t>
  </si>
  <si>
    <t>07.01.03.10 Robo Lugar No Habitado</t>
  </si>
  <si>
    <t>07.01.03.11 Robo por Sorpresa</t>
  </si>
  <si>
    <t>07.01.03.12 Violación</t>
  </si>
  <si>
    <t>07.01.04.01 Denuncias</t>
  </si>
  <si>
    <t>07.01.04.02 Homicidios</t>
  </si>
  <si>
    <t>07.01.04.03 Hurtos</t>
  </si>
  <si>
    <t>07.01.04.04 Lesiones</t>
  </si>
  <si>
    <t>07.01.04.05 Otros Robos con Fuerza</t>
  </si>
  <si>
    <t>07.01.04.06 Robo Accesorio Vehículo</t>
  </si>
  <si>
    <t>07.01.04.07 Robo con Violencia o Intimidación</t>
  </si>
  <si>
    <t>07.01.04.08 Robo de Vehículo</t>
  </si>
  <si>
    <t>07.01.04.09 Robo Lugar Habitado</t>
  </si>
  <si>
    <t>07.01.04.10 Robo Lugar No Habitado</t>
  </si>
  <si>
    <t>07.01.04.11 Robo por Sorpresa</t>
  </si>
  <si>
    <t>07.01.04.12 Violación</t>
  </si>
  <si>
    <t>07.01.05.01 Detenciones</t>
  </si>
  <si>
    <t>07.01.05.02 Homicidios</t>
  </si>
  <si>
    <t>07.01.05.03 Hurtos</t>
  </si>
  <si>
    <t>07.01.05.04 Lesiones</t>
  </si>
  <si>
    <t>07.01.05.05 Otros Robos con Fuerza</t>
  </si>
  <si>
    <t>07.01.05.06 Robo Accesorio Vehículo</t>
  </si>
  <si>
    <t>07.01.05.07 Robo con Violencia o Intimidación</t>
  </si>
  <si>
    <t>07.01.05.08 Robo de Vehículo</t>
  </si>
  <si>
    <t>07.01.05.09 Robo Lugar Habitado</t>
  </si>
  <si>
    <t>07.01.05.10 Robo Lugar No Habitado</t>
  </si>
  <si>
    <t>07.01.05.11 Robo por Sorpresa</t>
  </si>
  <si>
    <t>07.01.05.12 Violación</t>
  </si>
  <si>
    <t>07.02.01.01 Administración Desleal de Persona Jurídica</t>
  </si>
  <si>
    <t>07.02.01.02 Corrupción Entre Particulares Cometido Persona Jurídica</t>
  </si>
  <si>
    <t>07.02.01.03 Negociación Incompatible</t>
  </si>
  <si>
    <t>07.02.01.04 Tráfico de Influencias</t>
  </si>
  <si>
    <t>07.02.02.01 Asociación Ilícita</t>
  </si>
  <si>
    <t>07.02.02.02 Asociación Ilícita para Tráfico de Personas</t>
  </si>
  <si>
    <t>07.02.02.03 Asociación Ilícita Terrorista</t>
  </si>
  <si>
    <t>07.02.02.04 Asociaciones Ilícitas</t>
  </si>
  <si>
    <t>07.02.02.05 Lavado de Dinero Persona Jurídica</t>
  </si>
  <si>
    <t>07.02.02.06 Lavado de Dinero Persona Natural</t>
  </si>
  <si>
    <t>07.02.03.01 Abusos Contra Particulares</t>
  </si>
  <si>
    <t>07.02.03.02 Allanamientos Irregulares</t>
  </si>
  <si>
    <t>07.02.03.03 Anticipación y Prolongacion Indebida de Funciones Públicas</t>
  </si>
  <si>
    <t>07.02.03.04 Apremios Ilegítimos Cometidos por Empleados Públicos</t>
  </si>
  <si>
    <t>07.02.03.05 Apremios Ilegítimos con Cuasidelito</t>
  </si>
  <si>
    <t>07.02.03.06 Apremios Ilegítimos con Homicidio</t>
  </si>
  <si>
    <t>07.02.03.07 Apremios Ilegítimos Violación, Abuso Sexual Agravado, Otros</t>
  </si>
  <si>
    <t>07.02.03.08 Cohecho Cometido por Empleado Público</t>
  </si>
  <si>
    <t>07.02.03.09 Connivencia en la Fuga y Evasión Culpable de Detenidos</t>
  </si>
  <si>
    <t>07.02.03.10 Detención, Destierro o Arresto Irregular</t>
  </si>
  <si>
    <t>07.02.03.11 Empleado Público Que Expropie Bienes o Pertenencias</t>
  </si>
  <si>
    <t>07.02.03.12 Exacciones Ilegales Cometidas por Funcionario Público</t>
  </si>
  <si>
    <t>07.02.03.13 Infidelidad en la Custodia de Documentos</t>
  </si>
  <si>
    <t>07.02.03.14 Nombramientos Ilegales</t>
  </si>
  <si>
    <t>07.02.03.15 Omisión de Denunciar por Funcionario Público</t>
  </si>
  <si>
    <t>07.02.03.16 Otros Delitos Cometidos por Empleados Públicos en el Desempeño de sus Cargos</t>
  </si>
  <si>
    <t>07.02.03.17 Usurpación de Atribuciones de Empleados Públicos y Judiciales</t>
  </si>
  <si>
    <t>07.02.04.01 Bigamia</t>
  </si>
  <si>
    <t>07.02.04.02 Delitos Contenidos en la Ley 19.620 de Adopción de Menores</t>
  </si>
  <si>
    <t>07.02.04.03 Delitos Relativos al Pago de Pensiones Alimenticias</t>
  </si>
  <si>
    <t>07.02.04.04 Inducir a Un Menor a Abandonar el Hogar</t>
  </si>
  <si>
    <t>07.02.04.05 Maltrato Habitual (Violencia Intrafamiliar)</t>
  </si>
  <si>
    <t>07.02.04.06 Sustracción de Menores</t>
  </si>
  <si>
    <t>07.02.05.01 Calumnia (Acción Privada)</t>
  </si>
  <si>
    <t>07.02.05.02 Injuria (Accion Privada)</t>
  </si>
  <si>
    <t>07.02.05.03 Injurias y Calumnias por Medios de Comunicacion Social</t>
  </si>
  <si>
    <t>07.02.06.01 Abandono o Maltrato Animal</t>
  </si>
  <si>
    <t>07.02.06.02 Arrojar Basura/Desechos en Playas, Parques Nacionales u Otros</t>
  </si>
  <si>
    <t>07.02.06.03 Caza y Comercializacion de Especies Prohibidas</t>
  </si>
  <si>
    <t>07.02.06.04 Caza y Pesca con Violencia</t>
  </si>
  <si>
    <t>07.02.06.05 Contrabando de Especies Exóticas</t>
  </si>
  <si>
    <t>07.02.06.06 Corte/Destrucción de Arbol/Arbusto Regulados por Art. 21 Ley de Bosques</t>
  </si>
  <si>
    <t>07.02.06.07 Delitos Contra la Ley de Bosque Nativo Ley 20.283</t>
  </si>
  <si>
    <t>07.02.06.08 Incendio</t>
  </si>
  <si>
    <t>07.02.06.09 Incendio c/Peligro para Las Personas</t>
  </si>
  <si>
    <t>07.02.06.10 Incendio con Resultado de Muerte y/o Lesiones</t>
  </si>
  <si>
    <t>07.02.06.11 Incendio de Bosques</t>
  </si>
  <si>
    <t>07.02.06.12 Incendio Solo c/Daños o Sin Peligro Propagación</t>
  </si>
  <si>
    <t>07.02.06.13 Infracción a Ley 11.564 de Mataderos Clandestinos</t>
  </si>
  <si>
    <t>07.02.06.14 Infracción Ley 18.892 de Pesca</t>
  </si>
  <si>
    <t>07.02.06.15 Infracción por Contaminación</t>
  </si>
  <si>
    <t>07.02.06.16 Malversación de Caudales Publicos</t>
  </si>
  <si>
    <t>07.02.06.17 Malversación, Defraudación E Incendio por Menos de 1 Utm</t>
  </si>
  <si>
    <t>07.02.06.18 Otras Infracciones Ley 18.892 de Pesca</t>
  </si>
  <si>
    <t>07.02.06.19 Peleas de Animales Como Espectáculo</t>
  </si>
  <si>
    <t>07.02.06.20 Propagación de Enfermed Que Afecten la Salud Animal o Vegetal</t>
  </si>
  <si>
    <t>07.02.06.21 Tráfico de Especies Vegetales</t>
  </si>
  <si>
    <t>07.02.06.22 Transporte de Desechos a Vertederos Clandestinos</t>
  </si>
  <si>
    <t>07.02.06.23 Uso Ilícito Fuego</t>
  </si>
  <si>
    <t>07.02.07.01 Alteración Orden Público</t>
  </si>
  <si>
    <t>07.02.07.02 Amenaza a Fiscales o Defensores en el Desempeño de Funciones</t>
  </si>
  <si>
    <t>07.02.07.03 Amenaza a Gendarme en el Desempeño de sus Funciones</t>
  </si>
  <si>
    <t>07.02.07.04 Amenazar Simple o Condicionalmente u Ofender Personal de Investigaciones</t>
  </si>
  <si>
    <t>07.02.07.05 Amenazas a Carabineros</t>
  </si>
  <si>
    <t>07.02.07.06 Apoderamiento o Atentado al Transporte Público</t>
  </si>
  <si>
    <t>07.02.07.07 Arrojamiento de Piedras u Otros Objetos</t>
  </si>
  <si>
    <t>07.02.07.08 Atentado a Vehículo Motorizado en Circulación con Objeto Contundente</t>
  </si>
  <si>
    <t>07.02.07.09 Atentado Contra Jefe de Estado o Autoridad Pública</t>
  </si>
  <si>
    <t>07.02.07.10 Atentado Explosivo o Incendiario</t>
  </si>
  <si>
    <t>07.02.07.11 Atentados y Amenazas Contra la Autoridad</t>
  </si>
  <si>
    <t>07.02.07.12 Causar la Muerte a Personal de la Policia de Investigaciones</t>
  </si>
  <si>
    <t>07.02.07.13 Colocación Bomba Artefacto</t>
  </si>
  <si>
    <t>07.02.07.14 Crímenes y Simples Delitos c/Soberanía Nacional y Seguridad del Estado</t>
  </si>
  <si>
    <t>07.02.07.15 Crimenes y Simples Delitos Seguridad Interior del Estado</t>
  </si>
  <si>
    <t>07.02.07.16 Dejar Animales Sueltos</t>
  </si>
  <si>
    <t>07.02.07.17 Delito Desordenes Públicos</t>
  </si>
  <si>
    <t>07.02.07.18 Desacato</t>
  </si>
  <si>
    <t>07.02.07.19 Desatender el Llamado a Reclamo</t>
  </si>
  <si>
    <t>07.02.07.20 Desordenes en Espectáculos Públicos</t>
  </si>
  <si>
    <t>07.02.07.21 Dirigir Reuniones Tumultuosas</t>
  </si>
  <si>
    <t>07.02.07.22 Disensiones Domésticas</t>
  </si>
  <si>
    <t>07.02.07.23 Disparos Injustificados Vía Pública</t>
  </si>
  <si>
    <t>07.02.07.24 Falsa Alarma de Incendio, Emergencia o Calamidad Pública</t>
  </si>
  <si>
    <t>07.02.07.25 Falta de Respeto a Autoridad Pública</t>
  </si>
  <si>
    <t>07.02.07.26 Faltas al Régimen Penitenciario</t>
  </si>
  <si>
    <t>07.02.07.27 Ganado Que Entra a Predio Ajeno Causando Daños</t>
  </si>
  <si>
    <t>07.02.07.28 Impedir Ejercicio de Funciones a Inspectores Municipales</t>
  </si>
  <si>
    <t>07.02.07.29 Interrupción de Servicio Eléctrico</t>
  </si>
  <si>
    <t>07.02.07.30 Inutilización de Dispositivos de Monitoreo Telemático</t>
  </si>
  <si>
    <t>07.02.07.31 Lesionar o Amenazar Fiscalizador Transporte</t>
  </si>
  <si>
    <t>07.02.07.32 Maltrato de Obra a Gendarme en el Desempeño de sus Funciones</t>
  </si>
  <si>
    <t>07.02.07.33 Maltrato de Obra Personal Investigaciones con o Sin Lesiones</t>
  </si>
  <si>
    <t>07.02.07.34 Maltrato Obra a Carabineros</t>
  </si>
  <si>
    <t>07.02.07.35 Maltrato Obra a Fiscales o Defensores en Desempeño Funciones</t>
  </si>
  <si>
    <t>07.02.07.36 Matar a Carabinero en Ejercicio de Funciones</t>
  </si>
  <si>
    <t>07.02.07.37 Obstrucción o Infracción Ley de Violencia en Los Estadios</t>
  </si>
  <si>
    <t>07.02.07.38 Ofensas al Pudor</t>
  </si>
  <si>
    <t>07.02.07.39 Oponerse a la Acción de la Autoridad Pública o sus Agentes</t>
  </si>
  <si>
    <t>07.02.07.40 Otros Delitos Contra Orden y Seguridad Pública Cometidos por Particulares</t>
  </si>
  <si>
    <t>07.02.07.41 Otros Delitos Ley 19.327 Sobre Violencia en Los Estadios</t>
  </si>
  <si>
    <t>07.02.07.42 Riña Pública</t>
  </si>
  <si>
    <t>07.02.07.43 Ultraje Público a Las Buenas Costumbres</t>
  </si>
  <si>
    <t>07.02.07.44 Ultraje Público Buenas Costumbres por Medio Comunicación Social</t>
  </si>
  <si>
    <t>07.02.07.45 Uso de Uniforme o Insignias de FF.AA. o Carabineros de Chile</t>
  </si>
  <si>
    <t>07.02.07.46 Violencia en Los Estadios</t>
  </si>
  <si>
    <t>07.02.08.01 Obstrucción a la Investigación</t>
  </si>
  <si>
    <t>07.02.08.02 Obstrucción a la Justicia con Ocasión de Tratamiento de ADN</t>
  </si>
  <si>
    <t>07.02.08.03 Obstrucción a la Justicia por Fiscal o Asistente de Fiscal del Ministerio Público</t>
  </si>
  <si>
    <t>07.02.08.04 Obtención de Declaraciones Forzadas</t>
  </si>
  <si>
    <t>07.02.08.05 Ocultación de Identidad</t>
  </si>
  <si>
    <t>07.02.08.06 Ocultación de Identidad en Control Investigación</t>
  </si>
  <si>
    <t>07.02.08.07 Ocultación de Identidad en Control Preventivo</t>
  </si>
  <si>
    <t>07.02.08.08 Ocultación o Entrega de Información Falsa a Fiscal Nacional Económico</t>
  </si>
  <si>
    <t>07.02.08.09 Presentación de Peritos, Testigos o Interpretes Que Faltaren a la Verdad</t>
  </si>
  <si>
    <t>07.02.08.10 Prevaricación del Abogado y Procurador</t>
  </si>
  <si>
    <t>07.02.08.11 Prevaricación Judicial y Administrativa</t>
  </si>
  <si>
    <t>07.02.08.12 Quebrantamiento</t>
  </si>
  <si>
    <t>07.02.08.13 Rotura de Sellos</t>
  </si>
  <si>
    <t>07.02.09.01 Falsificación de Billetes</t>
  </si>
  <si>
    <t>07.02.09.02 Falsificación de Licencias Medicas o Pensión</t>
  </si>
  <si>
    <t>07.02.09.03 Falsificación de Moneda y Otros</t>
  </si>
  <si>
    <t>07.02.09.04 Falsificación de Obras Protegidas por Ley de Propiedad Intelectual</t>
  </si>
  <si>
    <t>07.02.09.05 Falsificación de Placas, Tarjetas, Timbres y Sellos de Investigación</t>
  </si>
  <si>
    <t>07.02.09.06 Falsificación de Rótulos o Certificados</t>
  </si>
  <si>
    <t>07.02.09.07 Falsificación Licencia de Conducir y Otras Falsificaciones</t>
  </si>
  <si>
    <t>07.02.09.08 Falsificación o Uso de Pasaportes o Permisos para Porte de Armas</t>
  </si>
  <si>
    <t>07.02.09.09 Falsificación o Uso Malicioso de Documentos Privados</t>
  </si>
  <si>
    <t>07.02.09.10 Falsificación o Uso Malicioso de Documentos Públicos</t>
  </si>
  <si>
    <t>07.02.09.11 Falso testimonio, Perjurio o Denuncia Calumniosa</t>
  </si>
  <si>
    <t>07.02.09.12 Fraudulenta Atribución Calidad de Indígena</t>
  </si>
  <si>
    <t>07.02.09.13 Otros Delitos Contra la Fe Pública, Falsificación, Falso Testimonio y Perjuicio</t>
  </si>
  <si>
    <t>07.02.09.14 Tacha Falsa de Firma Auténtica</t>
  </si>
  <si>
    <t>07.02.09.15 Tacha Falsa de Firma Auténtica Acción Penal Pública</t>
  </si>
  <si>
    <t>07.02.10.01 Acceso, Divulgacion y Uso Indebido de Información Génetica.</t>
  </si>
  <si>
    <t>07.02.10.02 Amenazas Condicionales Contra Personas y Propiedades</t>
  </si>
  <si>
    <t>07.02.10.03 Amenazas de Atentados Contra Personas y Propiedades</t>
  </si>
  <si>
    <t>07.02.10.04 Amenazas Simples Contra Personas y Propiedades</t>
  </si>
  <si>
    <t>07.02.10.05 Apertura, Registro o Interceptación de Correspondencia</t>
  </si>
  <si>
    <t>07.02.10.06 Captura, Grabación, Difusión Registro Audiovisuales Partes Íntimas</t>
  </si>
  <si>
    <t>07.02.10.07 Delitos Contra la Libertad Ambulatoria y el Derecho de Asociación</t>
  </si>
  <si>
    <t>07.02.10.08 Delitos Contra la Vida y la Privacidad de Las Conversaciones</t>
  </si>
  <si>
    <t>07.02.10.09 Difusión Indebida Entrevista Videograbada</t>
  </si>
  <si>
    <t>07.02.10.10 Divulgación Datos Militante de Partido Pólitico</t>
  </si>
  <si>
    <t>07.02.10.11 Divulgación Identidad Menores por Medio Comunicación Social</t>
  </si>
  <si>
    <t>07.02.10.12 Extorsión</t>
  </si>
  <si>
    <t>07.02.10.13 Infracciones a la Ley de Identidad de Género</t>
  </si>
  <si>
    <t>07.02.10.14 Vigilancia Privada No Autorizada</t>
  </si>
  <si>
    <t>07.02.11.01 Abigeato</t>
  </si>
  <si>
    <t>07.02.11.02 Apropiación de Cables Tendido Eléctrico o de Comunicaciones</t>
  </si>
  <si>
    <t>07.02.11.03 Apropiación de Cotizaciones Previsionales y Declaraciones Inexactas</t>
  </si>
  <si>
    <t>07.02.11.04 Apropiación de Monumentos Nacionales</t>
  </si>
  <si>
    <t>07.02.11.05 Apropiación Indebida</t>
  </si>
  <si>
    <t>07.02.11.06 Apropiación Indebida (Incluye Depositario Alzado)</t>
  </si>
  <si>
    <t>07.02.11.07 Apropiación Indebida Cometido por Persona Jurídica</t>
  </si>
  <si>
    <t>07.02.11.08 Celebración de Contrato Simulado</t>
  </si>
  <si>
    <t>07.02.11.09 Comercialización o Distribución Señal Protegida de Televisión</t>
  </si>
  <si>
    <t>07.02.11.10 Daño Falta</t>
  </si>
  <si>
    <t>07.02.11.11 Daños</t>
  </si>
  <si>
    <t>07.02.11.12 Daños a Monumentos Nacionales</t>
  </si>
  <si>
    <t>07.02.11.13 Daños Calificados</t>
  </si>
  <si>
    <t>07.02.11.14 Daños o Apropiación Sobre Monumentos Nacionales</t>
  </si>
  <si>
    <t>07.02.11.15 Daños Simples</t>
  </si>
  <si>
    <t>07.02.11.16 Delitos Contra Ley de Propiedad Industrial</t>
  </si>
  <si>
    <t>07.02.11.17 Delitos Contra Ley de Propiedad Intelectual</t>
  </si>
  <si>
    <t>07.02.11.18 Delitos Marcarios</t>
  </si>
  <si>
    <t>07.02.11.19 Destrucción o Alteración de Deslindes</t>
  </si>
  <si>
    <t>07.02.11.20 Inducir, Permitir, Facilitar, Ocultar Infraccción Derechos Autor/Conexos</t>
  </si>
  <si>
    <t>07.02.11.21 Invasión de Derechos Ajenos</t>
  </si>
  <si>
    <t>07.02.11.22 Otros Delitos Contra la Ley de Propiedad Intelectual</t>
  </si>
  <si>
    <t>07.02.11.23 Otros Delitos Contra la Propiedad</t>
  </si>
  <si>
    <t>07.02.11.24 Otros Delitos Contra Ley de Propiedad Industrial</t>
  </si>
  <si>
    <t>07.02.11.25 Usurpación</t>
  </si>
  <si>
    <t>07.02.11.26 Usurpación de Aguas</t>
  </si>
  <si>
    <t>07.02.11.27 Usurpación de Estado Civil</t>
  </si>
  <si>
    <t>07.02.11.28 Usurpación de Nombre</t>
  </si>
  <si>
    <t>07.02.11.29 Usurpación de Propiedad, Descubrimiento o Producción</t>
  </si>
  <si>
    <t>07.02.11.30 Usurpación No Violenta</t>
  </si>
  <si>
    <t>07.02.11.31 Usurpación Violenta</t>
  </si>
  <si>
    <t>07.02.11.32 Utilización Sin Autorización de Obras de Dominio Ajeno Protegidas por la Ley</t>
  </si>
  <si>
    <t>07.02.11.33 Veedor/Liquidador Realice Conducta Señalada</t>
  </si>
  <si>
    <t>07.02.11.34 Venta Ilícita de Obras Protegidas por Ley de Propiedad Intelectual</t>
  </si>
  <si>
    <t>07.02.11.35 Violación de Morada</t>
  </si>
  <si>
    <t>07.02.11.36 Violación de Secretos</t>
  </si>
  <si>
    <t>07.02.11.37 Violación de Secretos de Fábrica</t>
  </si>
  <si>
    <t>07.02.12.01 Contra Salud Pública</t>
  </si>
  <si>
    <t>07.02.12.02 Cuasidelito de Homicidio Cometido por Profesionales de la Salud</t>
  </si>
  <si>
    <t>07.02.12.03 Infringir Normas Higiénicas y de Salubridad</t>
  </si>
  <si>
    <t>07.02.12.04 Negligencia Médica</t>
  </si>
  <si>
    <t>07.02.12.05 Prescripción Médica Abusiva de Drogas Estupefacientes o Sicotrópicos</t>
  </si>
  <si>
    <t>07.02.13.01 Enseñanza No Autorizada de Artes Marciales</t>
  </si>
  <si>
    <t>07.02.13.02 Envío Explosivos, Homicidio, Lesiones y Secuestro Terrorista</t>
  </si>
  <si>
    <t>07.02.13.03 Espionaje Informático</t>
  </si>
  <si>
    <t>07.02.13.04 Infracciones a la Ley de Seguridad Nuclear</t>
  </si>
  <si>
    <t>07.02.13.05 Ley 8.314 de Conductas Terroristas</t>
  </si>
  <si>
    <t>07.02.13.06 Otros Delitos Ley 18.314</t>
  </si>
  <si>
    <t>07.02.13.07 Perro Potencialmente Peligroso No Inscrito</t>
  </si>
  <si>
    <t>07.02.13.08 Recaudar/Proveer Fondo para Comisión de Delitos Terroristas Persona Jurídica</t>
  </si>
  <si>
    <t>07.02.13.09 Recaudar/Proveer Fondo para Comisión de Delitos Terroristas Persona Natural</t>
  </si>
  <si>
    <t>07.02.13.10 Tráfico de Residuos Peligrosos</t>
  </si>
  <si>
    <t>07.02.13.11 Traición, Espionaje y Demás Delitos Contra Soberanía y Seguridad Estado</t>
  </si>
  <si>
    <t>07.02.13.12 Uso, Facilitación o Transporte de Hilo Curado</t>
  </si>
  <si>
    <t>07.02.14.01 Aborto</t>
  </si>
  <si>
    <t>07.02.14.02 Aborto Cometido Por Facultativo Por Causales No Reguladas</t>
  </si>
  <si>
    <t>07.02.14.03 Aborto Consentido Causales No Reguladas</t>
  </si>
  <si>
    <t>07.02.14.04 Aborto Sin Consentimiento</t>
  </si>
  <si>
    <t>07.02.14.05 Auxilio al Suicidio</t>
  </si>
  <si>
    <t>07.02.14.06 Castración y Mutilación</t>
  </si>
  <si>
    <t>07.02.14.07 Crimenes Lesa Humanidad y Genocidio</t>
  </si>
  <si>
    <t>07.02.14.08 Denegacion de Auxilio</t>
  </si>
  <si>
    <t>07.02.14.09 Muertes y Hallazgo de Cadaver</t>
  </si>
  <si>
    <t>07.02.14.10 Tráfico de Órganos Incluyendo los Provenientes de Aborto</t>
  </si>
  <si>
    <t>07.02.14.11 Trata de Personas</t>
  </si>
  <si>
    <t>07.02.14.12 Trata de Personas para la Explotación Sexual</t>
  </si>
  <si>
    <t>07.02.14.13 Trata Personas Menores de 18 Años</t>
  </si>
  <si>
    <t>07.02.14.14 Trata Personas para Trabajos Forzados y Otros</t>
  </si>
  <si>
    <t>07.02.14.15 Tratos Degradantes a Personas Vulnerables</t>
  </si>
  <si>
    <t>07.02.15.01 Abandono de Conyuge o de parientes Enfermos</t>
  </si>
  <si>
    <t>07.02.15.02 Abandono de Destino</t>
  </si>
  <si>
    <t>07.02.15.03 Abandono de Niños</t>
  </si>
  <si>
    <t>07.02.15.04 Otros Delitos Contra Las Personas</t>
  </si>
  <si>
    <t>07.02.16.01 Abandono de Armas o Elementos Sujetas a Control</t>
  </si>
  <si>
    <t>07.02.16.02 Adquisición Material de Guerra Instituciones Armadas</t>
  </si>
  <si>
    <t>07.02.16.03 Adquisición y Venta Indebida de Cartuchos y Municiones</t>
  </si>
  <si>
    <t>07.02.16.04 Entrega o Puesta a Disposición Armas a Menores</t>
  </si>
  <si>
    <t>07.02.16.05 Otros Delitos de la Ley de Control de Armas</t>
  </si>
  <si>
    <t>07.02.16.06 Porte de Arma Cortante o Punzante</t>
  </si>
  <si>
    <t>07.02.16.07 Porte Ilegal de Arma de Fuego, Municiones y Otros Sujetas a Control</t>
  </si>
  <si>
    <t>07.02.16.08 Posesión o Tenencia Armas de Guerra, Químicas, Biológicas o Nucleares</t>
  </si>
  <si>
    <t>07.02.16.09 Posesión o Tenencia de Armas Prohibidas</t>
  </si>
  <si>
    <t>07.02.16.10 Posesión o Tenencia o Porte de Munición y Sustancias Químicas</t>
  </si>
  <si>
    <t>07.02.16.11 Posesión, Tenencia o Porte de Armas Sujetas a Control</t>
  </si>
  <si>
    <t>07.02.16.12 Tráfico de Armas</t>
  </si>
  <si>
    <t>07.02.17.01 Comercialización Dispositivos Falsificados</t>
  </si>
  <si>
    <t>07.02.17.02 Conducción Bajo la Influencia del Alcohol</t>
  </si>
  <si>
    <t>07.02.17.03 Conducción Bajo la Influencia del Alcohol Causando Lesiones</t>
  </si>
  <si>
    <t>07.02.17.04 Conducción Bajo la Influencia del Alcohol Causando Lesiones Graves o Gravísimas</t>
  </si>
  <si>
    <t>07.02.17.05 Conducción Bajo la Influencia del Alcohol Causando Muerte</t>
  </si>
  <si>
    <t>07.02.17.06 Conducción Bajo la Influencia del Alcohol con o Sin Daños o Lesiones Leves</t>
  </si>
  <si>
    <t>07.02.17.07 Conducción Ebriedad con Resultado de Lesiones Grave</t>
  </si>
  <si>
    <t>07.02.17.08 Conducción Ebriedad con Resultado de Lesiones Menos Graves</t>
  </si>
  <si>
    <t>07.02.17.09 Conducción Ebriedad con Resultado de Muerte</t>
  </si>
  <si>
    <t>07.02.17.10 Conducción Ebriedad Suspención Licencia</t>
  </si>
  <si>
    <t>07.02.17.11 Conducción Estado de Ebriedad con o Sin Daños o Lesiones Leves</t>
  </si>
  <si>
    <t>07.02.17.12 Conducción Estado de Ebriedad con Resultado de Daños</t>
  </si>
  <si>
    <t>07.02.17.13 Conducción Estado Ebriedad con Resultado de Lesiones Graves o Menos Graves</t>
  </si>
  <si>
    <t>07.02.17.14 Conducción Estado Ebriedad con Resultado de Muerte o Lesion Graves Gravísimas</t>
  </si>
  <si>
    <t>07.02.17.15 Conducción Sin la Licencia Debida</t>
  </si>
  <si>
    <t>07.02.17.16 Conducción Vehículo Durante Vigencia Alguna Sanción Impuesta</t>
  </si>
  <si>
    <t>07.02.17.17 Cuasidelito Vehículo Motorizado</t>
  </si>
  <si>
    <t>07.02.17.18 Falsificación Medios de Pago Transporte</t>
  </si>
  <si>
    <t>07.02.17.19 Instalación Indebida de Señales del Tránsito o Barreras</t>
  </si>
  <si>
    <t>07.02.17.20 Lanzar Objeto a Vía Pública con Muerte o Lesiones</t>
  </si>
  <si>
    <t>07.02.17.21 Mal Uso de Información de Medio Tecnológico de Acceso a Transporte Público</t>
  </si>
  <si>
    <t>07.02.17.22 Manejo en Estado de Ebriedad (Sólo Crimen)</t>
  </si>
  <si>
    <t>07.02.17.23 Marcha del Sitio del Suceso Sin Prestar Auxilio a la Víctima</t>
  </si>
  <si>
    <t>07.02.17.24 Negativa a Efectuarse Examen</t>
  </si>
  <si>
    <t>07.02.17.25 No Dar Cuenta de Accidente de Tránsito</t>
  </si>
  <si>
    <t>07.02.17.26 Ocultamiento de Placa Patente</t>
  </si>
  <si>
    <t>07.02.17.27 Otorgamiento Irregular de Documentos</t>
  </si>
  <si>
    <t>07.02.17.28 Otros Delitos Contra la Ley del Tránsito</t>
  </si>
  <si>
    <t>07.02.18.01 Abuso de Firma en Blanco</t>
  </si>
  <si>
    <t>07.02.18.02 Alteracion Fraudulenta de Precios</t>
  </si>
  <si>
    <t>07.02.18.03 Alteración, Ocultación, Destrucción de Balance de Libros</t>
  </si>
  <si>
    <t>07.02.18.04 Cohecho o Soborno Cometido por Particular</t>
  </si>
  <si>
    <t>07.02.18.05 Colusión</t>
  </si>
  <si>
    <t>07.02.18.06 Delitos Contenidos en Leyes de Prenda Especiales Ley 20.190</t>
  </si>
  <si>
    <t>07.02.18.07 Depositario Alzado</t>
  </si>
  <si>
    <t>07.02.18.08 Deudor, Gerente, Director, Administrador o Representante Actúen en Perjuicio de Acreedor</t>
  </si>
  <si>
    <t>07.02.18.09 Ejercicio Ilegal de la Profesión</t>
  </si>
  <si>
    <t>07.02.18.10 Ejercicio Irregular de Martillero Público</t>
  </si>
  <si>
    <t>07.02.18.11 Enriquecimiento Ilícito</t>
  </si>
  <si>
    <t>07.02.18.12 Estafa (Sólo Crimen)</t>
  </si>
  <si>
    <t>07.02.18.13 Estafas y Otras Defraudaciones Contra Particulares</t>
  </si>
  <si>
    <t>07.02.18.14 Exacciones Ilegales Cometidas por Particulares</t>
  </si>
  <si>
    <t>07.02.18.15 Expendio de Bebidas Alcohólicas a Menores</t>
  </si>
  <si>
    <t>07.02.18.16 Fabricación, Acopio o Comercialización de Hilo Curado</t>
  </si>
  <si>
    <t>07.02.18.17 Fingimiento de Cargos o Profesiones</t>
  </si>
  <si>
    <t>07.02.18.18 Fraude de Subvenciones</t>
  </si>
  <si>
    <t>07.02.18.19 Fraudes al Fisco y Organismos del Estado</t>
  </si>
  <si>
    <t>07.02.18.20 Giro Doloso de Cheques</t>
  </si>
  <si>
    <t>07.02.18.21 Giro Doloso de Cheques (Cuenta Cerrada)</t>
  </si>
  <si>
    <t>07.02.18.22 Giro Doloso de Cheques (Falta de Fondos)</t>
  </si>
  <si>
    <t>07.02.18.23 Giro Doloso de Cheques (Sólo Crimen)</t>
  </si>
  <si>
    <t>07.02.18.24 Hallazgo de Vehículo</t>
  </si>
  <si>
    <t>07.02.18.25 Hurto (Sólo Crimen)</t>
  </si>
  <si>
    <t>07.02.18.26 Hurto Agravado</t>
  </si>
  <si>
    <t>07.02.18.27 Hurto de Bienes Pertenecientes a Redes de Suministro Público</t>
  </si>
  <si>
    <t>07.02.18.28 Hurto de Hallazgo</t>
  </si>
  <si>
    <t>07.02.18.29 Hurto Falta</t>
  </si>
  <si>
    <t>07.02.18.30 Hurto Simple</t>
  </si>
  <si>
    <t>07.02.18.31 Hurto Simple por Un Valor de 4 a 40 Utm</t>
  </si>
  <si>
    <t>07.02.18.32 Hurto Simple por Un Valor de Media a Menos de a 4 Utm</t>
  </si>
  <si>
    <t>07.02.18.33 Hurto Simple por Un Valor Sobre 40 Utm</t>
  </si>
  <si>
    <t>07.02.18.34 Infracción a la Ley 19.496 de Protección al Consumidor</t>
  </si>
  <si>
    <t>07.02.18.35 Infracción a la Ley Mercado de Valores</t>
  </si>
  <si>
    <t>07.02.18.36 Infracción al Deber de Información de la Ley 19.913</t>
  </si>
  <si>
    <t>07.02.18.37 Infracción Inversión Extranjera Directa en Chile</t>
  </si>
  <si>
    <t>07.02.18.38 Infracción L.O.C del Banco Central</t>
  </si>
  <si>
    <t>07.02.18.39 Infracción Ley 18.175 de Quiebras</t>
  </si>
  <si>
    <t>07.02.18.40 Infracciones Tributarias Contempladas en Otras Leyes</t>
  </si>
  <si>
    <t>07.02.18.41 Insolvencia Punible (Alzamiento de Bienes)</t>
  </si>
  <si>
    <t>07.02.18.42 Ley Responsabilidad Penal Personas Jurídicas</t>
  </si>
  <si>
    <t>07.02.18.43 Obtención Fraudulenta de Créditos</t>
  </si>
  <si>
    <t>07.02.18.44 Otorgamiento de Patentes de Alcoholes</t>
  </si>
  <si>
    <t>07.02.18.45 Otras Infracciones a la Ley del Banco Central</t>
  </si>
  <si>
    <t>07.02.18.46 Otros Delitos Ley de Cuentas Corrientes Bancarias y Cheque</t>
  </si>
  <si>
    <t>07.02.18.47 Otros Delitos Ley General de Bancos</t>
  </si>
  <si>
    <t>07.02.18.48 Portar Elemento Conocidamente Destinados a Cometer Delito de Robo</t>
  </si>
  <si>
    <t>07.02.18.49 Receptacion</t>
  </si>
  <si>
    <t>07.02.18.50 Receptación Cometida por Persona Jurídica</t>
  </si>
  <si>
    <t>07.02.18.51 Receptación de Vehículos Motorizados</t>
  </si>
  <si>
    <t>07.02.18.52 Robo (Sólo Crimen)</t>
  </si>
  <si>
    <t>07.02.18.53 Robo Calificado</t>
  </si>
  <si>
    <t>07.02.18.54 Robo con Castración, Mutilación o Lesiones Graves Gravísimas</t>
  </si>
  <si>
    <t>07.02.18.55 Robo con Fuerza de Cajeros Automáticos</t>
  </si>
  <si>
    <t>07.02.18.56 Robo con Fuerza en Las Cosas</t>
  </si>
  <si>
    <t>07.02.18.57 Robo con Homicidio</t>
  </si>
  <si>
    <t>07.02.18.58 Robo con Intimidación</t>
  </si>
  <si>
    <t>07.02.18.59 Robo con Lesiones Graves Gravísimas</t>
  </si>
  <si>
    <t>07.02.18.60 Robo con Retención de Víctimas o con Lesiones Graves</t>
  </si>
  <si>
    <t>07.02.18.61 Robo con Retencion de Victimas o Lesiones Graves</t>
  </si>
  <si>
    <t>07.02.18.62 Robo con Violación</t>
  </si>
  <si>
    <t>07.02.18.63 Robo con Violencia</t>
  </si>
  <si>
    <t>07.02.18.64 Robo con Violencia, Intimidación de Vehículo Motorizado</t>
  </si>
  <si>
    <t>07.02.18.65 Robo de Vehículo Motorizado</t>
  </si>
  <si>
    <t>07.02.18.66 Robo en Bienes Nacionales de Uso Público o Sitios no Destino a la Habitación</t>
  </si>
  <si>
    <t>07.02.18.67 Robo en Lugar Habitado o Destinado a la Habitación</t>
  </si>
  <si>
    <t>07.02.18.68 Robo en Lugar No Habitado</t>
  </si>
  <si>
    <t>07.02.18.69 Robo o Hurto de Material de Guerra</t>
  </si>
  <si>
    <t>07.02.18.70 Robo por Sorpresa</t>
  </si>
  <si>
    <t>07.02.18.71 Soborno Funcionario Público Extranjero, Persona Jurídica</t>
  </si>
  <si>
    <t>07.02.18.72 Soborno Funcionario Público Extranjero, Persona Natural</t>
  </si>
  <si>
    <t>07.02.18.73 Soborno, Persona Juridica</t>
  </si>
  <si>
    <t>07.02.18.74 Sodomía</t>
  </si>
  <si>
    <t>07.02.18.75 Uso Fraudulento de Tarjetas o Medios de Pago</t>
  </si>
  <si>
    <t>07.02.18.76 Usura</t>
  </si>
  <si>
    <t>07.02.19.01 Infracción a la Ley Electoral</t>
  </si>
  <si>
    <t>07.02.19.02 Infracciones a la Ley Orgánica Constitucional Sobre Votación</t>
  </si>
  <si>
    <t>07.02.20.01 Delitos Informaticos</t>
  </si>
  <si>
    <t>07.02.20.02 Infracción Ley General Telecomunicaciones</t>
  </si>
  <si>
    <t>07.02.20.03 Revelar Información Obtenida en Aplicación de Monitoreo Telemático</t>
  </si>
  <si>
    <t>07.02.20.04 Sabotaje Informático</t>
  </si>
  <si>
    <t>07.02.21.01 Infracción al Estatuto de Capacitación y Empleo</t>
  </si>
  <si>
    <t>07.02.21.02 Infracción en el Otorgamiento Prestaciones de Isapre</t>
  </si>
  <si>
    <t>07.02.21.03 Infracciones a la Seguridad Social</t>
  </si>
  <si>
    <t>07.02.22.01 Delitos Contenidos en el Decreto Ley 1,094 de Extranjería</t>
  </si>
  <si>
    <t>07.02.22.02 Extranjeros Que Ingresan o Intentan Egresar c/Documentos Falsificados</t>
  </si>
  <si>
    <t>07.02.22.03 Extranjeros Que Ingresan o Intentan Egresar Clandestinamente</t>
  </si>
  <si>
    <t>07.02.22.04 Tráfico de Inmigrantes Cometidos por Funcionarios Público</t>
  </si>
  <si>
    <t>07.02.22.05 Trafico de Migrantes</t>
  </si>
  <si>
    <t>07.02.23.01 Falsedades</t>
  </si>
  <si>
    <t>07.02.23.02 Otras Infracciones al Código de Justicia Militar</t>
  </si>
  <si>
    <t>07.02.23.03 Remisos (Reclutamiento)</t>
  </si>
  <si>
    <t>07.02.24.01 Abuso Sexual (Sólo Crimen)</t>
  </si>
  <si>
    <t>07.02.24.02 Abuso Sexual Adulto</t>
  </si>
  <si>
    <t>07.02.24.03 Abuso Sexual Calificado c/Introduccion Objetos o Uso Animal</t>
  </si>
  <si>
    <t>07.02.24.04 Abuso Sexual con Contacto de Menor de 14 Años</t>
  </si>
  <si>
    <t>07.02.24.05 Abuso Sexual de 14 Años a Menor de 18 Años con Circunstancia Estupro</t>
  </si>
  <si>
    <t>07.02.24.06 Abuso Sexual de Mayor de 14 (Con Circunstancias de Violación)</t>
  </si>
  <si>
    <t>07.02.24.07 Abuso Sexual Mayor 14 /Sorpresa Sin Consentimiento</t>
  </si>
  <si>
    <t>07.02.24.08 Abuso Sexual Sin Contacto</t>
  </si>
  <si>
    <t>07.02.24.09 Abusos Deshonestos</t>
  </si>
  <si>
    <t>07.02.24.10 Acoso Sexual Lugares Públicos /Libre Acceso Público</t>
  </si>
  <si>
    <t>07.02.24.11 Adquisición o Almacenamiento Material Pornográfico Infantil</t>
  </si>
  <si>
    <t>07.02.24.12 Comercialización Material Pornógrafico Elaborado Utilizando Menores de 18 años</t>
  </si>
  <si>
    <t>07.02.24.13 Delitos de Signifación Sexual</t>
  </si>
  <si>
    <t>07.02.24.14 Difusión de Material Pornográfico</t>
  </si>
  <si>
    <t>07.02.24.15 Estupro</t>
  </si>
  <si>
    <t>07.02.24.16 Incesto</t>
  </si>
  <si>
    <t>07.02.24.17 Obtención de Servicios Sexuales de Menores</t>
  </si>
  <si>
    <t>07.02.24.18 Producción de Material Pornógrafico Utilizando Menores 18 Años</t>
  </si>
  <si>
    <t>07.02.24.19 Promover o Facilitar la Entrada o Salida de Personas del País para Prostitución</t>
  </si>
  <si>
    <t>07.02.24.20 Promover o Facilitar Prostitucion de Menores</t>
  </si>
  <si>
    <t>07.02.24.21 Violación</t>
  </si>
  <si>
    <t>07.02.24.22 Violación con Homicidio o Femicidio</t>
  </si>
  <si>
    <t>07.02.24.23 Violación de Mayor de 14 Años</t>
  </si>
  <si>
    <t>07.02.24.24 Violación de Menor de 14 Años</t>
  </si>
  <si>
    <t>07.02.25.01 Comercializar, Distribuir, Instalar Máquinas Juegos Ilegales</t>
  </si>
  <si>
    <t>07.02.25.02 Comercio Clandestino</t>
  </si>
  <si>
    <t>07.02.25.03 Contrabando Infracción a la Orden de Aduanas</t>
  </si>
  <si>
    <t>07.02.25.04 Declaración Maliciosa de Impuesto</t>
  </si>
  <si>
    <t>07.02.25.05 Delitos de la Ley de Sociedades Anónimas</t>
  </si>
  <si>
    <t>07.02.25.06 Delitos del Decreto Ley 3,538 de 1979 Que Regula Mercado Financiero</t>
  </si>
  <si>
    <t>07.02.25.07 Delitos Que Contempla el Codigo Tributario</t>
  </si>
  <si>
    <t>07.02.25.08 Facilitación Facturas Falsas</t>
  </si>
  <si>
    <t>07.02.25.09 Fraude Aduana Infraccción a la Ordenanza Aduanera</t>
  </si>
  <si>
    <t>07.02.25.10 Infracción Ordenanza Aduanas (Fraude y Contrabando)</t>
  </si>
  <si>
    <t>07.02.25.11 Obtención Indebida de Devolución de Impuestos</t>
  </si>
  <si>
    <t>07.02.25.12 Otras Infraccciones a la Ordenanza Aduanas</t>
  </si>
  <si>
    <t>07.02.25.13 Recaudación Aduanas Infracción Ordenanza de Aduanas</t>
  </si>
  <si>
    <t>07.02.26.01 Loteos Irregulares</t>
  </si>
  <si>
    <t>07.02.26.02 Lotería Ilegal, Casas de Juego y Prestamos Sobre Prenda</t>
  </si>
  <si>
    <t>07.02.26.03 Transporte o Distribucion de Gas E Instalaciones Clandestinas</t>
  </si>
  <si>
    <t>07.02.27.01 Accidente con Resultado de Muerte o Lesiones Graves</t>
  </si>
  <si>
    <t>07.02.27.02 Amenaza con Arma (Falta)</t>
  </si>
  <si>
    <t>07.02.27.03 Cuasidelito de Homicidio</t>
  </si>
  <si>
    <t>07.02.27.04 Cuasidelito de Lesiones</t>
  </si>
  <si>
    <t>07.02.27.05 Cuasidelito de Lesiones Cometidos por Profesionales de la Salud</t>
  </si>
  <si>
    <t>07.02.27.06 Femicidio Intimo</t>
  </si>
  <si>
    <t>07.02.27.07 Femicidio No Íntimo</t>
  </si>
  <si>
    <t>07.02.27.08 Homicidio</t>
  </si>
  <si>
    <t>07.02.27.09 Homicidio Calificado</t>
  </si>
  <si>
    <t>07.02.27.10 Homicidio de Fiscales o Defensores en Desempeño de Funciones</t>
  </si>
  <si>
    <t>07.02.27.11 Homicidio de Gendarme en el Desempeño de sus Funciones</t>
  </si>
  <si>
    <t>07.02.27.12 Homicidio en Riña o Pelea</t>
  </si>
  <si>
    <t>07.02.27.13 Homicidio Simple</t>
  </si>
  <si>
    <t>07.02.27.14 Infanticidio</t>
  </si>
  <si>
    <t>07.02.27.15 Lesiones (Sólo Crimen)</t>
  </si>
  <si>
    <t>07.02.27.16 Lesiones Corporales</t>
  </si>
  <si>
    <t>07.02.27.17 Lesiones Daño con Motivo de Espectáculo de Fútbol Profesional</t>
  </si>
  <si>
    <t>07.02.27.18 Lesiones Graves</t>
  </si>
  <si>
    <t>07.02.27.19 Lesiones Graves Gravísimas</t>
  </si>
  <si>
    <t>07.02.27.20 Lesiones Leves</t>
  </si>
  <si>
    <t>07.02.27.21 Lesiones Menos Graves</t>
  </si>
  <si>
    <t>07.02.27.22 Maltrato Cometido por Persona con Deber Especial de Cuidado</t>
  </si>
  <si>
    <t>07.02.27.23 Maltrato Corporal a Menores o Personas Vulnerables</t>
  </si>
  <si>
    <t>07.02.27.24 Parricidio</t>
  </si>
  <si>
    <t>07.02.27.25 Secuestro</t>
  </si>
  <si>
    <t>07.02.27.26 Secuestro con Homicidio</t>
  </si>
  <si>
    <t>07.02.27.27 Secuestro Con Homicidio, Violación O Lesiones</t>
  </si>
  <si>
    <t>07.02.27.28 Secuestro con Lesiones</t>
  </si>
  <si>
    <t>07.02.27.29 Secuestro con Violación</t>
  </si>
  <si>
    <t>07.02.27.30 Tormentos a Detenidos</t>
  </si>
  <si>
    <t>07.02.27.31 Tortura con Cuasidelito</t>
  </si>
  <si>
    <t>07.02.27.32 Tortura con Homicidio</t>
  </si>
  <si>
    <t>07.02.27.33 Tortura con Violación, Abuso Sexual Agravado/Otros</t>
  </si>
  <si>
    <t>07.02.27.34 Tortura para Anular Voluntad</t>
  </si>
  <si>
    <t>07.02.27.35 Torturas Cometidas por Funcionarios Público</t>
  </si>
  <si>
    <t>07.02.27.36 Torturas por Particulares en Ejercicio de Funciones Públicas o Consentimiento de un Agente del Estado</t>
  </si>
  <si>
    <t>07.02.28.01 Conspiración de la Ley 20.000</t>
  </si>
  <si>
    <t>07.02.28.02 Consumo de Drogas</t>
  </si>
  <si>
    <t>07.02.28.03 Consumo y Otras Faltas Ley de Drogas</t>
  </si>
  <si>
    <t>07.02.28.04 Consumo/Porte de Drogas en Lugares Calificados</t>
  </si>
  <si>
    <t>07.02.28.05 Consumo/Porte en Lugares Públicos o Privados c/Previo Concierto</t>
  </si>
  <si>
    <t>07.02.28.06 Cultivo/Cosecha Especies Vegetales Productoras de Estupefacientes</t>
  </si>
  <si>
    <t>07.02.28.07 Elaboración Ilegal de Drogas o Sustancias Sicotrópicas</t>
  </si>
  <si>
    <t>07.02.28.08 Facilitación de Bienes al Tráfico de Drogas</t>
  </si>
  <si>
    <t>07.02.28.09 Hallazgo de Drogas</t>
  </si>
  <si>
    <t>07.02.28.10 Otros Delitos de la Ley 20.000</t>
  </si>
  <si>
    <t>07.02.28.11 Porte de Drogas</t>
  </si>
  <si>
    <t>07.02.28.12 Producción y Tráfico por Desvío de Precursores</t>
  </si>
  <si>
    <t>07.02.28.13 Receta Innecesaria de Drogas</t>
  </si>
  <si>
    <t>07.02.28.14 Suministro de Hidrocarburos Aromáticos a Menores</t>
  </si>
  <si>
    <t>07.02.28.15 Suministro Indebido de Drogas</t>
  </si>
  <si>
    <t>07.02.28.16 Tolerancia al Tráfico o Consumo de Drogas</t>
  </si>
  <si>
    <t>07.02.28.17 Tráfico de Pequeñas Cantidades</t>
  </si>
  <si>
    <t>07.02.28.18 Tráfico Ilícito de Drogas</t>
  </si>
  <si>
    <t>07.02.29.01 Delitos Contemplados en Otros Textos Legales</t>
  </si>
  <si>
    <t>07.02.29.02 Faltas Código Penal Conocidas por Juzgados del Crimen</t>
  </si>
  <si>
    <t>07.02.29.03 Infracción a la Ley de Administración Provicional de Sostenedores Educacionales</t>
  </si>
  <si>
    <t>07.02.29.04 Infracción al Artículo 454 del Código Penal</t>
  </si>
  <si>
    <t>07.02.29.05 Infracción al Artículo 9 del Decreto Ley 2.695</t>
  </si>
  <si>
    <t>07.02.29.06 Infracción Normas Inhumaciones y Exhumaciones</t>
  </si>
  <si>
    <t>07.02.29.07 Infracciones al Código Aeronáutico</t>
  </si>
  <si>
    <t>07.02.29.08 NA</t>
  </si>
  <si>
    <t>07.02.29.09 No Existen Resultados para la Consulta Seleccionada</t>
  </si>
  <si>
    <t>07.02.29.10 Otras Faltas Código Penal</t>
  </si>
  <si>
    <t>07.02.29.11 Otras Faltas Leyes Especiales</t>
  </si>
  <si>
    <t>07.02.29.12 Otras Faltas y Delitos de la Ley 19.733</t>
  </si>
  <si>
    <t>07.02.29.13 Otras Infracciones a la Ley 19.913</t>
  </si>
  <si>
    <t>07.02.29.14 Otros de Los Cuasidelitos</t>
  </si>
  <si>
    <t>07.02.29.15 Otros Delitos Contra Orden de Familias, Moralidad Pública e Integración Sexual</t>
  </si>
  <si>
    <t>07.02.29.16 Otros Delitos L.O.C. de Investigaciones</t>
  </si>
  <si>
    <t>07.02.29.17 Otros Delitos Que Afectan Los Derechos Garantizados por la Constitución</t>
  </si>
  <si>
    <t>07.02.29.18 Otros Estragos</t>
  </si>
  <si>
    <t>07.02.29.19 Otros Hechos Que No Constituyan Delito: Agrup.1008, 1009, 1011</t>
  </si>
  <si>
    <t>07.02.29.20 Presunta Desgracia</t>
  </si>
  <si>
    <t>07.02.29.21 Presunta Desgracia Infantil</t>
  </si>
  <si>
    <t>07.03.01.01 Corrupción</t>
  </si>
  <si>
    <t>07.03.01.02 Crimen Organizado y Lavado de Dinero</t>
  </si>
  <si>
    <t>07.03.01.03 Delitos Cometidos por Empleados y Funcionarios Públicos</t>
  </si>
  <si>
    <t>07.03.01.04 Delitos Contra el Estado Civil y la Familia</t>
  </si>
  <si>
    <t>07.03.01.05 Delitos Contra el Honor</t>
  </si>
  <si>
    <t>07.03.01.06 Delitos Contra el Medioambientales y Seres Vivos</t>
  </si>
  <si>
    <t>07.03.01.07 Delitos Contra el Orden Público, Funcionarios o Agentes del Estado</t>
  </si>
  <si>
    <t>07.03.01.08 Delitos Contra la Administración de la Justicia</t>
  </si>
  <si>
    <t>07.03.01.09 Delitos Contra la Fé Pública</t>
  </si>
  <si>
    <t>07.03.01.10 Delitos Contra la Intimidad y la Libertad</t>
  </si>
  <si>
    <t>07.03.01.11 Delitos Contra la Propiedad y el Patrimonio</t>
  </si>
  <si>
    <t>07.03.01.12 Delitos Contra la Salud Pública</t>
  </si>
  <si>
    <t>07.03.01.13 Delitos Contra la Seguridad</t>
  </si>
  <si>
    <t>07.03.01.14 Delitos Contra la Vida, Integridad o Dignidad Personal</t>
  </si>
  <si>
    <t>07.03.01.15 Delitos Contra las Personas</t>
  </si>
  <si>
    <t>07.03.01.16 Delitos de Tenecia y Porte de Armas</t>
  </si>
  <si>
    <t>07.03.01.17 Delitos e Infracciones de Tránsito</t>
  </si>
  <si>
    <t>07.03.01.18 Delitos Económicos</t>
  </si>
  <si>
    <t>07.03.01.19 Delitos Electorales</t>
  </si>
  <si>
    <t>07.03.01.20 Delitos Informáticos</t>
  </si>
  <si>
    <t>07.03.01.21 Delitos Laborales</t>
  </si>
  <si>
    <t>07.03.01.22 Delitos Migratorios</t>
  </si>
  <si>
    <t>07.03.01.23 Delitos Militares</t>
  </si>
  <si>
    <t>07.03.01.24 Delitos Sexuales</t>
  </si>
  <si>
    <t>07.03.01.25 Delitos Tributarios</t>
  </si>
  <si>
    <t>07.03.01.26 Delitos Urbanísticos y de Servicios Públicos</t>
  </si>
  <si>
    <t xml:space="preserve">07.03.01.27 Delitos Violentos </t>
  </si>
  <si>
    <t xml:space="preserve">07.03.01.28 Drogas </t>
  </si>
  <si>
    <t>07.03.01.29 Otros</t>
  </si>
  <si>
    <t>08.01.01.01 Becas de Educación</t>
  </si>
  <si>
    <t>08.02.01.01 PSU</t>
  </si>
  <si>
    <t>08.03.01.01 2º Medio</t>
  </si>
  <si>
    <t>08.03.01.02 4º Básico</t>
  </si>
  <si>
    <t>08.03.01.03 6º Básico</t>
  </si>
  <si>
    <t>08.03.01.04 8º Básico</t>
  </si>
  <si>
    <t>08.03.02.01 2º Medio</t>
  </si>
  <si>
    <t>08.03.02.02 4º Básico</t>
  </si>
  <si>
    <t>08.03.02.03 6º Básico</t>
  </si>
  <si>
    <t>08.03.02.04 8º Básico</t>
  </si>
  <si>
    <t>08.03.03.01 2º Básico</t>
  </si>
  <si>
    <t>08.03.03.02 2º Medio</t>
  </si>
  <si>
    <t>08.03.03.03 4º Básico</t>
  </si>
  <si>
    <t>08.03.03.04 6º Básico</t>
  </si>
  <si>
    <t>08.03.03.05 8º Básico</t>
  </si>
  <si>
    <t>08.03.04.01 2º Básico</t>
  </si>
  <si>
    <t>08.03.04.02 2º Medio</t>
  </si>
  <si>
    <t>08.03.04.03 4º Básico</t>
  </si>
  <si>
    <t>08.03.04.04 6º Básico</t>
  </si>
  <si>
    <t>08.03.04.05 8º Básico</t>
  </si>
  <si>
    <t>09.01.01.01 Número de Empresas</t>
  </si>
  <si>
    <t>09.01.01.02 Número de Trabajadores</t>
  </si>
  <si>
    <t>09.01.01.03 Renta Neta Informada Anual</t>
  </si>
  <si>
    <t>09.01.02.01 Número de Empresas</t>
  </si>
  <si>
    <t>09.01.02.02 Número de Trabajadores</t>
  </si>
  <si>
    <t>09.01.02.03 Renta Neta Informada Anual</t>
  </si>
  <si>
    <t>09.01.03.01 Número de Empresas</t>
  </si>
  <si>
    <t>09.01.03.02 Número de Trabajadores</t>
  </si>
  <si>
    <t>09.01.03.03 Renta Neta Informada Anual</t>
  </si>
  <si>
    <t>09.01.04.01 Número de Empresas</t>
  </si>
  <si>
    <t>09.01.04.02 Número de Trabajadores</t>
  </si>
  <si>
    <t>09.01.04.03 Renta Neta Informada Anual</t>
  </si>
  <si>
    <t>09.01.05.01 Número de Empresas</t>
  </si>
  <si>
    <t>09.01.05.02 Número de Trabajadores</t>
  </si>
  <si>
    <t>09.01.05.03 Renta Neta Informada Anual</t>
  </si>
  <si>
    <t>09.01.06.01 Número de Empresas</t>
  </si>
  <si>
    <t>09.01.06.02 Número de Trabajadores</t>
  </si>
  <si>
    <t>09.01.06.03 Renta Neta Informada Anual</t>
  </si>
  <si>
    <t>09.01.07.01 Número de Empresas</t>
  </si>
  <si>
    <t>09.01.07.02 Número de Trabajadores</t>
  </si>
  <si>
    <t>09.01.07.03 Renta Neta Informada Anual</t>
  </si>
  <si>
    <t>09.01.08.01 Número de Empresas</t>
  </si>
  <si>
    <t>09.01.08.02 Número de Trabajadores</t>
  </si>
  <si>
    <t>09.01.08.03 Renta Neta Informada Anual</t>
  </si>
  <si>
    <t>09.01.09.01 Número de Empresas</t>
  </si>
  <si>
    <t>09.01.09.02 Número de Trabajadores</t>
  </si>
  <si>
    <t>09.01.09.03 Renta Neta Informada Anual</t>
  </si>
  <si>
    <t>09.01.10.01 Número de Empresas</t>
  </si>
  <si>
    <t>09.01.10.02 Número de Trabajadores</t>
  </si>
  <si>
    <t>09.01.10.03 Renta Neta Informada Anual</t>
  </si>
  <si>
    <t>09.01.11.01 Número de Empresas</t>
  </si>
  <si>
    <t>09.01.11.02 Número de Trabajadores</t>
  </si>
  <si>
    <t>09.01.11.03 Renta Neta Informada Anual</t>
  </si>
  <si>
    <t>09.01.12.01 Número de Empresas</t>
  </si>
  <si>
    <t>09.01.12.02 Número de Trabajadores</t>
  </si>
  <si>
    <t>09.01.12.03 Renta Neta Informada Anual</t>
  </si>
  <si>
    <t>09.01.13.01 Número de Empresas</t>
  </si>
  <si>
    <t>09.01.13.02 Número de Trabajadores</t>
  </si>
  <si>
    <t>09.01.13.03 Renta Neta Informada Anual</t>
  </si>
  <si>
    <t>09.02.01.01 Número de Empresas</t>
  </si>
  <si>
    <t>09.02.01.02 Número de Trabajadores</t>
  </si>
  <si>
    <t>09.02.01.03 Renta Neta Informada Anual</t>
  </si>
  <si>
    <t>09.02.02.01 Número de Empresas</t>
  </si>
  <si>
    <t>09.02.02.02 Número de Trabajadores</t>
  </si>
  <si>
    <t>09.02.02.03 Renta Neta Informada Anual</t>
  </si>
  <si>
    <t>09.02.03.01 Número de Empresas</t>
  </si>
  <si>
    <t>09.02.03.02 Número de Trabajadores</t>
  </si>
  <si>
    <t>09.02.03.03 Renta Neta Informada Anual</t>
  </si>
  <si>
    <t>09.02.04.01 Número de Empresas</t>
  </si>
  <si>
    <t>09.02.04.02 Número de Trabajadores</t>
  </si>
  <si>
    <t>09.02.04.03 Renta Neta Informada Anual</t>
  </si>
  <si>
    <t>09.03.01.01 Número de Empresas con Inicio Actividades</t>
  </si>
  <si>
    <t>09.03.01.02 Número de Empresas Vigentes</t>
  </si>
  <si>
    <t>09.03.02.01 Número de Empresas con Inicio Actividades</t>
  </si>
  <si>
    <t>09.03.02.02 Número de Empresas Vigentes</t>
  </si>
  <si>
    <t>09.03.03.01 Número de Empresas con Inicio Actividades</t>
  </si>
  <si>
    <t>09.03.03.02 Número de Empresas Vigentes</t>
  </si>
  <si>
    <t>09.03.04.01 Número de Empresas con Inicio Actividades</t>
  </si>
  <si>
    <t>09.03.04.02 Número de Empresas Vigentes</t>
  </si>
  <si>
    <t>09.03.05.01 Número de Empresas con Inicio Actividades</t>
  </si>
  <si>
    <t>09.03.05.02 Número de Empresas Vigentes</t>
  </si>
  <si>
    <t>09.03.06.01 Número de Empresas con Inicio Actividades</t>
  </si>
  <si>
    <t>09.03.06.02 Número de Empresas Vigentes</t>
  </si>
  <si>
    <t>09.03.07.01 Número de Empresas con Inicio Actividades</t>
  </si>
  <si>
    <t>09.03.07.02 Número de Empresas Vigentes</t>
  </si>
  <si>
    <t>09.03.08.01 Número de Empresas con Inicio Actividades</t>
  </si>
  <si>
    <t>09.03.08.02 Número de Empresas Vigentes</t>
  </si>
  <si>
    <t>10.01.01.01 Distribución eléctrica</t>
  </si>
  <si>
    <t>10.01.01.02 Distribución eléctrica agrícola</t>
  </si>
  <si>
    <t>10.01.01.03 Distribución eléctrica comercial</t>
  </si>
  <si>
    <t>10.01.01.04 Distribución eléctrica industrial</t>
  </si>
  <si>
    <t>10.01.01.05 Distribución eléctrica minera</t>
  </si>
  <si>
    <t>10.01.01.06 Distribución eléctrica residencial</t>
  </si>
  <si>
    <t>10.01.02.01 Generación eléctrica</t>
  </si>
  <si>
    <t>10.01.02.02 Generación eólica</t>
  </si>
  <si>
    <t>10.01.02.03 Generación hidráulica</t>
  </si>
  <si>
    <t>10.01.02.04 Generación solar</t>
  </si>
  <si>
    <t>10.01.02.05 Generación térmica</t>
  </si>
  <si>
    <t>10.01.03.01 Despacho de energía eléctrica</t>
  </si>
  <si>
    <t>11.01.01.01 Refugiados</t>
  </si>
  <si>
    <t>11.01.02.01 Solicitantes de Refugio</t>
  </si>
  <si>
    <t>12.01.01.01 Superficie forestal plantada</t>
  </si>
  <si>
    <t>12.02.01.01 Accidentes eléctricos</t>
  </si>
  <si>
    <t>12.02.01.02 Actividades extinción incendios forestales, estructurales u otros</t>
  </si>
  <si>
    <t>12.02.01.03 Actividades recreativas</t>
  </si>
  <si>
    <t>12.02.01.04 Confección y/o extracción productos secundarios del bosque</t>
  </si>
  <si>
    <t>12.02.01.05 Faenas agríolas y pecuarias</t>
  </si>
  <si>
    <t>12.02.01.06 Faenas forestales</t>
  </si>
  <si>
    <t>12.02.01.07 Incendios de causa desconocida</t>
  </si>
  <si>
    <t>12.02.01.08 Incendios intencionales</t>
  </si>
  <si>
    <t>12.02.01.09 Incendios naturales</t>
  </si>
  <si>
    <t>12.02.01.10 Operaciones en vías férreas</t>
  </si>
  <si>
    <t>12.02.01.11 Otras actividades</t>
  </si>
  <si>
    <t>12.02.01.12 Quema de desechos</t>
  </si>
  <si>
    <t>12.02.01.13 Tránsito de personas  vehículos o aeronaves</t>
  </si>
  <si>
    <t>12.02.02.01 Ocurrencia de incendios</t>
  </si>
  <si>
    <t>12.02.03.01 Daño por incendios</t>
  </si>
  <si>
    <t>12.04.01.01 Troza aserrable y palpable</t>
  </si>
  <si>
    <t>12.04.02.01 Madera aserrada</t>
  </si>
  <si>
    <t>02.03.01.01 Carne de ave broiler</t>
  </si>
  <si>
    <t>02.03.01.02 Carne de ave total</t>
  </si>
  <si>
    <t>02.03.01.03 Carne de pavo</t>
  </si>
  <si>
    <t>02.03.03.01 Carne de cerdo total</t>
  </si>
  <si>
    <t>13.01.01.01 Superficie de áreas verdes</t>
  </si>
  <si>
    <t>13.01.02.01 Cantidad de parques urbanos</t>
  </si>
  <si>
    <t>13.01.02.02 Superficie de parques urbanos</t>
  </si>
  <si>
    <t>13.01.03.01 Cantidad de plazas</t>
  </si>
  <si>
    <t>13.01.03.02 Superficie de plazas</t>
  </si>
  <si>
    <t>14.01.01.01 Gasto municipal en personal</t>
  </si>
  <si>
    <t>14.01.01.02 Gasto total municipal</t>
  </si>
  <si>
    <t>05.02.02.01 Ingreso municipal por impuestos</t>
  </si>
  <si>
    <t>05.02.02.02 Ingreso municipal por permisos de circulación</t>
  </si>
  <si>
    <t>05.02.02.03 Ingreso municipal total</t>
  </si>
  <si>
    <t>05.02.02.04 Ingreso propio permanente municipal</t>
  </si>
  <si>
    <t>05.02.02.05 Patentes Mineras</t>
  </si>
  <si>
    <t>14.01.03.01 Pensiones básicas solidarias</t>
  </si>
  <si>
    <t>14.01.03.02 Pensiones solidarias de invalidez</t>
  </si>
  <si>
    <t>14.01.03.03 Pensiones solidarias de vejez</t>
  </si>
  <si>
    <t>14.01.04.01 Presupuesto de gastos municipales</t>
  </si>
  <si>
    <t>14.01.05.01 Propiedades de municipalidades</t>
  </si>
  <si>
    <t>14.01.05.02 Propiedades municipales</t>
  </si>
  <si>
    <t>14.01.06.01 Subsidios de agua potable rural</t>
  </si>
  <si>
    <t>14.01.06.02 Subsidios de agua potable urbana</t>
  </si>
  <si>
    <t>14.01.06.03 Subsidios familiares</t>
  </si>
  <si>
    <t>14.01.07.01 Avalúo fiscal de propiedades municipales</t>
  </si>
  <si>
    <t>14.02.01.01 Centros de madres</t>
  </si>
  <si>
    <t>14.02.01.02 Centros de padres y apoderados</t>
  </si>
  <si>
    <t>14.02.01.03 Centros del adulto mayor</t>
  </si>
  <si>
    <t>14.02.01.04 Clubes deportivos</t>
  </si>
  <si>
    <t>14.02.01.05 Juntas de vecinos</t>
  </si>
  <si>
    <t>14.02.01.06 Organizaciones comunitarias funcionales</t>
  </si>
  <si>
    <t>14.02.01.07 Uniones Comunales</t>
  </si>
  <si>
    <t>14.01.03.01 Invalidez</t>
  </si>
  <si>
    <t>14.01.03.02 Pensión Básica de Vejez</t>
  </si>
  <si>
    <t>14.01.03.03 Pensión Básica Solidaria</t>
  </si>
  <si>
    <t>14.04.01.01 Predios agrícolas municipales</t>
  </si>
  <si>
    <t>14.04.01.02 Predios no agrícolas municipales</t>
  </si>
  <si>
    <t>14.05.01.01 Personas egresadas de capacitación</t>
  </si>
  <si>
    <t>14.05.01.02 Tasa de egreso de capacitación</t>
  </si>
  <si>
    <t>14.05.02.01 Personas enviadas a un empleo</t>
  </si>
  <si>
    <t>14.05.03.01 Personas en busca de empleo</t>
  </si>
  <si>
    <t>14.05.03.02 Personas inscritas para capacitación</t>
  </si>
  <si>
    <t>14.06.01.01 Exámenes preventivos</t>
  </si>
  <si>
    <t>14.06.01.02 Salud Primaria</t>
  </si>
  <si>
    <t>14.01.01.01 Gasto total municipal en sector salud</t>
  </si>
  <si>
    <t>05.02.02.01 Ingreso municipal en sector salud</t>
  </si>
  <si>
    <t>14.01.04.01 Presupuesto municipal en sector de salud</t>
  </si>
  <si>
    <t>14.06.05.01 Enfermeras/os</t>
  </si>
  <si>
    <t>14.06.05.02 Médicas/os</t>
  </si>
  <si>
    <t>14.06.06.01 Establecimientos municipales de salud</t>
  </si>
  <si>
    <t>14.06.06.02 Farmacias municipales</t>
  </si>
  <si>
    <t>14.06.06.03 Laboratorios de salud municipales</t>
  </si>
  <si>
    <t>14.06.06.04 Ópticas municipales</t>
  </si>
  <si>
    <t>14.06.06.05 Vacunatorios</t>
  </si>
  <si>
    <t>14.06.07.01 Transferencias municipales a sector salud</t>
  </si>
  <si>
    <t>15.01.01.01 Molienda de trigo</t>
  </si>
  <si>
    <t>15.01.02.01 Producción de crema fresca</t>
  </si>
  <si>
    <t>15.01.02.02 Producción de leche en polvo</t>
  </si>
  <si>
    <t>15.01.02.03 Producción de leche fluida</t>
  </si>
  <si>
    <t>15.01.02.04 Producción de manjar</t>
  </si>
  <si>
    <t>15.01.02.05 Producción de mantequilla</t>
  </si>
  <si>
    <t>15.01.02.06 Producción de queso</t>
  </si>
  <si>
    <t>15.01.02.07 Producción de queso fresco o quesillo</t>
  </si>
  <si>
    <t>15.01.02.08 Producción de suero en polvo</t>
  </si>
  <si>
    <t>15.01.02.09 Producción de yogurt</t>
  </si>
  <si>
    <t>15.02.01.01 Índice de producción manufacturera</t>
  </si>
  <si>
    <t>15.03.01.01 Producción de yodo</t>
  </si>
  <si>
    <t>02.03.01.01 Elaboración de bebidas</t>
  </si>
  <si>
    <t>02.03.02.01 Elaboración de productos de caucho y plástico</t>
  </si>
  <si>
    <t>02.03.03.01 Elaboración de coque y derivados del petróleo</t>
  </si>
  <si>
    <t>02.03.04.01 Elaboración de equipos de transporte</t>
  </si>
  <si>
    <t>02.03.05.01 Elaboración de equipos eléctricos</t>
  </si>
  <si>
    <t>02.03.06.01 Elaboración de grabaciones</t>
  </si>
  <si>
    <t>02.03.07.01 Elaboración de productos de madera</t>
  </si>
  <si>
    <t>02.03.08.01 Elaboración de maquinaria n.c.p</t>
  </si>
  <si>
    <t>02.03.09.01 Elaboración de metales comunes</t>
  </si>
  <si>
    <t>02.03.10.01 Elaboración de muebles</t>
  </si>
  <si>
    <t>02.03.11.01 Elaboración de productos de papel</t>
  </si>
  <si>
    <t>02.03.12.01 Elaboración de productos alimenticios</t>
  </si>
  <si>
    <t>02.03.13.01 Elaboración de productos de metal</t>
  </si>
  <si>
    <t>02.03.14.01 Elaboración de productos farmacéuticos</t>
  </si>
  <si>
    <t>02.03.15.01 Elaboración de productos minerales no metálicos</t>
  </si>
  <si>
    <t>02.03.16.01 Elaboración de sustancias químicas</t>
  </si>
  <si>
    <t>02.03.17.01 Elaboración de productos de tabaco</t>
  </si>
  <si>
    <t>02.03.18.01 Elaboración de vehículos</t>
  </si>
  <si>
    <t>16.01.01.01 q1 (Ene-Abr)</t>
  </si>
  <si>
    <t>16.01.01.02 q2 (May-Dic)</t>
  </si>
  <si>
    <t>16.01.02.01 q1 (Ene-Abr)</t>
  </si>
  <si>
    <t>16.01.02.02 q2 (May-Dic)</t>
  </si>
  <si>
    <t>16.01.03.01 q1 (Ene-Abr)</t>
  </si>
  <si>
    <t>16.01.03.02 q2 (May-Dic)</t>
  </si>
  <si>
    <t>16.01.04.01 q1 (Ene-Abr)</t>
  </si>
  <si>
    <t>16.01.04.02 q2 (May-Dic)</t>
  </si>
  <si>
    <t>16.01.05.01 q1 (Ene-Abr)</t>
  </si>
  <si>
    <t>16.01.05.02 q2 (May-Dic)</t>
  </si>
  <si>
    <t>16.02.01.01 Emisiones por combustible tipo Carbón</t>
  </si>
  <si>
    <t>16.02.02.01 Emisiones Gas CH4 (CO2eq)</t>
  </si>
  <si>
    <t>16.02.03.01 Emisiones Gas CO2 (CO2eq)</t>
  </si>
  <si>
    <t>16.02.04.01 Emisiones por combustible tipo Gas</t>
  </si>
  <si>
    <t>16.02.05.01 CO2 equivalente</t>
  </si>
  <si>
    <t>16.02.06.01 Emisiones Gas HFC (CO2eq)</t>
  </si>
  <si>
    <t>16.02.07.01 Emisiones Gas N2O (CO2eq)</t>
  </si>
  <si>
    <t>16.02.08.01 Emisiones por combustible tipo Petróleo</t>
  </si>
  <si>
    <t>16.02.09.01 Agricultura</t>
  </si>
  <si>
    <t>16.02.09.02 Energía</t>
  </si>
  <si>
    <t>16.02.09.03 Procesos industriales y uso de productos</t>
  </si>
  <si>
    <t>16.02.09.04 Residuos</t>
  </si>
  <si>
    <t>16.02.09.05 Uso de la tierra, cambio de uso de la tierra y silvicultura</t>
  </si>
  <si>
    <t>16.02.10.01 Emisiones Gas SF6 (CO2eq)</t>
  </si>
  <si>
    <t>15.02.01.01 Índice de producción minera</t>
  </si>
  <si>
    <t>17.02.01.01 Producción de carbón</t>
  </si>
  <si>
    <t>17.03.01.01 Índice de producción de minería metálica</t>
  </si>
  <si>
    <t>17.02.01.01 Producción de cobre</t>
  </si>
  <si>
    <t>17.02.01.02 Producción de hierro</t>
  </si>
  <si>
    <t>17.02.01.03 Producción de molibdeno</t>
  </si>
  <si>
    <t>17.02.01.04 Producción de oro</t>
  </si>
  <si>
    <t>17.02.01.05 Producción de plata</t>
  </si>
  <si>
    <t>17.04.01.01 Índice de producción de minería no metálica</t>
  </si>
  <si>
    <t>17.02.01.01 Producción de cloruro de sodio</t>
  </si>
  <si>
    <t>18.01.01.01 Leche</t>
  </si>
  <si>
    <t>01.02.01.01 Pesca de algas</t>
  </si>
  <si>
    <t>01.02.01.02 Pesca de cochayuyo</t>
  </si>
  <si>
    <t>01.02.01.03 Pesca de huiro</t>
  </si>
  <si>
    <t>01.02.01.04 Pesca de luga negra</t>
  </si>
  <si>
    <t>01.02.01.05 Pesca de luga roja</t>
  </si>
  <si>
    <t>01.02.01.06 Pesca de pelillo</t>
  </si>
  <si>
    <t>19.01.02.01 Pesca de centollas</t>
  </si>
  <si>
    <t>19.01.02.02 Pesca de centollones</t>
  </si>
  <si>
    <t>19.01.02.03 Pesca de crustáceos</t>
  </si>
  <si>
    <t>19.01.02.04 Pesca de jaiba marmolada</t>
  </si>
  <si>
    <t>19.01.03.01 Pesca de erizos</t>
  </si>
  <si>
    <t>01.01.01.01 Pesca de almejas</t>
  </si>
  <si>
    <t>01.01.01.02 Pesca de cholgas</t>
  </si>
  <si>
    <t>01.01.01.03 Pesca de choritos</t>
  </si>
  <si>
    <t>01.01.01.04 Pesca de choros</t>
  </si>
  <si>
    <t>01.01.01.05 Pesca de jibia</t>
  </si>
  <si>
    <t>01.01.01.06 Pesca de juliana</t>
  </si>
  <si>
    <t>01.01.01.07 Pesca de moluscos</t>
  </si>
  <si>
    <t>07.02.29.01 Pesca de otras especies</t>
  </si>
  <si>
    <t>01.01.02.01 Pesca de anchovetas</t>
  </si>
  <si>
    <t>01.01.02.02 Pesca de bacaladillo</t>
  </si>
  <si>
    <t>01.01.02.03 Pesca de jurel</t>
  </si>
  <si>
    <t>01.01.02.04 Pesca de machuelo</t>
  </si>
  <si>
    <t>01.01.02.05 Pesca de merluza austral</t>
  </si>
  <si>
    <t>01.01.02.06 Pesca de pampanito</t>
  </si>
  <si>
    <t>01.01.02.07 Pesca de peces</t>
  </si>
  <si>
    <t>01.01.02.08 Pesca de reineta</t>
  </si>
  <si>
    <t>01.01.02.09 Pesca de sardina austral</t>
  </si>
  <si>
    <t>01.01.02.10 Pesca de sardina común</t>
  </si>
  <si>
    <t>01.01.02.11 Pesca de sierra</t>
  </si>
  <si>
    <t>01.01.03.01 Pesca del resto de las especies</t>
  </si>
  <si>
    <t>06.01.03.01 Pesca artesanal</t>
  </si>
  <si>
    <t>19.01.02.01 Pesca de crustáceos</t>
  </si>
  <si>
    <t>01.01.01.01 Pesca de jibia</t>
  </si>
  <si>
    <t>01.01.01.02 Pesca de moluscos</t>
  </si>
  <si>
    <t>01.01.02.03 Pesca de caballa</t>
  </si>
  <si>
    <t>01.01.02.04 Pesca de jurel</t>
  </si>
  <si>
    <t>01.01.02.06 Pesca de merluza común</t>
  </si>
  <si>
    <t>01.01.02.07 Pesca de merluza de cola</t>
  </si>
  <si>
    <t>01.01.02.08 Pesca de peces</t>
  </si>
  <si>
    <t>01.01.02.09 Pesca de reineta</t>
  </si>
  <si>
    <t>06.01.03.01 Pesca industrial</t>
  </si>
  <si>
    <t>20.01.01.01 Bueno</t>
  </si>
  <si>
    <t>20.01.01.02 Malo</t>
  </si>
  <si>
    <t>20.01.01.03 Medio</t>
  </si>
  <si>
    <t>20.01.01.04 No Aplica</t>
  </si>
  <si>
    <t>20.01.01.05 Todos</t>
  </si>
  <si>
    <t>20.01.02.01 Malo</t>
  </si>
  <si>
    <t>20.01.02.02 Medio</t>
  </si>
  <si>
    <t>20.01.02.03 No Aplica</t>
  </si>
  <si>
    <t>20.01.02.04 Todos</t>
  </si>
  <si>
    <t>20.01.03.01 Medio</t>
  </si>
  <si>
    <t>20.01.03.02 No Aplica</t>
  </si>
  <si>
    <t>20.01.03.03 Todos</t>
  </si>
  <si>
    <t>20.01.04.01 Bueno</t>
  </si>
  <si>
    <t>20.01.04.02 Malo</t>
  </si>
  <si>
    <t>20.01.04.03 Medio</t>
  </si>
  <si>
    <t>20.01.04.04 No Aplica</t>
  </si>
  <si>
    <t>20.01.04.05 Todos</t>
  </si>
  <si>
    <t>20.01.05.01 Bueno</t>
  </si>
  <si>
    <t>20.01.05.02 Malo</t>
  </si>
  <si>
    <t>20.01.05.03 Medio</t>
  </si>
  <si>
    <t>20.01.05.04 No Aplica</t>
  </si>
  <si>
    <t>20.01.05.05 Todos</t>
  </si>
  <si>
    <t>20.01.06.01 Bueno</t>
  </si>
  <si>
    <t>20.01.06.02 Malo</t>
  </si>
  <si>
    <t>20.01.06.03 Medio</t>
  </si>
  <si>
    <t>20.01.06.04 No Aplica</t>
  </si>
  <si>
    <t>20.01.06.05 Todos</t>
  </si>
  <si>
    <t>20.01.07.01 Bueno</t>
  </si>
  <si>
    <t>20.01.07.02 Malo</t>
  </si>
  <si>
    <t>20.01.07.03 Todos</t>
  </si>
  <si>
    <t>20.01.08.01 Bueno</t>
  </si>
  <si>
    <t>20.01.08.02 Malo</t>
  </si>
  <si>
    <t>20.01.08.03 Medio</t>
  </si>
  <si>
    <t>20.01.08.04 No Aplica</t>
  </si>
  <si>
    <t>20.01.08.05 Todos</t>
  </si>
  <si>
    <t>20.01.09.01 Bueno</t>
  </si>
  <si>
    <t>20.01.09.02 Malo</t>
  </si>
  <si>
    <t>20.01.09.03 Medio</t>
  </si>
  <si>
    <t>20.01.09.04 No Aplica</t>
  </si>
  <si>
    <t>20.01.09.05 Todos</t>
  </si>
  <si>
    <t>20.01.10.01 Malo</t>
  </si>
  <si>
    <t>20.01.10.02 Medio</t>
  </si>
  <si>
    <t>20.01.10.03 Todos</t>
  </si>
  <si>
    <t>20.01.11.01 Medio</t>
  </si>
  <si>
    <t>20.01.11.02 Todos</t>
  </si>
  <si>
    <t>20.01.12.01 Malo</t>
  </si>
  <si>
    <t>20.01.12.02 Medio</t>
  </si>
  <si>
    <t>20.01.12.03 No Aplica</t>
  </si>
  <si>
    <t>20.01.12.04 Todos</t>
  </si>
  <si>
    <t>20.01.13.01 Bueno</t>
  </si>
  <si>
    <t>20.01.13.02 Malo</t>
  </si>
  <si>
    <t>20.01.13.03 Medio</t>
  </si>
  <si>
    <t>20.01.13.04 No Aplica</t>
  </si>
  <si>
    <t>20.01.13.05 Todos</t>
  </si>
  <si>
    <t>20.01.14.01 Bueno</t>
  </si>
  <si>
    <t>20.01.14.02 Malo</t>
  </si>
  <si>
    <t>20.01.14.03 Medio</t>
  </si>
  <si>
    <t>20.01.14.04 Todos</t>
  </si>
  <si>
    <t>20.01.15.01 Bueno</t>
  </si>
  <si>
    <t>20.01.15.02 Malo</t>
  </si>
  <si>
    <t>20.01.15.03 Medio</t>
  </si>
  <si>
    <t>20.01.15.04 No Aplica</t>
  </si>
  <si>
    <t>20.01.15.05 Todos</t>
  </si>
  <si>
    <t>20.01.16.01 Bueno</t>
  </si>
  <si>
    <t>20.01.16.02 Malo</t>
  </si>
  <si>
    <t>20.01.16.03 Medio</t>
  </si>
  <si>
    <t>20.01.16.04 Todos</t>
  </si>
  <si>
    <t>20.01.17.01 Bueno</t>
  </si>
  <si>
    <t>20.01.17.02 Malo</t>
  </si>
  <si>
    <t>20.01.17.03 Medio</t>
  </si>
  <si>
    <t>20.01.17.04 No Aplica</t>
  </si>
  <si>
    <t>20.01.17.05 Todos</t>
  </si>
  <si>
    <t>20.01.18.01 Malo</t>
  </si>
  <si>
    <t>20.01.18.02 Todos</t>
  </si>
  <si>
    <t>20.01.19.01 Bueno</t>
  </si>
  <si>
    <t>20.01.19.02 Malo</t>
  </si>
  <si>
    <t>20.01.19.03 Medio</t>
  </si>
  <si>
    <t>20.01.19.04 Todos</t>
  </si>
  <si>
    <t>20.01.20.01 Malo</t>
  </si>
  <si>
    <t>20.01.20.02 Todos</t>
  </si>
  <si>
    <t>20.01.21.01 Bueno</t>
  </si>
  <si>
    <t>20.01.21.02 Malo</t>
  </si>
  <si>
    <t>20.01.21.03 Medio</t>
  </si>
  <si>
    <t>20.01.21.04 No Aplica</t>
  </si>
  <si>
    <t>20.01.21.05 Todos</t>
  </si>
  <si>
    <t>20.01.22.01 Bueno</t>
  </si>
  <si>
    <t>20.01.22.02 Malo</t>
  </si>
  <si>
    <t>20.01.22.03 Medio</t>
  </si>
  <si>
    <t>20.01.22.04 Todos</t>
  </si>
  <si>
    <t>20.01.23.01 Bueno</t>
  </si>
  <si>
    <t>20.01.23.02 Malo</t>
  </si>
  <si>
    <t>20.01.23.03 Todos</t>
  </si>
  <si>
    <t>20.01.24.01 Bueno</t>
  </si>
  <si>
    <t>20.01.24.02 Malo</t>
  </si>
  <si>
    <t>20.01.24.03 Medio</t>
  </si>
  <si>
    <t>20.01.24.04 No Aplica</t>
  </si>
  <si>
    <t>20.01.24.05 Todos</t>
  </si>
  <si>
    <t>21.01.01.01 Casos positivos</t>
  </si>
  <si>
    <t>21.01.02.01 VIH/SIDA</t>
  </si>
  <si>
    <t>21.02.01.01 CECOF</t>
  </si>
  <si>
    <t>21.02.01.02 Centros de salud rurales</t>
  </si>
  <si>
    <t>21.02.01.03 Centros de salud urbanos</t>
  </si>
  <si>
    <t>21.02.01.04 CESFAM</t>
  </si>
  <si>
    <t>21.02.01.05 COSAM</t>
  </si>
  <si>
    <t>21.02.02.01 Consultorios generales rurales</t>
  </si>
  <si>
    <t>21.02.02.02 Consultorios generales urbanos</t>
  </si>
  <si>
    <t>21.02.03.01 Postas de salud rurales</t>
  </si>
  <si>
    <t>21.02.04.01 SAPU</t>
  </si>
  <si>
    <t>21.03.01.01 Actividad de atención primaria</t>
  </si>
  <si>
    <t>21.04.01.01 Personas integrantes</t>
  </si>
  <si>
    <t>21.05.01.01 Clínicas dentales móviles</t>
  </si>
  <si>
    <t>21.05.02.01 Ambulancias</t>
  </si>
  <si>
    <t>22.01.01.01 Electricidad, gas y agua</t>
  </si>
  <si>
    <t>22.01.01.02 Electricidad, gas y agua potable</t>
  </si>
  <si>
    <t>06.01.03.01 Ingreso Nacional</t>
  </si>
  <si>
    <t>21.05.02.01 Compañías de bomberos</t>
  </si>
  <si>
    <t>07.01.02.01 Número de Aphrenesiones</t>
  </si>
  <si>
    <t>07.01.03.01 Número de Casos Policiales</t>
  </si>
  <si>
    <t>07.01.04.01 Número de Denuncias por Violación</t>
  </si>
  <si>
    <t>07.01.05.01 Número de Detenciones</t>
  </si>
  <si>
    <t>07.01.02.01 Número de Aprehensiones</t>
  </si>
  <si>
    <t>07.01.02.02 Tasa de Aprehensiones</t>
  </si>
  <si>
    <t>07.01.03.02 Tasa de Casos Policiales</t>
  </si>
  <si>
    <t>07.01.04.01 Número de Denuncias</t>
  </si>
  <si>
    <t>07.01.04.02 Tasa de Denuncias</t>
  </si>
  <si>
    <t>07.01.05.02 Tasa de Detenciones</t>
  </si>
  <si>
    <t>Impuesto al Valor Agregado</t>
  </si>
  <si>
    <t>Impuesto a Productos Específicos</t>
  </si>
  <si>
    <t>Impuestos Varios</t>
  </si>
  <si>
    <t>Impuestos a la Renta</t>
  </si>
  <si>
    <t>30.02.01.01</t>
  </si>
  <si>
    <t>30.02.02.01</t>
  </si>
  <si>
    <t>30.02.03.01</t>
  </si>
  <si>
    <t>30.03.01.02</t>
  </si>
  <si>
    <t>30.03.01.03</t>
  </si>
  <si>
    <t>30.03.01.04</t>
  </si>
  <si>
    <t>30.03.01.05</t>
  </si>
  <si>
    <t>30.03.01.06</t>
  </si>
  <si>
    <t>30.03.02.01</t>
  </si>
  <si>
    <t>30.03.02.02</t>
  </si>
  <si>
    <t>30.03.02.03</t>
  </si>
  <si>
    <t>30.03.02.04</t>
  </si>
  <si>
    <t>30.03.02.05</t>
  </si>
  <si>
    <t>30.03.02.06</t>
  </si>
  <si>
    <t>30.03.03.02</t>
  </si>
  <si>
    <t>30.03.03.03</t>
  </si>
  <si>
    <t>30.03.03.04</t>
  </si>
  <si>
    <t>30.03.03.05</t>
  </si>
  <si>
    <t>30.03.03.06</t>
  </si>
  <si>
    <t>30.03.05.02</t>
  </si>
  <si>
    <t>30.03.05.03</t>
  </si>
  <si>
    <t>30.03.04.02</t>
  </si>
  <si>
    <t>Impuesto por crédito especial a empresas constructoras</t>
  </si>
  <si>
    <t>Impuesto por devoluciones</t>
  </si>
  <si>
    <t>Impuesto a combustibles</t>
  </si>
  <si>
    <t>Impuesto por derechos de extracción de la Ley de Pesca</t>
  </si>
  <si>
    <t>Impuesto al tabaco</t>
  </si>
  <si>
    <t>30.03.06.02</t>
  </si>
  <si>
    <t>30.03.06.03</t>
  </si>
  <si>
    <t>30.03.06.04</t>
  </si>
  <si>
    <t>Impuesto a herencias y donaciones</t>
  </si>
  <si>
    <t>Impuesto a juegos de azar</t>
  </si>
  <si>
    <t>Impuesto a multas e intereses</t>
  </si>
  <si>
    <t>Impuesto a patentes de minas</t>
  </si>
  <si>
    <t>30.03.07.02</t>
  </si>
  <si>
    <t>30.03.07.03</t>
  </si>
  <si>
    <t>30.03.07.04</t>
  </si>
  <si>
    <t>30.03.07.05</t>
  </si>
  <si>
    <t>30.03.07.06</t>
  </si>
  <si>
    <t>30.03.07.07</t>
  </si>
  <si>
    <t>Impuesto a la renta adicional</t>
  </si>
  <si>
    <t>Impuesto específico de actividad minera</t>
  </si>
  <si>
    <t>Impuesto a la renta global complementario</t>
  </si>
  <si>
    <t>Impuesto a la renta de primera categoría</t>
  </si>
  <si>
    <t>Impuesto a al renta de segunda categoría</t>
  </si>
  <si>
    <t>Impuesto a la renta tasa 40%</t>
  </si>
  <si>
    <t>Impuesto por término de giro</t>
  </si>
  <si>
    <t>32</t>
  </si>
  <si>
    <t>Aguas y Aguas Residuales</t>
  </si>
  <si>
    <t>32.01</t>
  </si>
  <si>
    <t>Recursos hídricos</t>
  </si>
  <si>
    <t>32.01.01</t>
  </si>
  <si>
    <t>32.01.02</t>
  </si>
  <si>
    <t>Monitoreo de Extracciones Efectivas</t>
  </si>
  <si>
    <t>Derechos concedidos</t>
  </si>
  <si>
    <t>Dren</t>
  </si>
  <si>
    <t>Noria</t>
  </si>
  <si>
    <t>Pozo</t>
  </si>
  <si>
    <t xml:space="preserve">Bebida/Uso Domestico/Saneamiento        </t>
  </si>
  <si>
    <t xml:space="preserve">Energia Hidroeléctrica                  </t>
  </si>
  <si>
    <t xml:space="preserve">Otros Usos                              </t>
  </si>
  <si>
    <t xml:space="preserve">Piscicultura                            </t>
  </si>
  <si>
    <t xml:space="preserve">Riego                                   </t>
  </si>
  <si>
    <t xml:space="preserve">Silvoagropecuario                       </t>
  </si>
  <si>
    <t>Sin información</t>
  </si>
  <si>
    <t xml:space="preserve">Uso Industrial                          </t>
  </si>
  <si>
    <t xml:space="preserve">Uso Minero                              </t>
  </si>
  <si>
    <t>28.04</t>
  </si>
  <si>
    <t>28.04.01</t>
  </si>
  <si>
    <t>Atenciones médicas</t>
  </si>
  <si>
    <t>28.04.01.01</t>
  </si>
  <si>
    <t>32.01.01.01</t>
  </si>
  <si>
    <t>32.01.01.02</t>
  </si>
  <si>
    <t>32.01.01.03</t>
  </si>
  <si>
    <t>32.01.02.01</t>
  </si>
  <si>
    <t>32.01.02.02</t>
  </si>
  <si>
    <t>32.01.02.03</t>
  </si>
  <si>
    <t>32.01.02.04</t>
  </si>
  <si>
    <t>32.01.02.05</t>
  </si>
  <si>
    <t>32.01.02.06</t>
  </si>
  <si>
    <t>32.01.02.07</t>
  </si>
  <si>
    <t>32.01.02.08</t>
  </si>
  <si>
    <t>32.01.02.09</t>
  </si>
  <si>
    <t>28.04.01.02</t>
  </si>
  <si>
    <t>28.04.01.03</t>
  </si>
  <si>
    <t>28.04.01.04</t>
  </si>
  <si>
    <t>28.04.01.05</t>
  </si>
  <si>
    <t>Abuso Sexual</t>
  </si>
  <si>
    <t>Atención por violación (con entrega de anticoncepción de emergencia)</t>
  </si>
  <si>
    <t>Atención por violación (sin entrega de anticoncepción de emergencia )</t>
  </si>
  <si>
    <t>Otra violencia</t>
  </si>
  <si>
    <t>Banco Central</t>
  </si>
  <si>
    <t>Tasa de Interés y Estadísticas Monetarias</t>
  </si>
  <si>
    <t>Balance Contable</t>
  </si>
  <si>
    <t>Tipo de Cambio</t>
  </si>
  <si>
    <t>Actividad y Demanda</t>
  </si>
  <si>
    <t>Balanza de Pagos</t>
  </si>
  <si>
    <t>Sector Externo</t>
  </si>
  <si>
    <t>Finanzas Públicas</t>
  </si>
  <si>
    <t>33.01.01</t>
  </si>
  <si>
    <t>33.01.02</t>
  </si>
  <si>
    <t>33.01.03</t>
  </si>
  <si>
    <t>33.01.04</t>
  </si>
  <si>
    <t>33.01.05</t>
  </si>
  <si>
    <t>33.01.06</t>
  </si>
  <si>
    <t>Colocaciones Reales</t>
  </si>
  <si>
    <t>Colocaciones Reales de Consumo</t>
  </si>
  <si>
    <t>Colocaciones Reales de Vivienda</t>
  </si>
  <si>
    <t>Colocaciones Reales Comerciales</t>
  </si>
  <si>
    <t>Tasa de Interés de Política Monetaria</t>
  </si>
  <si>
    <t>IPSA</t>
  </si>
  <si>
    <t>33.02.01</t>
  </si>
  <si>
    <t>33.02.02</t>
  </si>
  <si>
    <t>33.02.03</t>
  </si>
  <si>
    <t>Activos</t>
  </si>
  <si>
    <t>Pasivos</t>
  </si>
  <si>
    <t>Patrimonio</t>
  </si>
  <si>
    <t>33.03.01</t>
  </si>
  <si>
    <t>33.03.02</t>
  </si>
  <si>
    <t>Nominal</t>
  </si>
  <si>
    <t>Real</t>
  </si>
  <si>
    <t>33.04.01</t>
  </si>
  <si>
    <t>33.04.02</t>
  </si>
  <si>
    <t>PIB Per Cápita</t>
  </si>
  <si>
    <t>PIB Per Cápita PPP</t>
  </si>
  <si>
    <t>33.05.01</t>
  </si>
  <si>
    <t>33.05.02</t>
  </si>
  <si>
    <t>33.05.03</t>
  </si>
  <si>
    <t>33.05.04</t>
  </si>
  <si>
    <t>33.05.05</t>
  </si>
  <si>
    <t>Cobre</t>
  </si>
  <si>
    <t>Agropecuario-silvícola y Pesquero</t>
  </si>
  <si>
    <t>33.06.01</t>
  </si>
  <si>
    <t>33.06.02</t>
  </si>
  <si>
    <t>33.06.03</t>
  </si>
  <si>
    <t>33.06.04</t>
  </si>
  <si>
    <t>33.06.05</t>
  </si>
  <si>
    <t>33.06.06</t>
  </si>
  <si>
    <t>Consumo Durable</t>
  </si>
  <si>
    <t>No Combustibles</t>
  </si>
  <si>
    <t>33.07.01</t>
  </si>
  <si>
    <t>33.07.02</t>
  </si>
  <si>
    <t>Cuenta Corriente</t>
  </si>
  <si>
    <t>Balanza Comercial</t>
  </si>
  <si>
    <t>33.08.01</t>
  </si>
  <si>
    <t>33.08.02</t>
  </si>
  <si>
    <t>33.08.03</t>
  </si>
  <si>
    <t>Reservas Internacionales Netas</t>
  </si>
  <si>
    <t>Deuda Externa</t>
  </si>
  <si>
    <t>Posición de Inversión Internacional</t>
  </si>
  <si>
    <t>33.09.01</t>
  </si>
  <si>
    <t>Índice de Producción Industrial</t>
  </si>
  <si>
    <t>33.10.01</t>
  </si>
  <si>
    <t>33.10.02</t>
  </si>
  <si>
    <t>33.10.03</t>
  </si>
  <si>
    <t>33.10.04</t>
  </si>
  <si>
    <t>33.10.05</t>
  </si>
  <si>
    <t>33.10.06</t>
  </si>
  <si>
    <t>33.10.07</t>
  </si>
  <si>
    <t>33.10.08</t>
  </si>
  <si>
    <t>33.10.09</t>
  </si>
  <si>
    <t>UF</t>
  </si>
  <si>
    <t>UTM</t>
  </si>
  <si>
    <t>General Industrias</t>
  </si>
  <si>
    <t>Electricidad, Gas y Agua</t>
  </si>
  <si>
    <t>Agricultura y Ganadería</t>
  </si>
  <si>
    <t>33.11.01</t>
  </si>
  <si>
    <t>33.11.02</t>
  </si>
  <si>
    <t>Deuda Bruta</t>
  </si>
  <si>
    <t>Deuda Neta</t>
  </si>
  <si>
    <t>33.01.01.01</t>
  </si>
  <si>
    <t>33.01.02.01</t>
  </si>
  <si>
    <t>33.01.03.01</t>
  </si>
  <si>
    <t>33.01.04.01</t>
  </si>
  <si>
    <t>33.01.05.01</t>
  </si>
  <si>
    <t>Colocaciones reales de consumo</t>
  </si>
  <si>
    <t>Colocaciones reales de vivienda</t>
  </si>
  <si>
    <t>Colocaciones reales comerciales</t>
  </si>
  <si>
    <t>33.01.06.01</t>
  </si>
  <si>
    <t>Activos del Banco Central</t>
  </si>
  <si>
    <t>Pasivos del Banco Central</t>
  </si>
  <si>
    <t>Patrimonio del Banco Central</t>
  </si>
  <si>
    <t>33.02.01.01</t>
  </si>
  <si>
    <t>33.02.02.01</t>
  </si>
  <si>
    <t>33.02.03.01</t>
  </si>
  <si>
    <t>Tipo de cambio real</t>
  </si>
  <si>
    <t>33.03.01.01</t>
  </si>
  <si>
    <t>33.03.02.01</t>
  </si>
  <si>
    <t>PIB per cápita</t>
  </si>
  <si>
    <t>PIB per cápita PPP</t>
  </si>
  <si>
    <t>33.04.01.01</t>
  </si>
  <si>
    <t>33.04.02.01</t>
  </si>
  <si>
    <t>Exportaciones del sector agropecuario-silvícola y pesquero</t>
  </si>
  <si>
    <t>33.05.01.01</t>
  </si>
  <si>
    <t>33.05.02.01</t>
  </si>
  <si>
    <t>33.05.03.01</t>
  </si>
  <si>
    <t>33.05.04.01</t>
  </si>
  <si>
    <t>33.05.05.01</t>
  </si>
  <si>
    <t>33.06.01.01</t>
  </si>
  <si>
    <t>33.06.02.01</t>
  </si>
  <si>
    <t>33.06.03.01</t>
  </si>
  <si>
    <t>33.06.04.01</t>
  </si>
  <si>
    <t>33.06.05.01</t>
  </si>
  <si>
    <t>33.06.06.01</t>
  </si>
  <si>
    <t>33.07.01.01</t>
  </si>
  <si>
    <t>33.07.02.01</t>
  </si>
  <si>
    <t>Posición de inversión internacional</t>
  </si>
  <si>
    <t>33.08.01.01</t>
  </si>
  <si>
    <t>33.08.02.01</t>
  </si>
  <si>
    <t>33.08.03.01</t>
  </si>
  <si>
    <t>Índice de producción industrial</t>
  </si>
  <si>
    <t>33.09.01.01</t>
  </si>
  <si>
    <t>Precio del cobre</t>
  </si>
  <si>
    <t>Precio del petróleo</t>
  </si>
  <si>
    <t>Índice de precios del productor industrias</t>
  </si>
  <si>
    <t>Índice de precios del productor manufactura</t>
  </si>
  <si>
    <t>Índice de precios del productor minería</t>
  </si>
  <si>
    <t>Índice de precios del productor servicios básicos</t>
  </si>
  <si>
    <t>Índice de precios del productor agropecuario</t>
  </si>
  <si>
    <t>33.10.01.01</t>
  </si>
  <si>
    <t>33.10.02.01</t>
  </si>
  <si>
    <t>33.10.03.01</t>
  </si>
  <si>
    <t>33.10.04.01</t>
  </si>
  <si>
    <t>33.10.05.01</t>
  </si>
  <si>
    <t>33.10.06.01</t>
  </si>
  <si>
    <t>33.10.07.01</t>
  </si>
  <si>
    <t>33.10.08.01</t>
  </si>
  <si>
    <t>33.10.09.01</t>
  </si>
  <si>
    <t>Deuda bruta gobierno central</t>
  </si>
  <si>
    <t>Deuda neta gobierno central</t>
  </si>
  <si>
    <t>Deuda bruta banco central</t>
  </si>
  <si>
    <t>Deuda neta banco central</t>
  </si>
  <si>
    <t>Deuda bruta sector público</t>
  </si>
  <si>
    <t>Deuda neta sector público</t>
  </si>
  <si>
    <t>Deuda bruta empresas públicas</t>
  </si>
  <si>
    <t>Deuda neta empresas públicas</t>
  </si>
  <si>
    <t>33.11.01.01</t>
  </si>
  <si>
    <t>33.11.01.02</t>
  </si>
  <si>
    <t>33.11.01.03</t>
  </si>
  <si>
    <t>33.11.01.04</t>
  </si>
  <si>
    <t>33.11.02.01</t>
  </si>
  <si>
    <t>33.11.02.02</t>
  </si>
  <si>
    <t>33.11.02.03</t>
  </si>
  <si>
    <t>33.11.02.04</t>
  </si>
  <si>
    <t>33.01</t>
  </si>
  <si>
    <t>33.02</t>
  </si>
  <si>
    <t>33.03</t>
  </si>
  <si>
    <t>33.04</t>
  </si>
  <si>
    <t>33.05</t>
  </si>
  <si>
    <t>33.06</t>
  </si>
  <si>
    <t>33.07</t>
  </si>
  <si>
    <t>33.08</t>
  </si>
  <si>
    <t>33.09</t>
  </si>
  <si>
    <t>33.10</t>
  </si>
  <si>
    <t>33.11</t>
  </si>
  <si>
    <t>33</t>
  </si>
  <si>
    <t>04.01.04.02</t>
  </si>
  <si>
    <t>04.02.01.01</t>
  </si>
  <si>
    <t>04.02.04.02</t>
  </si>
  <si>
    <t>en blanco</t>
  </si>
  <si>
    <t>24.01.01</t>
  </si>
  <si>
    <t>24.01.02</t>
  </si>
  <si>
    <t>24.01.03</t>
  </si>
  <si>
    <t>24.01.04</t>
  </si>
  <si>
    <t>24.01.05</t>
  </si>
  <si>
    <t>24.01.06</t>
  </si>
  <si>
    <t>24.01.07</t>
  </si>
  <si>
    <t>24.01.08</t>
  </si>
  <si>
    <t>24.01.09</t>
  </si>
  <si>
    <t>24.01.10</t>
  </si>
  <si>
    <t>24.01.11</t>
  </si>
  <si>
    <t>24.05</t>
  </si>
  <si>
    <t>24.06</t>
  </si>
  <si>
    <t>24.07</t>
  </si>
  <si>
    <t>24.08</t>
  </si>
  <si>
    <t>Identidad</t>
  </si>
  <si>
    <t>Finanzas</t>
  </si>
  <si>
    <t>Trabajo</t>
  </si>
  <si>
    <t>24.04.01</t>
  </si>
  <si>
    <t>24.04.02</t>
  </si>
  <si>
    <t>24.04.03</t>
  </si>
  <si>
    <t>Alfabetismo</t>
  </si>
  <si>
    <t>Carreras</t>
  </si>
  <si>
    <t>Por qué No Asiste a Establecimiento Educacional</t>
  </si>
  <si>
    <t>24.05.01</t>
  </si>
  <si>
    <t>24.05.02</t>
  </si>
  <si>
    <t>Nacionalidad</t>
  </si>
  <si>
    <t>Pueblos Indígenas</t>
  </si>
  <si>
    <t>24.06.01</t>
  </si>
  <si>
    <t>Productos Financieros</t>
  </si>
  <si>
    <t>24.07.01</t>
  </si>
  <si>
    <t>Sistemas Previsionales</t>
  </si>
  <si>
    <t>24.08.01</t>
  </si>
  <si>
    <t>24.08.02</t>
  </si>
  <si>
    <t>24.08.03</t>
  </si>
  <si>
    <t>24.08.04</t>
  </si>
  <si>
    <t>Contrato de Trabajo</t>
  </si>
  <si>
    <t>Jornada de Trabajo</t>
  </si>
  <si>
    <t>Por qué No Busca Trabajo</t>
  </si>
  <si>
    <t>Situación Ocupacional</t>
  </si>
  <si>
    <t>24.01.01.01</t>
  </si>
  <si>
    <t>24.01.02.01</t>
  </si>
  <si>
    <t>24.01.03.01</t>
  </si>
  <si>
    <t>24.01.04.01</t>
  </si>
  <si>
    <t>24.01.05.01</t>
  </si>
  <si>
    <t>24.01.06.01</t>
  </si>
  <si>
    <t>24.01.07.01</t>
  </si>
  <si>
    <t>24.01.08.01</t>
  </si>
  <si>
    <t>24.01.09.01</t>
  </si>
  <si>
    <t>24.01.10.01</t>
  </si>
  <si>
    <t>24.01.11.01</t>
  </si>
  <si>
    <t>23.01.01.01 en blanco</t>
  </si>
  <si>
    <t>24.01.12</t>
  </si>
  <si>
    <t>24.01.12.01</t>
  </si>
  <si>
    <t>24.02.03.01</t>
  </si>
  <si>
    <t>Pobreza Migrantes</t>
  </si>
  <si>
    <t>24.03.02.02</t>
  </si>
  <si>
    <t>24.04.01.01</t>
  </si>
  <si>
    <t>24.04.01.02</t>
  </si>
  <si>
    <t>Analfabetismo</t>
  </si>
  <si>
    <t>24.04.02.01</t>
  </si>
  <si>
    <t>Carrera del área de agricultura</t>
  </si>
  <si>
    <t>Carrera del área de arquitectura y construcción</t>
  </si>
  <si>
    <t>Carrera del área de artes</t>
  </si>
  <si>
    <t>Carrera del área de bachilleratos y carreras no bien especificadas</t>
  </si>
  <si>
    <t>Carrera del área de ciencias biológicas y afines</t>
  </si>
  <si>
    <t>Carrera del área de ciencias sociales y del comportamiento</t>
  </si>
  <si>
    <t>Carrera del área de derecho</t>
  </si>
  <si>
    <t>Carrera del área de educación comercial y administración</t>
  </si>
  <si>
    <t>Carrera del área de humanidades</t>
  </si>
  <si>
    <t>Carrera del área de ingeniería y profesiones afines</t>
  </si>
  <si>
    <t>Carrera del área de matemáticas y estadísticas</t>
  </si>
  <si>
    <t>Carrera del área de medio ambiente</t>
  </si>
  <si>
    <t>Carrera del área de periodismo e información</t>
  </si>
  <si>
    <t>Postgrado en área de educación</t>
  </si>
  <si>
    <t>Pregrado en área de educación</t>
  </si>
  <si>
    <t>Carrera del área de salud</t>
  </si>
  <si>
    <t>Carrera del área de tecnología de la información y la comunicación</t>
  </si>
  <si>
    <t>Carrera del área de turismo, hotelería y gastronomía</t>
  </si>
  <si>
    <t>Carrera del área de veterinaria</t>
  </si>
  <si>
    <t>Carrera del área de bienestar</t>
  </si>
  <si>
    <t>Carrera del área de ciencias físicas</t>
  </si>
  <si>
    <t>Carrera del área de ciencias naturales, matemáticas y estadísticas sin mayor definición</t>
  </si>
  <si>
    <t>Carrera del área de competencias personales y desarrollo</t>
  </si>
  <si>
    <t>Carrera del área de educación</t>
  </si>
  <si>
    <t>Carrera del área de industria y producción</t>
  </si>
  <si>
    <t>Carrera del área de lenguajes</t>
  </si>
  <si>
    <t>Carrera del área de pesca</t>
  </si>
  <si>
    <t>Carrera del área de servicios de higiene y salud ocupacional</t>
  </si>
  <si>
    <t>Carrera del área de servicios de seguridad</t>
  </si>
  <si>
    <t>Carrera del área de servicios de transportes</t>
  </si>
  <si>
    <t>Carrera del área de servicios personales</t>
  </si>
  <si>
    <t>Carrera del área de silvicultura</t>
  </si>
  <si>
    <t>24.04.02.02</t>
  </si>
  <si>
    <t>24.04.02.03</t>
  </si>
  <si>
    <t>24.04.02.04</t>
  </si>
  <si>
    <t>24.04.02.05</t>
  </si>
  <si>
    <t>24.04.02.06</t>
  </si>
  <si>
    <t>24.04.02.07</t>
  </si>
  <si>
    <t>24.04.02.08</t>
  </si>
  <si>
    <t>24.04.02.09</t>
  </si>
  <si>
    <t>24.04.02.10</t>
  </si>
  <si>
    <t>24.04.02.11</t>
  </si>
  <si>
    <t>24.04.02.12</t>
  </si>
  <si>
    <t>24.04.02.13</t>
  </si>
  <si>
    <t>24.04.02.14</t>
  </si>
  <si>
    <t>24.04.02.15</t>
  </si>
  <si>
    <t>24.04.02.16</t>
  </si>
  <si>
    <t>24.04.02.17</t>
  </si>
  <si>
    <t>24.04.02.18</t>
  </si>
  <si>
    <t>24.04.02.19</t>
  </si>
  <si>
    <t>24.04.02.20</t>
  </si>
  <si>
    <t>24.04.02.21</t>
  </si>
  <si>
    <t>24.04.02.22</t>
  </si>
  <si>
    <t>24.04.02.23</t>
  </si>
  <si>
    <t>24.04.02.24</t>
  </si>
  <si>
    <t>24.04.02.25</t>
  </si>
  <si>
    <t>24.04.02.26</t>
  </si>
  <si>
    <t>24.04.02.27</t>
  </si>
  <si>
    <t>24.04.02.28</t>
  </si>
  <si>
    <t>24.04.02.29</t>
  </si>
  <si>
    <t>24.04.02.30</t>
  </si>
  <si>
    <t>24.04.02.31</t>
  </si>
  <si>
    <t>24.04.02.32</t>
  </si>
  <si>
    <t>24.04.03.01</t>
  </si>
  <si>
    <t>24.04.03.02</t>
  </si>
  <si>
    <t>24.04.03.03</t>
  </si>
  <si>
    <t>24.04.03.04</t>
  </si>
  <si>
    <t>24.04.03.05</t>
  </si>
  <si>
    <t>24.04.03.06</t>
  </si>
  <si>
    <t>24.04.03.07</t>
  </si>
  <si>
    <t>24.04.03.08</t>
  </si>
  <si>
    <t>24.04.03.09</t>
  </si>
  <si>
    <t>24.04.03.10</t>
  </si>
  <si>
    <t>No asiste a establecimiento educacional</t>
  </si>
  <si>
    <t>24.05.01.01</t>
  </si>
  <si>
    <t>24.05.01.02</t>
  </si>
  <si>
    <t>24.05.01.03</t>
  </si>
  <si>
    <t>Nacionalidad chilena</t>
  </si>
  <si>
    <t>Doble nacionalidad</t>
  </si>
  <si>
    <t>Extranjeros</t>
  </si>
  <si>
    <t>24.05.02.01</t>
  </si>
  <si>
    <t>Alacalufes</t>
  </si>
  <si>
    <t>Atacameños</t>
  </si>
  <si>
    <t>Aymaras</t>
  </si>
  <si>
    <t>Coyas</t>
  </si>
  <si>
    <t>Diaguitas</t>
  </si>
  <si>
    <t>Mapuches</t>
  </si>
  <si>
    <t>No pertenecientes a pueblos indígenas</t>
  </si>
  <si>
    <t>Pascuenses</t>
  </si>
  <si>
    <t>Quechuas</t>
  </si>
  <si>
    <t>Yaganes</t>
  </si>
  <si>
    <t>Changos</t>
  </si>
  <si>
    <t>Lengua aymara</t>
  </si>
  <si>
    <t>Lengua kawésqar</t>
  </si>
  <si>
    <t>Lengua mapudungún</t>
  </si>
  <si>
    <t>Lengua quechua</t>
  </si>
  <si>
    <t>Lengua rapa nui</t>
  </si>
  <si>
    <t>Lengua yagán</t>
  </si>
  <si>
    <t>24.05.02.02</t>
  </si>
  <si>
    <t>24.05.02.03</t>
  </si>
  <si>
    <t>24.05.02.04</t>
  </si>
  <si>
    <t>24.05.02.05</t>
  </si>
  <si>
    <t>24.05.02.06</t>
  </si>
  <si>
    <t>24.05.02.07</t>
  </si>
  <si>
    <t>24.05.02.08</t>
  </si>
  <si>
    <t>24.05.02.09</t>
  </si>
  <si>
    <t>24.05.02.10</t>
  </si>
  <si>
    <t>24.05.02.11</t>
  </si>
  <si>
    <t>24.05.02.12</t>
  </si>
  <si>
    <t>24.05.02.13</t>
  </si>
  <si>
    <t>24.05.02.14</t>
  </si>
  <si>
    <t>24.05.02.15</t>
  </si>
  <si>
    <t>24.05.02.16</t>
  </si>
  <si>
    <t>24.05.02.17</t>
  </si>
  <si>
    <t>24.06.01.01</t>
  </si>
  <si>
    <t>Cuenta de ahorro o depósito a plazo</t>
  </si>
  <si>
    <t>Tarjeta de crédito</t>
  </si>
  <si>
    <t>24.06.01.02</t>
  </si>
  <si>
    <t>24.06.01.03</t>
  </si>
  <si>
    <t>24.07.01.01</t>
  </si>
  <si>
    <t>No cotizantes en sistema previsional</t>
  </si>
  <si>
    <t>No afiliados a sistema previsional</t>
  </si>
  <si>
    <t>AFP</t>
  </si>
  <si>
    <t>CAPREDENA</t>
  </si>
  <si>
    <t>DIPRECA</t>
  </si>
  <si>
    <t>Instituto de Previsión Social</t>
  </si>
  <si>
    <t>Otras instituciones previsionales</t>
  </si>
  <si>
    <t>24.07.01.02</t>
  </si>
  <si>
    <t>24.07.01.03</t>
  </si>
  <si>
    <t>24.07.01.04</t>
  </si>
  <si>
    <t>24.07.01.05</t>
  </si>
  <si>
    <t>24.07.01.06</t>
  </si>
  <si>
    <t>24.07.01.07</t>
  </si>
  <si>
    <t>24.08.01.01</t>
  </si>
  <si>
    <t>Contrato de trabajo</t>
  </si>
  <si>
    <t>Sin contrato de trabajo</t>
  </si>
  <si>
    <t>Contrato de trabajo firmado</t>
  </si>
  <si>
    <t>Contrato de trabajo no firmado</t>
  </si>
  <si>
    <t>24.08.01.02</t>
  </si>
  <si>
    <t>24.08.01.03</t>
  </si>
  <si>
    <t>24.08.01.04</t>
  </si>
  <si>
    <t>24.08.02.01</t>
  </si>
  <si>
    <t>Jornada de trabajo completa</t>
  </si>
  <si>
    <t>Jornada de trabajo parcial</t>
  </si>
  <si>
    <t>Jornada de trabajo prolongada</t>
  </si>
  <si>
    <t>24.08.02.02</t>
  </si>
  <si>
    <t>24.08.02.03</t>
  </si>
  <si>
    <t>24.08.03.01</t>
  </si>
  <si>
    <t>No busca trabajo</t>
  </si>
  <si>
    <t>24.08.04.01</t>
  </si>
  <si>
    <t>Empleados de empresas públicas</t>
  </si>
  <si>
    <t>Empleados del sector privado</t>
  </si>
  <si>
    <t>Empleados del sector público</t>
  </si>
  <si>
    <t>Trabajadores familiares no remunerados</t>
  </si>
  <si>
    <t>Trabajadores de las Fuerzas Armadas y del Orden</t>
  </si>
  <si>
    <t>Patrones o empleadores</t>
  </si>
  <si>
    <t>Trabajadores de servicio doméstico puertas adentro</t>
  </si>
  <si>
    <t>Trabajadores de servicio doméstico puertas afuera</t>
  </si>
  <si>
    <t>Trabajadores por cuenta propia</t>
  </si>
  <si>
    <t>24.08.04.02</t>
  </si>
  <si>
    <t>24.08.04.03</t>
  </si>
  <si>
    <t>24.08.04.04</t>
  </si>
  <si>
    <t>24.08.04.05</t>
  </si>
  <si>
    <t>24.08.04.06</t>
  </si>
  <si>
    <t>24.08.04.07</t>
  </si>
  <si>
    <t>24.08.04.08</t>
  </si>
  <si>
    <t>24.08.04.09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</si>
</sst>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
    <numFmt numFmtId="166" formatCode="0.############"/>
    <numFmt numFmtId="167" formatCode="0.000"/>
    <numFmt numFmtId="168" formatCode="#,##0.0"/>
  </numFmts>
  <fonts count="6" x14ac:knownFonts="1">
    <font>
      <sz val="11"/>
      <color theme="1"/>
      <name val="Calibri"/>
      <family val="2"/>
      <scheme val="minor"/>
    </font>
    <font>
      <sz val="11"/>
      <color rgb="FFFF0000"/>
      <name val="Calibri"/>
      <family val="2"/>
      <scheme val="minor"/>
    </font>
    <font>
      <sz val="8"/>
      <name val="Calibri"/>
      <family val="2"/>
      <scheme val="minor"/>
    </font>
    <font>
      <sz val="11"/>
      <color rgb="FF000000"/>
      <name val="Calibri"/>
      <family val="2"/>
      <scheme val="minor"/>
    </font>
    <font>
      <sz val="11"/>
      <color rgb="FF444444"/>
      <name val="Calibri"/>
      <family val="2"/>
      <scheme val="minor"/>
    </font>
    <font>
      <sz val="11"/>
      <color theme="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21">
    <xf numFmtId="0" fontId="0" fillId="0" borderId="0" xfId="0"/>
    <xf numFmtId="0" fontId="0" fillId="2" borderId="0" xfId="0" applyFill="1"/>
    <xf numFmtId="0" fontId="0" fillId="0" borderId="0" xfId="0" applyFill="1"/>
    <xf numFmtId="164" fontId="0" fillId="0" borderId="0" xfId="0" applyNumberFormat="1" applyFill="1"/>
    <xf numFmtId="166" fontId="0" fillId="0" borderId="0" xfId="0" applyNumberFormat="1" applyFill="1"/>
    <xf numFmtId="165" fontId="0" fillId="0" borderId="0" xfId="0" applyNumberFormat="1" applyFill="1"/>
    <xf numFmtId="167" fontId="0" fillId="0" borderId="0" xfId="0" applyNumberFormat="1" applyFill="1"/>
    <xf numFmtId="168" fontId="0" fillId="0" borderId="0" xfId="0" applyNumberFormat="1" applyFill="1"/>
    <xf numFmtId="0" fontId="1" fillId="2" borderId="0" xfId="0" applyFont="1" applyFill="1"/>
    <xf numFmtId="0" fontId="0" fillId="0" borderId="0" xfId="0" pivotButton="1"/>
    <xf numFmtId="0" fontId="0" fillId="3" borderId="0" xfId="0" applyFill="1"/>
    <xf numFmtId="0" fontId="3" fillId="0" borderId="0" xfId="0" applyFont="1"/>
    <xf numFmtId="0" fontId="4" fillId="0" borderId="0" xfId="0" applyFont="1"/>
    <xf numFmtId="14" fontId="3" fillId="3" borderId="0" xfId="0" applyNumberFormat="1" applyFont="1" applyFill="1"/>
    <xf numFmtId="0" fontId="4" fillId="3" borderId="0" xfId="0" applyFont="1" applyFill="1"/>
    <xf numFmtId="0" fontId="0" fillId="0" borderId="0" xfId="0" quotePrefix="1"/>
    <xf numFmtId="0" fontId="0" fillId="4" borderId="0" xfId="0" applyFill="1"/>
    <xf numFmtId="0" fontId="5" fillId="5" borderId="0" xfId="0" applyFont="1" applyFill="1"/>
    <xf numFmtId="0" fontId="0" fillId="4" borderId="0" xfId="0" quotePrefix="1" applyFill="1"/>
    <xf numFmtId="0" fontId="0" fillId="0" borderId="0" xfId="0" quotePrefix="1" applyAlignment="1">
      <alignment horizontal="left" vertical="center"/>
    </xf>
    <xf numFmtId="0" fontId="0" fillId="0" borderId="0" xfId="0" quotePrefix="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Types" Target="richData/rdRichValueTyp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refreshedDate="44477.612598726853" createdVersion="7" refreshedVersion="7" minRefreshableVersion="3" recordCount="1538" xr:uid="{10E49819-D312-413E-AEC4-56743569CF20}">
  <cacheSource type="worksheet">
    <worksheetSource ref="A1:AI1539" sheet="Hoja1"/>
  </cacheSource>
  <cacheFields count="32">
    <cacheField name="Variable" numFmtId="0">
      <sharedItems/>
    </cacheField>
    <cacheField name="Sector" numFmtId="0">
      <sharedItems containsBlank="1" count="33">
        <s v="Agricultura"/>
        <s v="Medioambiente"/>
        <s v="Gestión Territorial"/>
        <s v="Arte y Cultura"/>
        <s v="Comercio Exterior"/>
        <s v="Comercio, Restaurantes y Hoteles"/>
        <s v="Construcción"/>
        <s v="Delincuencia"/>
        <s v="Social"/>
        <s v="Educación"/>
        <s v="Energía"/>
        <s v="Forestal"/>
        <s v="Gobiernos Locales"/>
        <s v="Industria Manufacturera"/>
        <s v="Extranjería"/>
        <s v="Minería"/>
        <s v="Violencia Contra la Mujer"/>
        <s v="Pecuario"/>
        <s v="Acuicultura"/>
        <s v="Pesca"/>
        <s v="Salud"/>
        <s v="Servicios"/>
        <s v="Socioeconómico"/>
        <s v="Telecomunicaciones"/>
        <s v="Transporte"/>
        <s v="Utilidad Pública"/>
        <s v="Empresa"/>
        <s v="Política y Gobierno"/>
        <s v="Ingresos Tributarios"/>
        <s v="Vivienda"/>
        <m/>
        <s v="Ganadería"/>
        <s v="CASEN" u="1"/>
      </sharedItems>
    </cacheField>
    <cacheField name="Contenido" numFmtId="0">
      <sharedItems containsBlank="1" count="78">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Ingreso Promedio por Persona"/>
        <s v="Empresas por Tramo (13)"/>
        <s v="Empresas por Tramo (5)"/>
        <s v="Tipo Contribuyente"/>
        <s v="VIF"/>
        <s v="Violación"/>
        <s v="Incendios Plantaciones"/>
        <s v="Dinámica de Glaciares"/>
        <s v="Programas Gubernamentales"/>
        <s v="Métricas Educación"/>
        <s v="Sentencias Dictadas por Delito"/>
        <s v="Sentencias Dictadas por Tipo de Delito"/>
        <m/>
        <s v="Impuestos"/>
        <s v="Deudas"/>
        <s v="Cuentas no trobutarias"/>
        <s v="Superficie plantada"/>
        <s v="Superficie cosechada"/>
        <s v="Subsidio habitacional"/>
        <s v="Faena"/>
      </sharedItems>
    </cacheField>
    <cacheField name="Tema" numFmtId="0">
      <sharedItems containsBlank="1" count="255">
        <s v="Fruta"/>
        <s v="Gases de Efecto Invernadero"/>
        <s v="Áreas Verdes"/>
        <s v="Parques Urbanos"/>
        <s v="Plazas"/>
        <s v="Centros Culturales"/>
        <s v="Global"/>
        <s v="Agrícola"/>
        <s v="Minería"/>
        <s v="Silvoagropecuaria y Pesquera"/>
        <s v="Bienes"/>
        <s v="Industria"/>
        <s v="Capital"/>
        <s v="Combustibles"/>
        <s v="Combustibles y Lubricantes"/>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Sexo"/>
        <s v="Etnia"/>
        <s v="Grande 1 (100000-200000 UF)"/>
        <s v="Grande 2 (200000-600000 UF)"/>
        <s v="Grande 3 (600000-1000000 UF)"/>
        <s v="Grande 4 (1000000 UF y más)"/>
        <s v="Mediana 1 (25000-50000 UF)"/>
        <s v="Mediana 2 (50000-100000 UF)"/>
        <s v="Micro 1 (0,01-200 UF)"/>
        <s v="Micro 2 (200-600 UF)"/>
        <s v="Micro 3 (600-2400 UF)"/>
        <s v="Pequeña 1 (2400-5000 UF)"/>
        <s v="Pequeña 2 (5000-10000 UF)"/>
        <s v="Pequeña 3 (10000-25000 UF)"/>
        <s v="Sin Ventas"/>
        <s v="Grande (100000-200000 UF)"/>
        <s v="Mediana (25000-100000 UF)"/>
        <s v="Micro (0,01-2400 UF)"/>
        <s v="Pequeña (2400-25000 UF)"/>
        <s v="Instituciones Fiscales"/>
        <s v="Municipalidades"/>
        <s v="No Clasificados"/>
        <s v="Organismos Internacionales"/>
        <s v="Organización sin fines de lucro"/>
        <s v="Persona Jurídica Comercial"/>
        <s v="Sin Persona Jurídica"/>
        <s v="Sociedades Extranjeras"/>
        <s v="Por Sector"/>
        <s v="CO2 (CO2eq)"/>
        <s v="CH4 (CO2eq)"/>
        <s v="N2O (CO2eq)"/>
        <s v="HFC (CO2eq)"/>
        <s v="SF6 (CO2eq)"/>
        <s v="Carbón"/>
        <s v="Gas"/>
        <s v="Petróleo"/>
        <s v="Sentencias"/>
        <s v="Causas Generales"/>
        <s v="Ganancia (ha)"/>
        <s v="Pérdida (ha)"/>
        <s v="Sin Cambio (ha)"/>
        <s v="Sin Nieve (ha)"/>
        <s v="Nieve (ha)"/>
        <s v="Nacional"/>
        <s v="Ministerio Secretaría General de Gobierno"/>
        <s v="Ministerio Secretaría General de la Presidencia de la República"/>
        <s v="Ministerio de Agricultura"/>
        <s v="Ministerio de Bienes Nacionales"/>
        <s v="Ministerio de Defensa Nacional"/>
        <s v="Ministerio de Desarrollo Social"/>
        <s v="Ministerio de Economía, Fomento y Turismo"/>
        <s v="Ministerio de Educación"/>
        <s v="Ministerio de Energía"/>
        <s v="Ministerio de Hacienda"/>
        <s v="Ministerio de Justicia y Derechos Humanos"/>
        <s v="Ministerio de Minería"/>
        <s v="Ministerio de Obras Públicas"/>
        <s v="Ministerio de Relaciones Exteriores"/>
        <s v="Ministerio de Salud"/>
        <s v="Ministerio de Transportes y Telecomunicaciones"/>
        <s v="Ministerio de Vivienda y Urbanismo"/>
        <s v="Ministerio de la Mujer y la Equidad de Género"/>
        <s v="Ministerio de las Culturas, las Artes y el Patrimonio"/>
        <s v="Ministerio del Deporte"/>
        <s v="Ministerio del Interior y Seguridad Pública"/>
        <s v="Ministerio del Medio Ambiente"/>
        <s v="Ministerio del Trabajo y Previsión Social"/>
        <s v="Lectura"/>
        <s v="Matemáticas"/>
        <s v="Ciencias Naturales"/>
        <s v="Ciencias Sociales"/>
        <s v="Rural"/>
        <s v="Urbano"/>
        <s v="Pobre"/>
        <s v="No Pobre"/>
        <s v="Pobre Extremo"/>
        <s v="Analfabeta"/>
        <s v="Alfabeta"/>
        <s v="Trabajó"/>
        <s v="No Trabajó"/>
        <s v="Ausente"/>
        <s v="No Ausente"/>
        <s v="Aprehendidos"/>
        <s v="Delitos de Tenecia y Porte de Armas"/>
        <s v="Delitos Contra las Personas"/>
        <s v="Delitos Contra el Medioambientales y Seres Vivos"/>
        <s v="Delitos Contra la Propiedad y el Patrimonio"/>
        <s v="Delitos Contra la Vida, Integridad o Dignidad Personal"/>
        <s v="Delitos Económicos"/>
        <s v="Delitos Sexuales"/>
        <s v="Delitos Cometidos por Empleados y Funcionarios Públicos"/>
        <s v="Delitos Contra la Intimidad y la Libertad"/>
        <s v="Delitos Violentos "/>
        <s v="Corrupción"/>
        <s v="Delitos Contra el Orden Público, Funcionarios o Agentes del Estado"/>
        <s v="Crimen Organizado y Lavado de Dinero"/>
        <s v="Delitos Contra el Estado Civil y la Familia"/>
        <s v="Delitos Contra el Honor"/>
        <s v="Delitos e Infracciones de Tránsito"/>
        <s v="Delitos Tributarios"/>
        <s v="Drogas "/>
        <s v="Delitos Contra la Salud Pública"/>
        <s v="Delitos Migratorios"/>
        <s v="Delitos Informáticos"/>
        <s v="Delitos Contra la Seguridad"/>
        <s v="Delitos Militares"/>
        <s v="Delitos Contra la Fé Pública"/>
        <s v="Delitos Electorales"/>
        <s v="Delitos Laborales"/>
        <s v="Delitos Urbanísticos y de Servicios Públicos"/>
        <s v="Delitos Contra la Administración de la Justicia"/>
        <s v="Tipo de Delito"/>
        <m/>
        <s v="Valor"/>
        <s v="Proporción del total"/>
        <s v="Indice (Base 2009=100)"/>
        <s v="Crédito Especial Empresas Constructoras"/>
        <s v="Derechos de Extracción Ley de Pesca"/>
        <s v="Tabacos"/>
        <s v="Herencia y Donaciones"/>
        <s v="Juegos de Azar"/>
        <s v="Multas e Intereses"/>
        <s v="Patentes de minas"/>
        <s v="Adicional"/>
        <s v="Específico Actividad Minera"/>
        <s v="Global Complementario"/>
        <s v="Primera Categoría"/>
        <s v="Segunda Categoría"/>
        <s v="Tasa 40%"/>
        <s v="Término de Giro"/>
        <s v="Devoluciones"/>
        <s v="Frutas"/>
        <s v="Cultivos"/>
        <s v="DS49"/>
        <s v="DS01"/>
        <s v="Hortalizas"/>
        <s v="Bovino"/>
        <s v="Avicultura"/>
        <s v="Porcino"/>
      </sharedItems>
    </cacheField>
    <cacheField name="Muestra" numFmtId="0">
      <sharedItems containsBlank="1" count="918">
        <s v="Uva de mesa"/>
        <s v="Uva pisquera"/>
        <s v="Uva vinífera"/>
        <s v="CO2 equivalente"/>
        <s v="Superficie de áreas verdes"/>
        <s v="Cantidad de parques urbanos"/>
        <s v="Superficie de parques urbanos"/>
        <s v="Cantidad de plazas"/>
        <s v="Superficie de plazas"/>
        <s v="Cantidad de centros culturales"/>
        <s v="Exportaciones"/>
        <s v="Exportaciones agrícolas"/>
        <s v="Exportaciones de cobre"/>
        <s v="Exportaciones silvoagropecuarias y pesqueras"/>
        <s v="Exportaciones de bienes"/>
        <s v="Exportaciones industriales"/>
        <s v="Exportaciones mineras"/>
        <s v="Importaciones de capital"/>
        <s v="Importaciones de combustibles"/>
        <s v="Importaciones de combustibles y lubricantes"/>
        <s v="Importaciones de consumo"/>
        <s v="Importaciones de consumo durable"/>
        <s v="Importaciones de bienes"/>
        <s v="Importaciones intermedias no combustibles"/>
        <s v="Precios de alojamiento hoteleros"/>
        <s v="Estancia en hoteles"/>
        <s v="Llegadas a hoteles"/>
        <s v="Pernoctaciones en hoteles"/>
        <s v="Rendimiento de ingresos por alojamiento hotelero"/>
        <s v="Ocupación en habitaciones hoteleras"/>
        <s v="Ocupación en plazas hoteleras"/>
        <s v="Supermercados"/>
        <s v="Ventas de supermercados"/>
        <s v="Índice de ventas de supermercados"/>
        <s v="Inversión MOP"/>
        <s v="Inversión Programa Agua Potable Rural"/>
        <s v="Inversión Dirección General de Concesiones"/>
        <s v="Inversión Dirección de Aeropuertos"/>
        <s v="Inversión Dirección de Arquitectura"/>
        <s v="Inversión Dirección General de Aguas"/>
        <s v="Inversión Dirección General de Obras Públicas"/>
        <s v="Inversión Instituto Nacional de Hidráulica"/>
        <s v="Inversión Dirección de Obras Portuarias"/>
        <s v="Inversión Dirección de Obras Hidráulicas"/>
        <s v="Inversión Dirección de Planeamiento"/>
        <s v="Inversión Dirección de Vialidad"/>
        <s v="Viviendas autorizadas"/>
        <s v="Superficie autorizada no habitacional"/>
        <s v="Superficie autorizada habitacional"/>
        <s v="Aprehensiones"/>
        <s v="Casos Policiales"/>
        <s v="Denuncias"/>
        <s v="Detenciones"/>
        <s v="Población"/>
        <s v="PSU"/>
        <s v="Becas de Educación"/>
        <s v="Distribución eléctrica"/>
        <s v="Distribución eléctrica agrícola"/>
        <s v="Distribución eléctrica comercial"/>
        <s v="Distribución eléctrica industrial"/>
        <s v="Distribución eléctrica minera"/>
        <s v="Distribución eléctrica residencial"/>
        <s v="Generación eléctrica"/>
        <s v="Generación eólica"/>
        <s v="Generación hidráulica"/>
        <s v="Generación solar"/>
        <s v="Generación térmica"/>
        <s v="Despacho de energía eléctrica"/>
        <s v="Daño por incendios"/>
        <s v="Ocurrencia de incendios"/>
        <s v="Troza aserrable y palpable"/>
        <s v="Madera aserrada"/>
        <s v="Superficie forestal plantada"/>
        <s v="Clubes deportivos"/>
        <s v="Gasto total municipal en sector salud"/>
        <s v="Avalúo fiscal de propiedades municipales"/>
        <s v="Juntas de vecinos"/>
        <s v="Ópticas municipales"/>
        <s v="Centros de madres"/>
        <s v="Centros de padres y apoderados"/>
        <s v="Centros del adulto mayor"/>
        <s v="Exámenes preventivos"/>
        <s v="Salud Primaria"/>
        <s v="Enfermeras/os"/>
        <s v="Farmacias municipales"/>
        <s v="Gasto municipal en personal"/>
        <s v="Gasto total municipal"/>
        <s v="Ingreso municipal en sector salud"/>
        <s v="Ingreso municipal total"/>
        <s v="Ingreso municipal por impuestos"/>
        <s v="Ingreso municipal por permisos de circulación"/>
        <s v="Ingreso propio permanente municipal"/>
        <s v="Laboratorios de salud municipales"/>
        <s v="Médicas/os"/>
        <s v="Organizaciones comunitarias funcionales"/>
        <s v="Establecimientos municipales de salud"/>
        <s v="Patentes Mineras"/>
        <s v="Pensiones básicas solidarias"/>
        <s v="Pensiones solidarias de vejez"/>
        <s v="Pensiones solidarias de invalidez"/>
        <s v="Personas enviadas a un empleo"/>
        <s v="Personas en busca de empleo"/>
        <s v="Personas inscritas para capacitación"/>
        <s v="Personas egresadas de capacitación"/>
        <s v="Predios agrícolas municipales"/>
        <s v="Predios no agrícolas municipales"/>
        <s v="Presupuesto de gastos municipales"/>
        <s v="Presupuesto municipal en sector de salud"/>
        <s v="Propiedades municipales"/>
        <s v="Propiedades de municipalidades"/>
        <s v="Subsidios de agua potable rural"/>
        <s v="Subsidios de agua potable urbana"/>
        <s v="Subsidios familiares"/>
        <s v="Tasa de egreso de capacitación"/>
        <s v="Transferencias municipales a sector salud"/>
        <s v="Uniones Comunales"/>
        <s v="Vacunatorios"/>
        <s v="Elaboración de productos alimenticios"/>
        <s v="Elaboración de bebidas"/>
        <s v="Elaboración de productos de tabaco"/>
        <s v="Elaboración de productos de madera"/>
        <s v="Elaboración de productos de papel"/>
        <s v="Elaboración de grabaciones"/>
        <s v="Elaboración de coque y derivados del petróleo"/>
        <s v="Elaboración de sustancias químicas"/>
        <s v="Elaboración de productos farmacéuticos"/>
        <s v="Elaboración de productos de caucho y plástico"/>
        <s v="Elaboración de productos minerales no metálicos"/>
        <s v="Elaboración de metales comunes"/>
        <s v="Elaboración de productos de metal"/>
        <s v="Elaboración de equipos eléctricos"/>
        <s v="Elaboración de maquinaria n.c.p"/>
        <s v="Elaboración de vehículos"/>
        <s v="Elaboración de equipos de transporte"/>
        <s v="Elaboración de muebles"/>
        <s v="Índice de producción manufacturera"/>
        <s v="Molienda de trigo"/>
        <s v="Producción de crema fresca"/>
        <s v="Producción de leche en polvo"/>
        <s v="Producción de leche fluida"/>
        <s v="Producción de manjar"/>
        <s v="Producción de mantequilla"/>
        <s v="Producción de queso fresco o quesillo"/>
        <s v="Producción de queso"/>
        <s v="Producción de suero en polvo"/>
        <s v="Producción de yogurt"/>
        <s v="Producción de yodo"/>
        <s v="Refugiados"/>
        <s v="Solicitantes de Refugio"/>
        <s v="Producción de carbón"/>
        <s v="Producción de cloruro de sodio"/>
        <s v="Producción de cobre"/>
        <s v="Producción de hierro"/>
        <s v="Índice de producción minera"/>
        <s v="Índice de producción de minería metálica"/>
        <s v="Índice de producción de minería no metálica"/>
        <s v="Producción de molibdeno"/>
        <s v="Producción de oro"/>
        <s v="Producción de plata"/>
        <s v="Femicidios"/>
        <s v="Leche"/>
        <s v="Acuicultura de Algas"/>
        <s v="Acuicultura de choritos"/>
        <s v="Acuicultura de moluscos"/>
        <s v="Acuicultura de peces"/>
        <s v="Acuicultura"/>
        <s v="Acuicultura del Salmón del Atlántico"/>
        <s v="Acuicultura del Salmón Plateado o Coho"/>
        <s v="Acuicultura de la Trucha Arcoiris"/>
        <s v="Pesca de algas"/>
        <s v="Pesca de almejas"/>
        <s v="Pesca de anchovetas"/>
        <s v="Pesca de bacaladillo"/>
        <s v="Pesca de centollas"/>
        <s v="Pesca de centollones"/>
        <s v="Pesca de cholgas"/>
        <s v="Pesca de choritos"/>
        <s v="Pesca de choros"/>
        <s v="Pesca de cochayuyo"/>
        <s v="Pesca de crustáceos"/>
        <s v="Pesca de erizos"/>
        <s v="Pesca de huiro"/>
        <s v="Pesca de jaiba marmolada"/>
        <s v="Pesca de jibia"/>
        <s v="Pesca de juliana"/>
        <s v="Pesca de jurel"/>
        <s v="Pesca de luga negra"/>
        <s v="Pesca de luga roja"/>
        <s v="Pesca de machuelo"/>
        <s v="Pesca de merluza austral"/>
        <s v="Pesca de moluscos"/>
        <s v="Pesca de otras especies"/>
        <s v="Pesca de pampanito"/>
        <s v="Pesca de peces"/>
        <s v="Pesca de pelillo"/>
        <s v="Pesca de reineta"/>
        <s v="Pesca del resto de las especies"/>
        <s v="Pesca de sardina austral"/>
        <s v="Pesca de sardina común"/>
        <s v="Pesca de sierra"/>
        <s v="Pesca artesanal"/>
        <s v="Pesca industrial"/>
        <s v="Pesca de caballa"/>
        <s v="Pesca de merluza común"/>
        <s v="Pesca de merluza de cola"/>
        <s v="Ambulancias"/>
        <s v="CESFAM"/>
        <s v="Clínicas dentales móviles"/>
        <s v="Casos positivos"/>
        <s v="CECOF"/>
        <s v="Centros de salud rurales"/>
        <s v="Centros de salud urbanos"/>
        <s v="Consultorios generales rurales"/>
        <s v="Consultorios generales urbanos"/>
        <s v="COSAM"/>
        <s v="Actividad de atención primaria"/>
        <s v="VIH/SIDA"/>
        <s v="Personas integrantes"/>
        <s v="Postas de salud rurales"/>
        <s v="SAPU"/>
        <s v="Electricidad, gas y agua"/>
        <s v="Electricidad, gas y agua potable"/>
        <s v="Pobreza Hombres"/>
        <s v="Pobreza Mujeres"/>
        <s v="Pobreza extrema"/>
        <s v="Pobreza no extrema"/>
        <s v="Pobreza"/>
        <s v="Conexiones a internet fijo"/>
        <s v="Suscriptores a televisión de pago"/>
        <s v="Carga efectiva de comercio exterior"/>
        <s v="Movimiento de carga portuaria"/>
        <s v="Contenedores de 20 pies"/>
        <s v="Contenedores de 40 pies"/>
        <s v="Buses"/>
        <s v="Buses escolares"/>
        <s v="Minibuses"/>
        <s v="Taxis"/>
        <s v="Trolebuses"/>
        <s v="Pasada de vehículos por autopistas"/>
        <s v="Compañías de bomberos"/>
        <s v="Pensión Básica de Vejez"/>
        <s v="Pensión Básica Solidaria"/>
        <s v="Invalidez"/>
        <s v="Ingreso Hombres"/>
        <s v="Ingreso Mujeres"/>
        <s v="Ingreso Nacional"/>
        <s v="Ingreso Alacalufes"/>
        <s v="Ingresos Atacameños"/>
        <s v="Ingresos Aymaras"/>
        <s v="Ingresos Collas"/>
        <s v="Ingresos Diaguitas"/>
        <s v="Ingresos Mapuches"/>
        <s v="Ingresos - No pertenecen a Etnia"/>
        <s v="Ingresos Pascuenses"/>
        <s v="Ingresos Quechuas"/>
        <s v="Ingresos Yaganes"/>
        <s v="Número de Empresas"/>
        <s v="Número de Trabajadores"/>
        <s v="Renta Neta Informada Anual"/>
        <s v="Número de Empresas con Inicio Actividades"/>
        <s v="Número de Empresas Vigentes"/>
        <s v="Agricultura"/>
        <s v="Energía"/>
        <s v="Procesos industriales y uso de productos"/>
        <s v="Residuos"/>
        <s v="Uso de la tierra, cambio de uso de la tierra y silvicultura"/>
        <s v="Emisiones Gas CO2 (CO2eq)"/>
        <s v="Emisiones Gas CH4 (CO2eq)"/>
        <s v="Emisiones Gas N2O (CO2eq)"/>
        <s v="Emisiones Gas HFC (CO2eq)"/>
        <s v="Emisiones Gas SF6 (CO2eq)"/>
        <s v="Emisiones por combustible tipo Carbón"/>
        <s v="Emisiones por combustible tipo Gas"/>
        <s v="Emisiones por combustible tipo Petróleo"/>
        <s v="Aborto Cometido Por Facultativo Por Causales No Reguladas"/>
        <s v="Aborto Consentido Causales No Reguladas"/>
        <s v="Aborto Sin Consentimiento"/>
        <s v="Femicidio Intimo"/>
        <s v="Maltrato Habitual (Violencia Intrafamiliar)"/>
        <s v="Secuestro Con Homicidio, Violación O Lesiones"/>
        <s v="Número de Aphrenesiones"/>
        <s v="Número de Casos Policiales"/>
        <s v="Número de Denuncias por Violación"/>
        <s v="Número de Detenciones"/>
        <s v="Número de Aprehensiones"/>
        <s v="Número de Denuncias"/>
        <s v="Tasa de Aprehensiones"/>
        <s v="Tasa de Casos Policiales"/>
        <s v="Tasa de Denuncias"/>
        <s v="Tasa de Detenciones"/>
        <s v="Accidentes eléctricos"/>
        <s v="Actividades extinción incendios forestales, estructurales u otros"/>
        <s v="Actividades recreativas"/>
        <s v="Confección y/o extracción productos secundarios del bosque"/>
        <s v="Faenas agríolas y pecuarias"/>
        <s v="Faenas forestales"/>
        <s v="Incendios de causa desconocida"/>
        <s v="Incendios intencionales"/>
        <s v="Incendios naturales"/>
        <s v="Operaciones en vías férreas"/>
        <s v="Otras actividades"/>
        <s v="Quema de desechos"/>
        <s v="Tránsito de personas  vehículos o aeronaves"/>
        <s v="q1 (Ene-Abr)"/>
        <s v="q2 (May-Dic)"/>
        <s v="Bueno"/>
        <s v="Malo"/>
        <s v="Medio"/>
        <s v="No Aplica"/>
        <s v="Todos"/>
        <s v="2º Básico"/>
        <s v="4º Básico"/>
        <s v="6º Básico"/>
        <s v="8º Básico"/>
        <s v="2º Medio"/>
        <s v="Población Rural"/>
        <s v="Población Urbana"/>
        <s v="Población Pobre"/>
        <s v="Población No Pobre"/>
        <s v="Población Pobre Extrema"/>
        <s v="Población Analfabeta"/>
        <s v="Población Alfabeta"/>
        <s v="Población que Trabajó"/>
        <s v="Población que No Trabajó"/>
        <s v="Población con Ausencia laboral"/>
        <s v="Población sin Ausencia laboral"/>
        <s v="Homicidios"/>
        <s v="Hurtos"/>
        <s v="Lesiones"/>
        <s v="Otros Robos con Fuerza"/>
        <s v="Robo Accesorio Vehículo"/>
        <s v="Robo con Violencia o Intimidación"/>
        <s v="Robo de Vehículo"/>
        <s v="Robo Lugar Habitado"/>
        <s v="Robo Lugar No Habitado"/>
        <s v="Robo por Sorpresa"/>
        <s v="Violación"/>
        <s v="Abandono de Armas o Elementos Sujetas a Control"/>
        <s v="Abandono de Conyuge o de parientes Enfermos"/>
        <s v="Abandono de Destino"/>
        <s v="Abandono de Niños"/>
        <s v="Abandono o Maltrato Animal"/>
        <s v="Abigeato"/>
        <s v="Aborto"/>
        <s v="Abuso de Firma en Blanco"/>
        <s v="Abuso Sexual (Sólo Crimen)"/>
        <s v="Abuso Sexual Adulto"/>
        <s v="Abuso Sexual Calificado c/Introduccion Objetos o Uso Animal"/>
        <s v="Abuso Sexual con Contacto de Menor de 14 Años"/>
        <s v="Abuso Sexual de 14 Años a Menor de 18 Años con Circunstancia Estupro"/>
        <s v="Abuso Sexual de Mayor de 14 (Con Circunstancias de Violación)"/>
        <s v="Abuso Sexual Mayor 14 /Sorpresa Sin Consentimiento"/>
        <s v="Abuso Sexual Sin Contacto"/>
        <s v="Abusos Contra Particulares"/>
        <s v="Abusos Deshonestos"/>
        <s v="Acceso, Divulgacion y Uso Indebido de Información Génetica."/>
        <s v="Accidente con Resultado de Muerte o Lesiones Graves"/>
        <s v="Acoso Sexual Lugares Públicos /Libre Acceso Público"/>
        <s v="Administración Desleal de Persona Jurídica"/>
        <s v="Adquisición Material de Guerra Instituciones Armadas"/>
        <s v="Adquisición o Almacenamiento Material Pornográfico Infantil"/>
        <s v="Adquisición y Venta Indebida de Cartuchos y Municiones"/>
        <s v="Allanamientos Irregulares"/>
        <s v="Alteracion Fraudulenta de Precios"/>
        <s v="Alteración Orden Público"/>
        <s v="Alteración, Ocultación, Destrucción de Balance de Libros"/>
        <s v="Amenaza a Fiscales o Defensores en el Desempeño de Funciones"/>
        <s v="Amenaza a Gendarme en el Desempeño de sus Funciones"/>
        <s v="Amenaza con Arma (Falta)"/>
        <s v="Amenazar Simple o Condicionalmente u Ofender Personal de Investigaciones"/>
        <s v="Amenazas a Carabineros"/>
        <s v="Amenazas Condicionales Contra Personas y Propiedades"/>
        <s v="Amenazas de Atentados Contra Personas y Propiedades"/>
        <s v="Amenazas Simples Contra Personas y Propiedades"/>
        <s v="Anticipación y Prolongacion Indebida de Funciones Públicas"/>
        <s v="Apertura, Registro o Interceptación de Correspondencia"/>
        <s v="Apoderamiento o Atentado al Transporte Público"/>
        <s v="Apremios Ilegítimos Cometidos por Empleados Públicos"/>
        <s v="Apremios Ilegítimos con Cuasidelito"/>
        <s v="Apremios Ilegítimos con Homicidio"/>
        <s v="Apremios Ilegítimos Violación, Abuso Sexual Agravado, Otros"/>
        <s v="Apropiación de Cables Tendido Eléctrico o de Comunicaciones"/>
        <s v="Apropiación de Cotizaciones Previsionales y Declaraciones Inexactas"/>
        <s v="Apropiación de Monumentos Nacionales"/>
        <s v="Apropiación Indebida"/>
        <s v="Apropiación Indebida (Incluye Depositario Alzado)"/>
        <s v="Apropiación Indebida Cometido por Persona Jurídica"/>
        <s v="Arrojamiento de Piedras u Otros Objetos"/>
        <s v="Arrojar Basura/Desechos en Playas, Parques Nacionales u Otros"/>
        <s v="Asociación Ilícita"/>
        <s v="Asociación Ilícita para Tráfico de Personas"/>
        <s v="Asociación Ilícita Terrorista"/>
        <s v="Asociaciones Ilícitas"/>
        <s v="Atentado a Vehículo Motorizado en Circulación con Objeto Contundente"/>
        <s v="Atentado Contra Jefe de Estado o Autoridad Pública"/>
        <s v="Atentado Explosivo o Incendiario"/>
        <s v="Atentados y Amenazas Contra la Autoridad"/>
        <s v="Auxilio al Suicidio"/>
        <s v="Bigamia"/>
        <s v="Calumnia (Acción Privada)"/>
        <s v="Captura, Grabación, Difusión Registro Audiovisuales Partes Íntimas"/>
        <s v="Castración y Mutilación"/>
        <s v="Causar la Muerte a Personal de la Policia de Investigaciones"/>
        <s v="Caza y Comercializacion de Especies Prohibidas"/>
        <s v="Caza y Pesca con Violencia"/>
        <s v="Celebración de Contrato Simulado"/>
        <s v="Cohecho Cometido por Empleado Público"/>
        <s v="Cohecho o Soborno Cometido por Particular"/>
        <s v="Colocación Bomba Artefacto"/>
        <s v="Colusión"/>
        <s v="Comercialización Dispositivos Falsificados"/>
        <s v="Comercialización Material Pornógrafico Elaborado Utilizando Menores de 18 años"/>
        <s v="Comercialización o Distribución Señal Protegida de Televisión"/>
        <s v="Comercializar, Distribuir, Instalar Máquinas Juegos Ilegales"/>
        <s v="Comercio Clandestino"/>
        <s v="Conducción Bajo la Influencia del Alcohol"/>
        <s v="Conducción Bajo la Influencia del Alcohol Causando Lesiones"/>
        <s v="Conducción Bajo la Influencia del Alcohol Causando Lesiones Graves o Gravísimas"/>
        <s v="Conducción Bajo la Influencia del Alcohol Causando Muerte"/>
        <s v="Conducción Bajo la Influencia del Alcohol con o Sin Daños o Lesiones Leves"/>
        <s v="Conducción Ebriedad con Resultado de Lesiones Grave"/>
        <s v="Conducción Ebriedad con Resultado de Lesiones Menos Graves"/>
        <s v="Conducción Ebriedad con Resultado de Muerte"/>
        <s v="Conducción Ebriedad Suspención Licencia"/>
        <s v="Conducción Estado de Ebriedad con o Sin Daños o Lesiones Leves"/>
        <s v="Conducción Estado de Ebriedad con Resultado de Daños"/>
        <s v="Conducción Estado Ebriedad con Resultado de Lesiones Graves o Menos Graves"/>
        <s v="Conducción Estado Ebriedad con Resultado de Muerte o Lesion Graves Gravísimas"/>
        <s v="Conducción Sin la Licencia Debida"/>
        <s v="Conducción Vehículo Durante Vigencia Alguna Sanción Impuesta"/>
        <s v="Connivencia en la Fuga y Evasión Culpable de Detenidos"/>
        <s v="Conspiración de la Ley 20.000"/>
        <s v="Consumo de Drogas"/>
        <s v="Consumo y Otras Faltas Ley de Drogas"/>
        <s v="Consumo/Porte de Drogas en Lugares Calificados"/>
        <s v="Consumo/Porte en Lugares Públicos o Privados c/Previo Concierto"/>
        <s v="Contra Salud Pública"/>
        <s v="Contrabando de Especies Exóticas"/>
        <s v="Contrabando Infracción a la Orden de Aduanas"/>
        <s v="Corrupción Entre Particulares Cometido Persona Jurídica"/>
        <s v="Corte/Destrucción de Arbol/Arbusto Regulados por Art. 21 Ley de Bosques"/>
        <s v="Crimenes Lesa Humanidad y Genocidio"/>
        <s v="Crímenes y Simples Delitos c/Soberanía Nacional y Seguridad del Estado"/>
        <s v="Crimenes y Simples Delitos Seguridad Interior del Estado"/>
        <s v="Cuasidelito de Homicidio"/>
        <s v="Cuasidelito de Homicidio Cometido por Profesionales de la Salud"/>
        <s v="Cuasidelito de Lesiones"/>
        <s v="Cuasidelito de Lesiones Cometidos por Profesionales de la Salud"/>
        <s v="Cuasidelito Vehículo Motorizado"/>
        <s v="Cultivo/Cosecha Especies Vegetales Productoras de Estupefacientes"/>
        <s v="Daño Falta"/>
        <s v="Daños"/>
        <s v="Daños a Monumentos Nacionales"/>
        <s v="Daños Calificados"/>
        <s v="Daños o Apropiación Sobre Monumentos Nacionales"/>
        <s v="Daños Simples"/>
        <s v="Declaración Maliciosa de Impuesto"/>
        <s v="Dejar Animales Sueltos"/>
        <s v="Delito Desordenes Públicos"/>
        <s v="Delitos Contemplados en Otros Textos Legales"/>
        <s v="Delitos Contenidos en el Decreto Ley 1,094 de Extranjería"/>
        <s v="Delitos Contenidos en la Ley 19.620 de Adopción de Menores"/>
        <s v="Delitos Contenidos en Leyes de Prenda Especiales Ley 20.190"/>
        <s v="Delitos Contra la Ley de Bosque Nativo Ley 20.283"/>
        <s v="Delitos Contra la Libertad Ambulatoria y el Derecho de Asociación"/>
        <s v="Delitos Contra la Vida y la Privacidad de Las Conversaciones"/>
        <s v="Delitos Contra Ley de Propiedad Industrial"/>
        <s v="Delitos Contra Ley de Propiedad Intelectual"/>
        <s v="Delitos de la Ley de Sociedades Anónimas"/>
        <s v="Delitos de Signifación Sexual"/>
        <s v="Delitos del Decreto Ley 3,538 de 1979 Que Regula Mercado Financiero"/>
        <s v="Delitos Informaticos"/>
        <s v="Delitos Marcarios"/>
        <s v="Delitos Que Contempla el Codigo Tributario"/>
        <s v="Delitos Relativos al Pago de Pensiones Alimenticias"/>
        <s v="Denegacion de Auxilio"/>
        <s v="Depositario Alzado"/>
        <s v="Desacato"/>
        <s v="Desatender el Llamado a Reclamo"/>
        <s v="Desordenes en Espectáculos Públicos"/>
        <s v="Destrucción o Alteración de Deslindes"/>
        <s v="Detención, Destierro o Arresto Irregular"/>
        <s v="Deudor, Gerente, Director, Administrador o Representante Actúen en Perjuicio de Acreedor"/>
        <s v="Difusión de Material Pornográfico"/>
        <s v="Difusión Indebida Entrevista Videograbada"/>
        <s v="Dirigir Reuniones Tumultuosas"/>
        <s v="Disensiones Domésticas"/>
        <s v="Disparos Injustificados Vía Pública"/>
        <s v="Divulgación Datos Militante de Partido Pólitico"/>
        <s v="Divulgación Identidad Menores por Medio Comunicación Social"/>
        <s v="Ejercicio Ilegal de la Profesión"/>
        <s v="Ejercicio Irregular de Martillero Público"/>
        <s v="Elaboración Ilegal de Drogas o Sustancias Sicotrópicas"/>
        <s v="Empleado Público Que Expropie Bienes o Pertenencias"/>
        <s v="Enriquecimiento Ilícito"/>
        <s v="Enseñanza No Autorizada de Artes Marciales"/>
        <s v="Entrega o Puesta a Disposición Armas a Menores"/>
        <s v="Envío Explosivos, Homicidio, Lesiones y Secuestro Terrorista"/>
        <s v="Espionaje Informático"/>
        <s v="Estafa (Sólo Crimen)"/>
        <s v="Estafas y Otras Defraudaciones Contra Particulares"/>
        <s v="Estupro"/>
        <s v="Exacciones Ilegales Cometidas por Funcionario Público"/>
        <s v="Exacciones Ilegales Cometidas por Particulares"/>
        <s v="Expendio de Bebidas Alcohólicas a Menores"/>
        <s v="Extorsión"/>
        <s v="Extranjeros Que Ingresan o Intentan Egresar c/Documentos Falsificados"/>
        <s v="Extranjeros Que Ingresan o Intentan Egresar Clandestinamente"/>
        <s v="Fabricación, Acopio o Comercialización de Hilo Curado"/>
        <s v="Facilitación de Bienes al Tráfico de Drogas"/>
        <s v="Facilitación Facturas Falsas"/>
        <s v="Falsa Alarma de Incendio, Emergencia o Calamidad Pública"/>
        <s v="Falsedades"/>
        <s v="Falsificación de Billetes"/>
        <s v="Falsificación de Licencias Medicas o Pensión"/>
        <s v="Falsificación de Moneda y Otros"/>
        <s v="Falsificación de Obras Protegidas por Ley de Propiedad Intelectual"/>
        <s v="Falsificación de Placas, Tarjetas, Timbres y Sellos de Investigación"/>
        <s v="Falsificación de Rótulos o Certificados"/>
        <s v="Falsificación Licencia de Conducir y Otras Falsificaciones"/>
        <s v="Falsificación Medios de Pago Transporte"/>
        <s v="Falsificación o Uso de Pasaportes o Permisos para Porte de Armas"/>
        <s v="Falsificación o Uso Malicioso de Documentos Privados"/>
        <s v="Falsificación o Uso Malicioso de Documentos Públicos"/>
        <s v="Falso testimonio, Perjurio o Denuncia Calumniosa"/>
        <s v="Falta de Respeto a Autoridad Pública"/>
        <s v="Faltas al Régimen Penitenciario"/>
        <s v="Faltas Código Penal Conocidas por Juzgados del Crimen"/>
        <s v="Femicidio No Íntimo"/>
        <s v="Fingimiento de Cargos o Profesiones"/>
        <s v="Fraude Aduana Infraccción a la Ordenanza Aduanera"/>
        <s v="Fraude de Subvenciones"/>
        <s v="Fraudes al Fisco y Organismos del Estado"/>
        <s v="Fraudulenta Atribución Calidad de Indígena"/>
        <s v="Ganado Que Entra a Predio Ajeno Causando Daños"/>
        <s v="Giro Doloso de Cheques"/>
        <s v="Giro Doloso de Cheques (Cuenta Cerrada)"/>
        <s v="Giro Doloso de Cheques (Falta de Fondos)"/>
        <s v="Giro Doloso de Cheques (Sólo Crimen)"/>
        <s v="Hallazgo de Drogas"/>
        <s v="Hallazgo de Vehículo"/>
        <s v="Homicidio"/>
        <s v="Homicidio Calificado"/>
        <s v="Homicidio de Fiscales o Defensores en Desempeño de Funciones"/>
        <s v="Homicidio de Gendarme en el Desempeño de sus Funciones"/>
        <s v="Homicidio en Riña o Pelea"/>
        <s v="Homicidio Simple"/>
        <s v="Hurto (Sólo Crimen)"/>
        <s v="Hurto Agravado"/>
        <s v="Hurto de Bienes Pertenecientes a Redes de Suministro Público"/>
        <s v="Hurto de Hallazgo"/>
        <s v="Hurto Falta"/>
        <s v="Hurto Simple"/>
        <s v="Hurto Simple por Un Valor de 4 a 40 Utm"/>
        <s v="Hurto Simple por Un Valor de Media a Menos de a 4 Utm"/>
        <s v="Hurto Simple por Un Valor Sobre 40 Utm"/>
        <s v="Impedir Ejercicio de Funciones a Inspectores Municipales"/>
        <s v="Incendio"/>
        <s v="Incendio c/Peligro para Las Personas"/>
        <s v="Incendio con Resultado de Muerte y/o Lesiones"/>
        <s v="Incendio de Bosques"/>
        <s v="Incendio Solo c/Daños o Sin Peligro Propagación"/>
        <s v="Incesto"/>
        <s v="Inducir a Un Menor a Abandonar el Hogar"/>
        <s v="Inducir, Permitir, Facilitar, Ocultar Infraccción Derechos Autor/Conexos"/>
        <s v="Infanticidio"/>
        <s v="Infidelidad en la Custodia de Documentos"/>
        <s v="Infracción a la Ley 19.496 de Protección al Consumidor"/>
        <s v="Infracción a la Ley de Administración Provicional de Sostenedores Educacionales"/>
        <s v="Infracción a la Ley Electoral"/>
        <s v="Infracción a la Ley Mercado de Valores"/>
        <s v="Infracción a Ley 11.564 de Mataderos Clandestinos"/>
        <s v="Infracción al Artículo 454 del Código Penal"/>
        <s v="Infracción al Artículo 9 del Decreto Ley 2.695"/>
        <s v="Infracción al Deber de Información de la Ley 19.913"/>
        <s v="Infracción al Estatuto de Capacitación y Empleo"/>
        <s v="Infracción en el Otorgamiento Prestaciones de Isapre"/>
        <s v="Infracción Inversión Extranjera Directa en Chile"/>
        <s v="Infracción L.O.C del Banco Central"/>
        <s v="Infracción Ley 18.175 de Quiebras"/>
        <s v="Infracción Ley 18.892 de Pesca"/>
        <s v="Infracción Ley General Telecomunicaciones"/>
        <s v="Infracción Normas Inhumaciones y Exhumaciones"/>
        <s v="Infracción Ordenanza Aduanas (Fraude y Contrabando)"/>
        <s v="Infracción por Contaminación"/>
        <s v="Infracciones a la Ley de Identidad de Género"/>
        <s v="Infracciones a la Ley de Seguridad Nuclear"/>
        <s v="Infracciones a la Ley Orgánica Constitucional Sobre Votación"/>
        <s v="Infracciones a la Seguridad Social"/>
        <s v="Infracciones al Código Aeronáutico"/>
        <s v="Infracciones Tributarias Contempladas en Otras Leyes"/>
        <s v="Infringir Normas Higiénicas y de Salubridad"/>
        <s v="Injuria (Accion Privada)"/>
        <s v="Injurias y Calumnias por Medios de Comunicacion Social"/>
        <s v="Insolvencia Punible (Alzamiento de Bienes)"/>
        <s v="Instalación Indebida de Señales del Tránsito o Barreras"/>
        <s v="Interrupción de Servicio Eléctrico"/>
        <s v="Inutilización de Dispositivos de Monitoreo Telemático"/>
        <s v="Invasión de Derechos Ajenos"/>
        <s v="Lanzar Objeto a Vía Pública con Muerte o Lesiones"/>
        <s v="Lavado de Dinero Persona Jurídica"/>
        <s v="Lavado de Dinero Persona Natural"/>
        <s v="Lesionar o Amenazar Fiscalizador Transporte"/>
        <s v="Lesiones (Sólo Crimen)"/>
        <s v="Lesiones Corporales"/>
        <s v="Lesiones Daño con Motivo de Espectáculo de Fútbol Profesional"/>
        <s v="Lesiones Graves"/>
        <s v="Lesiones Graves Gravísimas"/>
        <s v="Lesiones Leves"/>
        <s v="Lesiones Menos Graves"/>
        <s v="Ley 8.314 de Conductas Terroristas"/>
        <s v="Ley Responsabilidad Penal Personas Jurídicas"/>
        <s v="Loteos Irregulares"/>
        <s v="Lotería Ilegal, Casas de Juego y Prestamos Sobre Prenda"/>
        <s v="Mal Uso de Información de Medio Tecnológico de Acceso a Transporte Público"/>
        <s v="Maltrato Cometido por Persona con Deber Especial de Cuidado"/>
        <s v="Maltrato Corporal a Menores o Personas Vulnerables"/>
        <s v="Maltrato de Obra a Gendarme en el Desempeño de sus Funciones"/>
        <s v="Maltrato de Obra Personal Investigaciones con o Sin Lesiones"/>
        <s v="Maltrato Obra a Carabineros"/>
        <s v="Maltrato Obra a Fiscales o Defensores en Desempeño Funciones"/>
        <s v="Malversación de Caudales Publicos"/>
        <s v="Malversación, Defraudación E Incendio por Menos de 1 Utm"/>
        <s v="Manejo en Estado de Ebriedad (Sólo Crimen)"/>
        <s v="Marcha del Sitio del Suceso Sin Prestar Auxilio a la Víctima"/>
        <s v="Matar a Carabinero en Ejercicio de Funciones"/>
        <s v="Muertes y Hallazgo de Cadaver"/>
        <s v="NA"/>
        <s v="Negativa a Efectuarse Examen"/>
        <s v="Negligencia Médica"/>
        <s v="Negociación Incompatible"/>
        <s v="No Dar Cuenta de Accidente de Tránsito"/>
        <s v="No Existen Resultados para la Consulta Seleccionada"/>
        <s v="Nombramientos Ilegales"/>
        <s v="Obstrucción a la Investigación"/>
        <s v="Obstrucción a la Justicia con Ocasión de Tratamiento de ADN"/>
        <s v="Obstrucción a la Justicia por Fiscal o Asistente de Fiscal del Ministerio Público"/>
        <s v="Obstrucción o Infracción Ley de Violencia en Los Estadios"/>
        <s v="Obtención de Declaraciones Forzadas"/>
        <s v="Obtención de Servicios Sexuales de Menores"/>
        <s v="Obtención Fraudulenta de Créditos"/>
        <s v="Obtención Indebida de Devolución de Impuestos"/>
        <s v="Ocultación de Identidad"/>
        <s v="Ocultación de Identidad en Control Investigación"/>
        <s v="Ocultación de Identidad en Control Preventivo"/>
        <s v="Ocultación o Entrega de Información Falsa a Fiscal Nacional Económico"/>
        <s v="Ocultamiento de Placa Patente"/>
        <s v="Ofensas al Pudor"/>
        <s v="Omisión de Denunciar por Funcionario Público"/>
        <s v="Oponerse a la Acción de la Autoridad Pública o sus Agentes"/>
        <s v="Otorgamiento de Patentes de Alcoholes"/>
        <s v="Otorgamiento Irregular de Documentos"/>
        <s v="Otras Faltas Código Penal"/>
        <s v="Otras Faltas Leyes Especiales"/>
        <s v="Otras Faltas y Delitos de la Ley 19.733"/>
        <s v="Otras Infraccciones a la Ordenanza Aduanas"/>
        <s v="Otras Infracciones a la Ley 19.913"/>
        <s v="Otras Infracciones a la Ley del Banco Central"/>
        <s v="Otras Infracciones al Código de Justicia Militar"/>
        <s v="Otras Infracciones Ley 18.892 de Pesca"/>
        <s v="Otros de Los Cuasidelitos"/>
        <s v="Otros Delitos Cometidos por Empleados Públicos en el Desempeño de sus Cargos"/>
        <s v="Otros Delitos Contra la Fe Pública, Falsificación, Falso Testimonio y Perjuicio"/>
        <s v="Otros Delitos Contra la Ley de Propiedad Intelectual"/>
        <s v="Otros Delitos Contra la Ley del Tránsito"/>
        <s v="Otros Delitos Contra la Propiedad"/>
        <s v="Otros Delitos Contra Las Personas"/>
        <s v="Otros Delitos Contra Ley de Propiedad Industrial"/>
        <s v="Otros Delitos Contra Orden de Familias, Moralidad Pública e Integración Sexual"/>
        <s v="Otros Delitos Contra Orden y Seguridad Pública Cometidos por Particulares"/>
        <s v="Otros Delitos de la Ley 20.000"/>
        <s v="Otros Delitos de la Ley de Control de Armas"/>
        <s v="Otros Delitos L.O.C. de Investigaciones"/>
        <s v="Otros Delitos Ley 18.314"/>
        <s v="Otros Delitos Ley 19.327 Sobre Violencia en Los Estadios"/>
        <s v="Otros Delitos Ley de Cuentas Corrientes Bancarias y Cheque"/>
        <s v="Otros Delitos Ley General de Bancos"/>
        <s v="Otros Delitos Que Afectan Los Derechos Garantizados por la Constitución"/>
        <s v="Otros Estragos"/>
        <s v="Otros Hechos Que No Constituyan Delito: Agrup.1008, 1009, 1011"/>
        <s v="Parricidio"/>
        <s v="Peleas de Animales Como Espectáculo"/>
        <s v="Perro Potencialmente Peligroso No Inscrito"/>
        <s v="Portar Elemento Conocidamente Destinados a Cometer Delito de Robo"/>
        <s v="Porte de Arma Cortante o Punzante"/>
        <s v="Porte de Drogas"/>
        <s v="Porte Ilegal de Arma de Fuego, Municiones y Otros Sujetas a Control"/>
        <s v="Posesión o Tenencia Armas de Guerra, Químicas, Biológicas o Nucleares"/>
        <s v="Posesión o Tenencia de Armas Prohibidas"/>
        <s v="Posesión o Tenencia o Porte de Munición y Sustancias Químicas"/>
        <s v="Posesión, Tenencia o Porte de Armas Sujetas a Control"/>
        <s v="Prescripción Médica Abusiva de Drogas Estupefacientes o Sicotrópicos"/>
        <s v="Presentación de Peritos, Testigos o Interpretes Que Faltaren a la Verdad"/>
        <s v="Presunta Desgracia"/>
        <s v="Presunta Desgracia Infantil"/>
        <s v="Prevaricación del Abogado y Procurador"/>
        <s v="Prevaricación Judicial y Administrativa"/>
        <s v="Producción de Material Pornógrafico Utilizando Menores 18 Años"/>
        <s v="Producción y Tráfico por Desvío de Precursores"/>
        <s v="Promover o Facilitar la Entrada o Salida de Personas del País para Prostitución"/>
        <s v="Promover o Facilitar Prostitucion de Menores"/>
        <s v="Propagación de Enfermed Que Afecten la Salud Animal o Vegetal"/>
        <s v="Quebrantamiento"/>
        <s v="Recaudación Aduanas Infracción Ordenanza de Aduanas"/>
        <s v="Recaudar/Proveer Fondo para Comisión de Delitos Terroristas Persona Jurídica"/>
        <s v="Recaudar/Proveer Fondo para Comisión de Delitos Terroristas Persona Natural"/>
        <s v="Receptacion"/>
        <s v="Receptación Cometida por Persona Jurídica"/>
        <s v="Receptación de Vehículos Motorizados"/>
        <s v="Receta Innecesaria de Drogas"/>
        <s v="Remisos (Reclutamiento)"/>
        <s v="Revelar Información Obtenida en Aplicación de Monitoreo Telemático"/>
        <s v="Riña Pública"/>
        <s v="Robo (Sólo Crimen)"/>
        <s v="Robo Calificado"/>
        <s v="Robo con Castración, Mutilación o Lesiones Graves Gravísimas"/>
        <s v="Robo con Fuerza de Cajeros Automáticos"/>
        <s v="Robo con Fuerza en Las Cosas"/>
        <s v="Robo con Homicidio"/>
        <s v="Robo con Intimidación"/>
        <s v="Robo con Lesiones Graves Gravísimas"/>
        <s v="Robo con Retención de Víctimas o con Lesiones Graves"/>
        <s v="Robo con Retencion de Victimas o Lesiones Graves"/>
        <s v="Robo con Violación"/>
        <s v="Robo con Violencia"/>
        <s v="Robo con Violencia, Intimidación de Vehículo Motorizado"/>
        <s v="Robo de Vehículo Motorizado"/>
        <s v="Robo en Bienes Nacionales de Uso Público o Sitios no Destino a la Habitación"/>
        <s v="Robo en Lugar Habitado o Destinado a la Habitación"/>
        <s v="Robo en Lugar No Habitado"/>
        <s v="Robo o Hurto de Material de Guerra"/>
        <s v="Rotura de Sellos"/>
        <s v="Sabotaje Informático"/>
        <s v="Secuestro"/>
        <s v="Secuestro con Homicidio"/>
        <s v="Secuestro con Lesiones"/>
        <s v="Secuestro con Violación"/>
        <s v="Soborno Funcionario Público Extranjero, Persona Jurídica"/>
        <s v="Soborno Funcionario Público Extranjero, Persona Natural"/>
        <s v="Soborno, Persona Juridica"/>
        <s v="Sodomía"/>
        <s v="Suministro de Hidrocarburos Aromáticos a Menores"/>
        <s v="Suministro Indebido de Drogas"/>
        <s v="Sustracción de Menores"/>
        <s v="Tacha Falsa de Firma Auténtica"/>
        <s v="Tacha Falsa de Firma Auténtica Acción Penal Pública"/>
        <s v="Tolerancia al Tráfico o Consumo de Drogas"/>
        <s v="Tormentos a Detenidos"/>
        <s v="Tortura con Cuasidelito"/>
        <s v="Tortura con Homicidio"/>
        <s v="Tortura con Violación, Abuso Sexual Agravado/Otros"/>
        <s v="Tortura para Anular Voluntad"/>
        <s v="Torturas Cometidas por Funcionarios Público"/>
        <s v="Torturas por Particulares en Ejercicio de Funciones Públicas o Consentimiento de un Agente del Estado"/>
        <s v="Tráfico de Armas"/>
        <s v="Tráfico de Especies Vegetales"/>
        <s v="Tráfico de Influencias"/>
        <s v="Tráfico de Inmigrantes Cometidos por Funcionarios Público"/>
        <s v="Trafico de Migrantes"/>
        <s v="Tráfico de Órganos Incluyendo los Provenientes de Aborto"/>
        <s v="Tráfico de Pequeñas Cantidades"/>
        <s v="Tráfico de Residuos Peligrosos"/>
        <s v="Tráfico Ilícito de Drogas"/>
        <s v="Traición, Espionaje y Demás Delitos Contra Soberanía y Seguridad Estado"/>
        <s v="Transporte de Desechos a Vertederos Clandestinos"/>
        <s v="Transporte o Distribucion de Gas E Instalaciones Clandestinas"/>
        <s v="Trata de Personas"/>
        <s v="Trata de Personas para la Explotación Sexual"/>
        <s v="Trata Personas Menores de 18 Años"/>
        <s v="Trata Personas para Trabajos Forzados y Otros"/>
        <s v="Tratos Degradantes a Personas Vulnerables"/>
        <s v="Ultraje Público a Las Buenas Costumbres"/>
        <s v="Ultraje Público Buenas Costumbres por Medio Comunicación Social"/>
        <s v="Uso de Uniforme o Insignias de FF.AA. o Carabineros de Chile"/>
        <s v="Uso Fraudulento de Tarjetas o Medios de Pago"/>
        <s v="Uso Ilícito Fuego"/>
        <s v="Uso, Facilitación o Transporte de Hilo Curado"/>
        <s v="Usura"/>
        <s v="Usurpación"/>
        <s v="Usurpación de Aguas"/>
        <s v="Usurpación de Atribuciones de Empleados Públicos y Judiciales"/>
        <s v="Usurpación de Estado Civil"/>
        <s v="Usurpación de Nombre"/>
        <s v="Usurpación de Propiedad, Descubrimiento o Producción"/>
        <s v="Usurpación No Violenta"/>
        <s v="Usurpación Violenta"/>
        <s v="Utilización Sin Autorización de Obras de Dominio Ajeno Protegidas por la Ley"/>
        <s v="Veedor/Liquidador Realice Conducta Señalada"/>
        <s v="Venta Ilícita de Obras Protegidas por Ley de Propiedad Intelectual"/>
        <s v="Vigilancia Privada No Autorizada"/>
        <s v="Violación con Homicidio o Femicidio"/>
        <s v="Violación de Mayor de 14 Años"/>
        <s v="Violación de Menor de 14 Años"/>
        <s v="Violación de Morada"/>
        <s v="Violación de Secretos"/>
        <s v="Violación de Secretos de Fábrica"/>
        <s v="Violencia en Los Estadios"/>
        <s v="Corrupción"/>
        <s v="Crimen Organizado y Lavado de Dinero"/>
        <s v="Delitos Cometidos por Empleados y Funcionarios Públicos"/>
        <s v="Delitos Contra el Estado Civil y la Familia"/>
        <s v="Delitos Contra el Honor"/>
        <s v="Delitos Contra el Medioambientales y Seres Vivos"/>
        <s v="Delitos Contra el Orden Público, Funcionarios o Agentes del Estado"/>
        <s v="Delitos Contra la Administración de la Justicia"/>
        <s v="Delitos Contra la Fé Pública"/>
        <s v="Delitos Contra la Intimidad y la Libertad"/>
        <s v="Delitos Contra la Propiedad y el Patrimonio"/>
        <s v="Delitos Contra la Salud Pública"/>
        <s v="Delitos Contra la Seguridad"/>
        <s v="Delitos Contra la Vida, Integridad o Dignidad Personal"/>
        <s v="Delitos Contra las Personas"/>
        <s v="Delitos de Tenecia y Porte de Armas"/>
        <s v="Delitos e Infracciones de Tránsito"/>
        <s v="Delitos Económicos"/>
        <s v="Delitos Electorales"/>
        <s v="Delitos Informáticos"/>
        <s v="Delitos Laborales"/>
        <s v="Delitos Migratorios"/>
        <s v="Delitos Militares"/>
        <s v="Delitos Sexuales"/>
        <s v="Delitos Tributarios"/>
        <s v="Delitos Urbanísticos y de Servicios Públicos"/>
        <s v="Delitos Violentos "/>
        <s v="Drogas "/>
        <s v="Otros"/>
        <m/>
        <s v="Impuestos a la renta"/>
        <s v="Impuesto al valor agregado"/>
        <s v="Impuesto a productos específicos"/>
        <s v="Impuesto a los actos jurídicos"/>
        <s v="Impuesto al comercio exterior"/>
        <s v="Impuestos varios"/>
        <s v="Fluctuación deudores"/>
        <s v="Cuentas no tributarias"/>
        <s v="Berries"/>
        <s v="Cítricos"/>
        <s v="Frutos de hueso (carozo)"/>
        <s v="Frutos de pepita"/>
        <s v="Frutos Oleaginosos"/>
        <s v="Frutos secos"/>
        <s v="Tropicales y subtropicales"/>
        <s v="Uva"/>
        <s v="Industrial"/>
        <s v="Hortalizas"/>
        <s v="Tubérculos"/>
        <s v="Cereales"/>
        <s v="Industriales"/>
        <s v="Legumbres"/>
        <s v="Seleccionados"/>
        <s v="Postulaciones"/>
        <s v="Postulantes"/>
        <s v="Pagados"/>
        <s v="Renunciados"/>
        <s v="Acelga"/>
        <s v="Achicoria industrial"/>
        <s v="Ají"/>
        <s v="Ajo"/>
        <s v="Alcachofa"/>
        <s v="Apio"/>
        <s v="Arveja verde"/>
        <s v="Betarraga"/>
        <s v="Brócoli"/>
        <s v="Cebolla de Guarda"/>
        <s v="Cebolla Temprana"/>
        <s v="Choclo"/>
        <s v="Coliflor"/>
        <s v="Espárrago"/>
        <s v="Espinaca"/>
        <s v="Haba"/>
        <s v="Lechuga"/>
        <s v="Melón"/>
        <s v="Orégano"/>
        <s v="Otras Hortalizas"/>
        <s v="Pepino de ensalada"/>
        <s v="Pimiento"/>
        <s v="Poroto granado"/>
        <s v="Poroto Verde"/>
        <s v="Repollo"/>
        <s v="Sandía"/>
        <s v="Tomate"/>
        <s v="Zanahoria"/>
        <s v="Zapallo Italiano"/>
        <s v="Zapallo Temprano y de Guarda"/>
        <s v="Achicoria"/>
        <s v="Arroz"/>
        <s v="Avena"/>
        <s v="Cebada"/>
        <s v="Garbanzos"/>
        <s v="Lentejas"/>
        <s v="Lupino"/>
        <s v="Maíz"/>
        <s v="Maravilla"/>
        <s v="Otras industriales"/>
        <s v="Otras Legumbres"/>
        <s v="Otros cereales"/>
        <s v="Papa"/>
        <s v="Porotos"/>
        <s v="Raps"/>
        <s v="Remolacha (caña de azúcar)"/>
        <s v="Tabaco"/>
        <s v="Trigo"/>
        <s v="Triticale"/>
        <s v="Carne"/>
        <s v="Carne de ave broiler"/>
        <s v="Carne de ave total"/>
        <s v="Carne de bovino total "/>
        <s v="Carne de cerdo total"/>
        <s v="Carne de novillo"/>
        <s v="Carne de pavo"/>
        <s v="Carne de vaca"/>
        <s v="Bueyes"/>
        <s v="Novillos"/>
        <s v="Terneros y terneras"/>
        <s v="Toros y torunos"/>
        <s v="Total vacas"/>
        <s v="Vaquillas"/>
        <s v="Vacas"/>
      </sharedItems>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acheField>
    <cacheField name="2000" numFmtId="0">
      <sharedItems containsString="0" containsBlank="1" containsNumber="1" minValue="-146817.76062570134" maxValue="30627376"/>
    </cacheField>
    <cacheField name="2001" numFmtId="0">
      <sharedItems containsString="0" containsBlank="1" containsNumber="1" minValue="-150202.04578383919" maxValue="28467588"/>
    </cacheField>
    <cacheField name="2002" numFmtId="0">
      <sharedItems containsString="0" containsBlank="1" containsNumber="1" minValue="-125175.39514588956" maxValue="30323264"/>
    </cacheField>
    <cacheField name="2003" numFmtId="0">
      <sharedItems containsString="0" containsBlank="1" containsNumber="1" minValue="-156977.21588618381" maxValue="29586800"/>
    </cacheField>
    <cacheField name="2004" numFmtId="0">
      <sharedItems containsString="0" containsBlank="1" containsNumber="1" minValue="-146454.24502239161" maxValue="31323536"/>
    </cacheField>
    <cacheField name="2005" numFmtId="0">
      <sharedItems containsString="0" containsBlank="1" containsNumber="1" minValue="-145388.2552336721" maxValue="785288558.24400008"/>
    </cacheField>
    <cacheField name="2006" numFmtId="0">
      <sharedItems containsString="0" containsBlank="1" containsNumber="1" minValue="-153470.38167601475" maxValue="892844101.26200032"/>
    </cacheField>
    <cacheField name="2007" numFmtId="0">
      <sharedItems containsString="0" containsBlank="1" containsNumber="1" minValue="-126643.27492470402" maxValue="996612245.23200011"/>
    </cacheField>
    <cacheField name="2008" numFmtId="0">
      <sharedItems containsString="0" containsBlank="1" containsNumber="1" minValue="-128260.77815212798" maxValue="1054996788.156"/>
    </cacheField>
    <cacheField name="2009" numFmtId="0">
      <sharedItems containsString="0" containsBlank="1" containsNumber="1" minValue="-3383926.6931379996" maxValue="1119655834.0379999"/>
    </cacheField>
    <cacheField name="2010" numFmtId="0">
      <sharedItems containsString="0" containsBlank="1" containsNumber="1" minValue="-3572233.5933760004" maxValue="1260729461.0960002"/>
    </cacheField>
    <cacheField name="2011" numFmtId="0">
      <sharedItems containsString="0" containsBlank="1" containsNumber="1" minValue="-4290499.6406579996" maxValue="1417829486.4179997"/>
    </cacheField>
    <cacheField name="2012" numFmtId="0">
      <sharedItems containsString="0" containsBlank="1" containsNumber="1" minValue="-4994651.6097109988" maxValue="1669602094.2800043"/>
    </cacheField>
    <cacheField name="2013" numFmtId="0">
      <sharedItems containsString="0" containsBlank="1" containsNumber="1" minValue="-5178116.3556999993" maxValue="1853026700.7200012"/>
    </cacheField>
    <cacheField name="2014" numFmtId="0">
      <sharedItems containsString="0" containsBlank="1" containsNumber="1" minValue="-5390090.7352860002" maxValue="1823134354.4940004"/>
    </cacheField>
    <cacheField name="2015" numFmtId="0">
      <sharedItems containsString="0" containsBlank="1" containsNumber="1" minValue="-5342880.6407829998" maxValue="1839507093.5100005"/>
    </cacheField>
    <cacheField name="2016" numFmtId="0">
      <sharedItems containsString="0" containsBlank="1" containsNumber="1" minValue="-5097477.0468570003" maxValue="1846840804.2420003"/>
    </cacheField>
    <cacheField name="2017" numFmtId="0">
      <sharedItems containsString="0" containsBlank="1" containsNumber="1" minValue="-5074350.3162389994" maxValue="1884992131.0879993"/>
    </cacheField>
    <cacheField name="2018" numFmtId="0">
      <sharedItems containsString="0" containsBlank="1" containsNumber="1" minValue="-5659934.7683463711" maxValue="1967698685.2619998"/>
    </cacheField>
    <cacheField name="2019" numFmtId="0">
      <sharedItems containsString="0" containsBlank="1" containsNumber="1" minValue="-6808426.7699529994" maxValue="2261274182.8100004"/>
    </cacheField>
    <cacheField name="2020" numFmtId="0">
      <sharedItems containsString="0" containsBlank="1" containsNumber="1" minValue="-7096752" maxValue="2051196459.1599987"/>
    </cacheField>
    <cacheField name="2021" numFmtId="0">
      <sharedItems containsString="0" containsBlank="1" containsNumber="1" minValue="1" maxValue="209410.200273513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refreshedDate="44481.410256365743" createdVersion="7" refreshedVersion="7" minRefreshableVersion="3" recordCount="293" xr:uid="{9EF9323B-D073-4AAC-9E00-D2CF5AA3A74F}">
  <cacheSource type="worksheet">
    <worksheetSource ref="A1:AI294" sheet="Hoja1"/>
  </cacheSource>
  <cacheFields count="35">
    <cacheField name="Variable" numFmtId="0">
      <sharedItems/>
    </cacheField>
    <cacheField name="Sector" numFmtId="0">
      <sharedItems count="28">
        <s v="Agricultura"/>
        <s v="Medioambiente"/>
        <s v="Gestión Territorial"/>
        <s v="Arte y Cultura"/>
        <s v="Comercio Exterior"/>
        <s v="Comercio, Restaurantes y Hoteles"/>
        <s v="Construcción"/>
        <s v="Delincuencia"/>
        <s v="Social"/>
        <s v="Educación"/>
        <s v="Energía"/>
        <s v="Forestal"/>
        <s v="Gobiernos Locales"/>
        <s v="Industria Manufacturera"/>
        <s v="Extranjería"/>
        <s v="Minería"/>
        <s v="Violencia Contra la Mujer"/>
        <s v="Pecuario"/>
        <s v="Acuicultura"/>
        <s v="Pesca"/>
        <s v="Salud"/>
        <s v="Servicios"/>
        <s v="Socioeconómico"/>
        <s v="Telecomunicaciones"/>
        <s v="Transporte"/>
        <s v="Utilidad Pública"/>
        <s v="Empresa" u="1"/>
        <s v="Política y Gobierno" u="1"/>
      </sharedItems>
    </cacheField>
    <cacheField name="Contenido" numFmtId="0">
      <sharedItems count="70">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Métricas Educación" u="1"/>
        <s v="Programas Gubernamentales" u="1"/>
        <s v="Empresas por Tramo (13)" u="1"/>
        <s v="Tipo Contribuyente" u="1"/>
        <s v="Violación" u="1"/>
        <s v="Sentencias Dictadas por Tipo de Delito" u="1"/>
        <s v="Incendios Plantaciones" u="1"/>
        <s v="Ingreso Promedio por Persona" u="1"/>
        <s v="VIF" u="1"/>
        <s v="Empresas por Tramo (5)" u="1"/>
        <s v="Dinámica de Glaciares" u="1"/>
        <s v="Sentencias Dictadas por Delito" u="1"/>
      </sharedItems>
    </cacheField>
    <cacheField name="Tema" numFmtId="0">
      <sharedItems count="228">
        <s v="Fruta"/>
        <s v="Gases de Efecto Invernadero"/>
        <s v="Áreas Verdes"/>
        <s v="Parques Urbanos"/>
        <s v="Plazas"/>
        <s v="Centros Culturales"/>
        <s v="Global"/>
        <s v="Agrícola"/>
        <s v="Minería"/>
        <s v="Silvoagropecuaria y Pesquera"/>
        <s v="Bienes"/>
        <s v="Industria"/>
        <s v="Capital"/>
        <s v="Combustibles"/>
        <s v="Combustibles y Lubricantes"/>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Delitos Contra la Propiedad y el Patrimonio" u="1"/>
        <s v="N2O (CO2eq)" u="1"/>
        <s v="Persona Jurídica Comercial" u="1"/>
        <s v="Pobre" u="1"/>
        <s v="Carbón" u="1"/>
        <s v="Delitos Laborales" u="1"/>
        <s v="Causas Generales" u="1"/>
        <s v="Delitos Electorales" u="1"/>
        <s v="Delitos de Tenecia y Porte de Armas" u="1"/>
        <s v="Micro 3 (600-2400 UF)" u="1"/>
        <s v="Ministerio de Economía, Fomento y Turismo" u="1"/>
        <s v="Ministerio de Desarrollo Social" u="1"/>
        <s v="Urbano" u="1"/>
        <s v="Ministerio del Trabajo y Previsión Social" u="1"/>
        <s v="Ministerio de Justicia y Derechos Humanos" u="1"/>
        <s v="Crimen Organizado y Lavado de Dinero" u="1"/>
        <s v="Sin Persona Jurídica" u="1"/>
        <s v="Ministerio del Medio Ambiente" u="1"/>
        <s v="Delitos Contra la Seguridad" u="1"/>
        <s v="Mediana 2 (50000-100000 UF)" u="1"/>
        <s v="Pérdida (ha)" u="1"/>
        <s v="Delitos Contra el Estado Civil y la Familia" u="1"/>
        <s v="Matemáticas" u="1"/>
        <s v="Rural" u="1"/>
        <s v="Corrupción" u="1"/>
        <s v="Pequeña 2 (5000-10000 UF)" u="1"/>
        <s v="Delitos Contra la Fé Pública" u="1"/>
        <s v="Delitos Económicos" u="1"/>
        <s v="Delitos Cometidos por Empleados y Funcionarios Públicos" u="1"/>
        <s v="Delitos Tributarios" u="1"/>
        <s v="Ministerio Secretaría General de la Presidencia de la República" u="1"/>
        <s v="Drogas " u="1"/>
        <s v="Ministerio de Minería" u="1"/>
        <s v="Ministerio de las Culturas, las Artes y el Patrimonio" u="1"/>
        <s v="CO2 (CO2eq)" u="1"/>
        <s v="Ministerio de la Mujer y la Equidad de Género" u="1"/>
        <s v="Petróleo" u="1"/>
        <s v="CH4 (CO2eq)" u="1"/>
        <s v="Ministerio de Transportes y Telecomunicaciones" u="1"/>
        <s v="Pequeña (2400-25000 UF)" u="1"/>
        <s v="Delitos Urbanísticos y de Servicios Públicos" u="1"/>
        <s v="Nacional" u="1"/>
        <s v="Grande (100000-200000 UF)" u="1"/>
        <s v="Alfabeta" u="1"/>
        <s v="Delitos Contra la Salud Pública" u="1"/>
        <s v="Ciencias Naturales" u="1"/>
        <s v="Delitos e Infracciones de Tránsito" u="1"/>
        <s v="Pequeña 3 (10000-25000 UF)" u="1"/>
        <s v="HFC (CO2eq)" u="1"/>
        <s v="Sentencias" u="1"/>
        <s v="Delitos Contra el Orden Público, Funcionarios o Agentes del Estado" u="1"/>
        <s v="No Trabajó" u="1"/>
        <s v="Ministerio Secretaría General de Gobierno" u="1"/>
        <s v="Sin Nieve (ha)" u="1"/>
        <s v="Delitos Militares" u="1"/>
        <s v="Delitos Contra el Medioambientales y Seres Vivos" u="1"/>
        <s v="Delitos Contra las Personas" u="1"/>
        <s v="Sexo" u="1"/>
        <s v="Por Sector" u="1"/>
        <s v="Ministerio del Deporte" u="1"/>
        <s v="Delitos Migratorios" u="1"/>
        <s v="Grande 3 (600000-1000000 UF)" u="1"/>
        <s v="Grande 1 (100000-200000 UF)" u="1"/>
        <s v="Grande 2 (200000-600000 UF)" u="1"/>
        <s v="Ministerio de Energía" u="1"/>
        <s v="Ministerio de Educación" u="1"/>
        <s v="Gas" u="1"/>
        <s v="SF6 (CO2eq)" u="1"/>
        <s v="Ministerio de Obras Públicas" u="1"/>
        <s v="Delitos Contra el Honor" u="1"/>
        <s v="Delitos Contra la Vida, Integridad o Dignidad Personal" u="1"/>
        <s v="Instituciones Fiscales" u="1"/>
        <s v="Micro 2 (200-600 UF)" u="1"/>
        <s v="Tipo de Delito" u="1"/>
        <s v="Delitos Contra la Administración de la Justicia" u="1"/>
        <s v="Etnia" u="1"/>
        <s v="Municipalidades" u="1"/>
        <s v="Ministerio de Hacienda" u="1"/>
        <s v="Organismos Internacionales" u="1"/>
        <s v="Delitos Sexuales" u="1"/>
        <s v="Mediana 1 (25000-50000 UF)" u="1"/>
        <s v="No Pobre" u="1"/>
        <s v="No Clasificados" u="1"/>
        <s v="Analfabeta" u="1"/>
        <s v="Ministerio de Bienes Nacionales" u="1"/>
        <s v="Ausente" u="1"/>
        <s v="Micro (0,01-2400 UF)" u="1"/>
        <s v="Ministerio de Defensa Nacional" u="1"/>
        <s v="Ministerio de Vivienda y Urbanismo" u="1"/>
        <s v="Grande 4 (1000000 UF y más)" u="1"/>
        <s v="Micro 1 (0,01-200 UF)" u="1"/>
        <s v="Lectura" u="1"/>
        <s v="Sociedades Extranjeras" u="1"/>
        <s v="Nieve (ha)" u="1"/>
        <s v="Delitos Contra la Intimidad y la Libertad" u="1"/>
        <s v="Delitos Informáticos" u="1"/>
        <s v="Organización sin fines de lucro" u="1"/>
        <s v="Ministerio de Salud" u="1"/>
        <s v="No Ausente" u="1"/>
        <s v="Ministerio del Interior y Seguridad Pública" u="1"/>
        <s v="Sin Ventas" u="1"/>
        <s v="Ministerio de Agricultura" u="1"/>
        <s v="Trabajó" u="1"/>
        <s v="Pequeña 1 (2400-5000 UF)" u="1"/>
        <s v="Ciencias Sociales" u="1"/>
        <s v="Delitos Violentos " u="1"/>
        <s v="Pobre Extremo" u="1"/>
        <s v="Ministerio de Relaciones Exteriores" u="1"/>
        <s v="Aprehendidos" u="1"/>
        <s v="Mediana (25000-100000 UF)" u="1"/>
        <s v="Sin Cambio (ha)" u="1"/>
        <s v="Ganancia (ha)" u="1"/>
      </sharedItems>
    </cacheField>
    <cacheField name="Muestra" numFmtId="0">
      <sharedItems count="826">
        <s v="Uva de mesa"/>
        <s v="Uva pisquera"/>
        <s v="Uva vinífera"/>
        <s v="CO2 equivalente"/>
        <s v="Superficie de áreas verdes"/>
        <s v="Cantidad de parques urbanos"/>
        <s v="Superficie de parques urbanos"/>
        <s v="Cantidad de plazas"/>
        <s v="Superficie de plazas"/>
        <s v="Cantidad de centros culturales"/>
        <s v="Exportaciones"/>
        <s v="Exportaciones agrícolas"/>
        <s v="Exportaciones de cobre"/>
        <s v="Exportaciones silvoagropecuarias y pesqueras"/>
        <s v="Exportaciones de bienes"/>
        <s v="Exportaciones industriales"/>
        <s v="Exportaciones mineras"/>
        <s v="Importaciones de capital"/>
        <s v="Importaciones de combustibles"/>
        <s v="Importaciones de combustibles y lubricantes"/>
        <s v="Importaciones de consumo"/>
        <s v="Importaciones de consumo durable"/>
        <s v="Importaciones de bienes"/>
        <s v="Importaciones intermedias no combustibles"/>
        <s v="Precios de alojamiento hoteleros"/>
        <s v="Estancia en hoteles"/>
        <s v="Llegadas a hoteles"/>
        <s v="Pernoctaciones en hoteles"/>
        <s v="Rendimiento de ingresos por alojamiento hotelero"/>
        <s v="Ocupación en habitaciones hoteleras"/>
        <s v="Ocupación en plazas hoteleras"/>
        <s v="Supermercados"/>
        <s v="Ventas de supermercados"/>
        <s v="Índice de ventas de supermercados"/>
        <s v="Inversión MOP"/>
        <s v="Inversión Programa Agua Potable Rural"/>
        <s v="Inversión Dirección General de Concesiones"/>
        <s v="Inversión Dirección de Aeropuertos"/>
        <s v="Inversión Dirección de Arquitectura"/>
        <s v="Inversión Dirección General de Aguas"/>
        <s v="Inversión Dirección General de Obras Públicas"/>
        <s v="Inversión Instituto Nacional de Hidráulica"/>
        <s v="Inversión Dirección de Obras Portuarias"/>
        <s v="Inversión Dirección de Obras Hidráulicas"/>
        <s v="Inversión Dirección de Planeamiento"/>
        <s v="Inversión Dirección de Vialidad"/>
        <s v="Viviendas autorizadas"/>
        <s v="Superficie autorizada no habitacional"/>
        <s v="Superficie autorizada habitacional"/>
        <s v="Aprehensiones"/>
        <s v="Casos Policiales"/>
        <s v="Denuncias"/>
        <s v="Detenciones"/>
        <s v="Población"/>
        <s v="PSU"/>
        <s v="Becas de Educación"/>
        <s v="Distribución eléctrica"/>
        <s v="Distribución eléctrica agrícola"/>
        <s v="Distribución eléctrica comercial"/>
        <s v="Distribución eléctrica industrial"/>
        <s v="Distribución eléctrica minera"/>
        <s v="Distribución eléctrica residencial"/>
        <s v="Generación eléctrica"/>
        <s v="Generación eólica"/>
        <s v="Generación hidráulica"/>
        <s v="Generación solar"/>
        <s v="Generación térmica"/>
        <s v="Despacho de energía eléctrica"/>
        <s v="Daño por incendios"/>
        <s v="Ocurrencia de incendios"/>
        <s v="Troza aserrable y palpable"/>
        <s v="Madera aserrada"/>
        <s v="Superficie forestal plantada"/>
        <s v="Clubes deportivos"/>
        <s v="Gasto total municipal en sector salud"/>
        <s v="Avalúo fiscal de propiedades municipales"/>
        <s v="Juntas de vecinos"/>
        <s v="Ópticas municipales"/>
        <s v="Centros de madres"/>
        <s v="Centros de padres y apoderados"/>
        <s v="Centros del adulto mayor"/>
        <s v="Exámenes preventivos"/>
        <s v="Salud Primaria"/>
        <s v="Enfermeras/os"/>
        <s v="Farmacias municipales"/>
        <s v="Gasto municipal en personal"/>
        <s v="Gasto total municipal"/>
        <s v="Ingreso municipal en sector salud"/>
        <s v="Ingreso municipal total"/>
        <s v="Ingreso municipal por impuestos"/>
        <s v="Ingreso municipal por permisos de circulación"/>
        <s v="Ingreso propio permanente municipal"/>
        <s v="Laboratorios de salud municipales"/>
        <s v="Médicas/os"/>
        <s v="Organizaciones comunitarias funcionales"/>
        <s v="Establecimientos municipales de salud"/>
        <s v="Patentes Mineras"/>
        <s v="Pensiones básicas solidarias"/>
        <s v="Pensiones solidarias de vejez"/>
        <s v="Pensiones solidarias de invalidez"/>
        <s v="Personas enviadas a un empleo"/>
        <s v="Personas en busca de empleo"/>
        <s v="Personas inscritas para capacitación"/>
        <s v="Personas egresadas de capacitación"/>
        <s v="Predios agrícolas municipales"/>
        <s v="Predios no agrícolas municipales"/>
        <s v="Presupuesto de gastos municipales"/>
        <s v="Presupuesto municipal en sector de salud"/>
        <s v="Propiedades municipales"/>
        <s v="Propiedades de municipalidades"/>
        <s v="Subsidios de agua potable rural"/>
        <s v="Subsidios de agua potable urbana"/>
        <s v="Subsidios familiares"/>
        <s v="Tasa de egreso de capacitación"/>
        <s v="Transferencias municipales a sector salud"/>
        <s v="Uniones Comunales"/>
        <s v="Vacunatorios"/>
        <s v="Elaboración de productos alimenticios"/>
        <s v="Elaboración de bebidas"/>
        <s v="Elaboración de productos de tabaco"/>
        <s v="Elaboración de productos de madera"/>
        <s v="Elaboración de productos de papel"/>
        <s v="Elaboración de grabaciones"/>
        <s v="Elaboración de coque y derivados del petróleo"/>
        <s v="Elaboración de sustancias químicas"/>
        <s v="Elaboración de productos farmacéuticos"/>
        <s v="Elaboración de productos de caucho y plástico"/>
        <s v="Elaboración de productos minerales no metálicos"/>
        <s v="Elaboración de metales comunes"/>
        <s v="Elaboración de productos de metal"/>
        <s v="Elaboración de equipos eléctricos"/>
        <s v="Elaboración de maquinaria n.c.p"/>
        <s v="Elaboración de vehículos"/>
        <s v="Elaboración de equipos de transporte"/>
        <s v="Elaboración de muebles"/>
        <s v="Índice de producción manufacturera"/>
        <s v="Molienda de trigo"/>
        <s v="Producción de crema fresca"/>
        <s v="Producción de leche en polvo"/>
        <s v="Producción de leche fluida"/>
        <s v="Producción de manjar"/>
        <s v="Producción de mantequilla"/>
        <s v="Producción de queso fresco o quesillo"/>
        <s v="Producción de queso"/>
        <s v="Producción de suero en polvo"/>
        <s v="Producción de yogurt"/>
        <s v="Producción de yodo"/>
        <s v="Refugiados"/>
        <s v="Solicitantes de Refugio"/>
        <s v="Producción de carbón"/>
        <s v="Producción de cloruro de sodio"/>
        <s v="Producción de cobre"/>
        <s v="Producción de hierro"/>
        <s v="Índice de producción minera"/>
        <s v="Índice de producción de minería metálica"/>
        <s v="Índice de producción de minería no metálica"/>
        <s v="Producción de molibdeno"/>
        <s v="Producción de oro"/>
        <s v="Producción de plata"/>
        <s v="Femicidios"/>
        <s v="Leche"/>
        <s v="Acuicultura de Algas"/>
        <s v="Acuicultura de choritos"/>
        <s v="Acuicultura de moluscos"/>
        <s v="Acuicultura de peces"/>
        <s v="Acuicultura"/>
        <s v="Acuicultura del Salmón del Atlántico"/>
        <s v="Acuicultura del Salmón Plateado o Coho"/>
        <s v="Acuicultura de la Trucha Arcoiris"/>
        <s v="Pesca de algas"/>
        <s v="Pesca de almejas"/>
        <s v="Pesca de anchovetas"/>
        <s v="Pesca de bacaladillo"/>
        <s v="Pesca de centollas"/>
        <s v="Pesca de centollones"/>
        <s v="Pesca de cholgas"/>
        <s v="Pesca de choritos"/>
        <s v="Pesca de choros"/>
        <s v="Pesca de cochayuyo"/>
        <s v="Pesca de crustáceos"/>
        <s v="Pesca de erizos"/>
        <s v="Pesca de huiro"/>
        <s v="Pesca de jaiba marmolada"/>
        <s v="Pesca de jibia"/>
        <s v="Pesca de juliana"/>
        <s v="Pesca de jurel"/>
        <s v="Pesca de luga negra"/>
        <s v="Pesca de luga roja"/>
        <s v="Pesca de machuelo"/>
        <s v="Pesca de merluza austral"/>
        <s v="Pesca de moluscos"/>
        <s v="Pesca de otras especies"/>
        <s v="Pesca de pampanito"/>
        <s v="Pesca de peces"/>
        <s v="Pesca de pelillo"/>
        <s v="Pesca de reineta"/>
        <s v="Pesca del resto de las especies"/>
        <s v="Pesca de sardina austral"/>
        <s v="Pesca de sardina común"/>
        <s v="Pesca de sierra"/>
        <s v="Pesca artesanal"/>
        <s v="Pesca industrial"/>
        <s v="Pesca de caballa"/>
        <s v="Pesca de merluza común"/>
        <s v="Pesca de merluza de cola"/>
        <s v="Ambulancias"/>
        <s v="CESFAM"/>
        <s v="Clínicas dentales móviles"/>
        <s v="Casos positivos"/>
        <s v="CECOF"/>
        <s v="Centros de salud rurales"/>
        <s v="Centros de salud urbanos"/>
        <s v="Consultorios generales rurales"/>
        <s v="Consultorios generales urbanos"/>
        <s v="COSAM"/>
        <s v="Actividad de atención primaria"/>
        <s v="VIH/SIDA"/>
        <s v="Personas integrantes"/>
        <s v="Postas de salud rurales"/>
        <s v="SAPU"/>
        <s v="Electricidad, gas y agua"/>
        <s v="Electricidad, gas y agua potable"/>
        <s v="Pobreza Hombres"/>
        <s v="Pobreza Mujeres"/>
        <s v="Pobreza extrema"/>
        <s v="Pobreza no extrema"/>
        <s v="Pobreza"/>
        <s v="Conexiones a internet fijo"/>
        <s v="Suscriptores a televisión de pago"/>
        <s v="Carga efectiva de comercio exterior"/>
        <s v="Movimiento de carga portuaria"/>
        <s v="Contenedores de 20 pies"/>
        <s v="Contenedores de 40 pies"/>
        <s v="Buses"/>
        <s v="Buses escolares"/>
        <s v="Minibuses"/>
        <s v="Taxis"/>
        <s v="Trolebuses"/>
        <s v="Pasada de vehículos por autopistas"/>
        <s v="Compañías de bomberos"/>
        <s v="Pensión Básica de Vejez"/>
        <s v="Pensión Básica Solidaria"/>
        <s v="Tortura con Violación, Abuso Sexual Agravado/Otros" u="1"/>
        <s v="Abandono o Maltrato Animal" u="1"/>
        <s v="Tratos Degradantes a Personas Vulnerables" u="1"/>
        <s v="Impedir Ejercicio de Funciones a Inspectores Municipales" u="1"/>
        <s v="Deudor, Gerente, Director, Administrador o Representante Actúen en Perjuicio de Acreedor" u="1"/>
        <s v="Obtención de Servicios Sexuales de Menores" u="1"/>
        <s v="Apropiación Indebida (Incluye Depositario Alzado)" u="1"/>
        <s v="Otras Infracciones al Código de Justicia Militar" u="1"/>
        <s v="Lesiones Graves" u="1"/>
        <s v="Otras Faltas Código Penal" u="1"/>
        <s v="Delitos Contra la Administración de la Justicia" u="1"/>
        <s v="Elaboración Ilegal de Drogas o Sustancias Sicotrópicas" u="1"/>
        <s v="Robo con Fuerza en Las Cosas" u="1"/>
        <s v="Ingreso Hombres" u="1"/>
        <s v="Comercialización o Distribución Señal Protegida de Televisión" u="1"/>
        <s v="Delitos Militares" u="1"/>
        <s v="Uso de la tierra, cambio de uso de la tierra y silvicultura" u="1"/>
        <s v="Receptacion" u="1"/>
        <s v="Ingresos Yaganes" u="1"/>
        <s v="Crimenes y Simples Delitos Seguridad Interior del Estado" u="1"/>
        <s v="Tasa de Detenciones" u="1"/>
        <s v="Comercialización Dispositivos Falsificados" u="1"/>
        <s v="Delitos Contra la Propiedad y el Patrimonio" u="1"/>
        <s v="Aborto" u="1"/>
        <s v="Transporte o Distribucion de Gas E Instalaciones Clandestinas" u="1"/>
        <s v="Trafico de Migrantes" u="1"/>
        <s v="Incendio con Resultado de Muerte y/o Lesiones" u="1"/>
        <s v="Maltrato de Obra Personal Investigaciones con o Sin Lesiones" u="1"/>
        <s v="Emisiones Gas SF6 (CO2eq)" u="1"/>
        <s v="Atentados y Amenazas Contra la Autoridad" u="1"/>
        <s v="Femicidio Intimo" u="1"/>
        <s v="Falsa Alarma de Incendio, Emergencia o Calamidad Pública" u="1"/>
        <s v="Propagación de Enfermed Que Afecten la Salud Animal o Vegetal" u="1"/>
        <s v="Homicidio en Riña o Pelea" u="1"/>
        <s v="Hurto Simple" u="1"/>
        <s v="Posesión o Tenencia Armas de Guerra, Químicas, Biológicas o Nucleares" u="1"/>
        <s v="Soborno Funcionario Público Extranjero, Persona Natural" u="1"/>
        <s v="Cuasidelito Vehículo Motorizado" u="1"/>
        <s v="Emisiones por combustible tipo Petróleo" u="1"/>
        <s v="Divulgación Datos Militante de Partido Pólitico" u="1"/>
        <s v="Infracciones a la Ley Orgánica Constitucional Sobre Votación" u="1"/>
        <s v="Porte de Arma Cortante o Punzante" u="1"/>
        <s v="Violación de Morada" u="1"/>
        <s v="No Existen Resultados para la Consulta Seleccionada" u="1"/>
        <s v="Expendio de Bebidas Alcohólicas a Menores" u="1"/>
        <s v="Otros Robos con Fuerza" u="1"/>
        <s v="Dejar Animales Sueltos" u="1"/>
        <s v="Otros Delitos Ley General de Bancos" u="1"/>
        <s v="Delitos Electorales" u="1"/>
        <s v="Prevaricación Judicial y Administrativa" u="1"/>
        <s v="Otros Delitos Contra la Ley del Tránsito" u="1"/>
        <s v="Incendios de causa desconocida" u="1"/>
        <s v="Porte Ilegal de Arma de Fuego, Municiones y Otros Sujetas a Control" u="1"/>
        <s v="Secuestro con Lesiones" u="1"/>
        <s v="Contra Salud Pública" u="1"/>
        <s v="Quema de desechos" u="1"/>
        <s v="Faltas al Régimen Penitenciario" u="1"/>
        <s v="Usurpación de Estado Civil" u="1"/>
        <s v="Violación con Homicidio o Femicidio" u="1"/>
        <s v="Falsificación de Rótulos o Certificados" u="1"/>
        <s v="Abuso de Firma en Blanco" u="1"/>
        <s v="Falsificación de Obras Protegidas por Ley de Propiedad Intelectual" u="1"/>
        <s v="Alteracion Fraudulenta de Precios" u="1"/>
        <s v="Corte/Destrucción de Arbol/Arbusto Regulados por Art. 21 Ley de Bosques" u="1"/>
        <s v="Tráfico de Órganos Incluyendo los Provenientes de Aborto" u="1"/>
        <s v="Asociación Ilícita" u="1"/>
        <s v="No Aplica" u="1"/>
        <s v="Ingresos Aymaras" u="1"/>
        <s v="Estafa (Sólo Crimen)" u="1"/>
        <s v="Espionaje Informático" u="1"/>
        <s v="Delitos Contra el Honor" u="1"/>
        <s v="Emisiones por combustible tipo Carbón" u="1"/>
        <s v="Delitos Contra la Intimidad y la Libertad" u="1"/>
        <s v="Prevaricación del Abogado y Procurador" u="1"/>
        <s v="Robo con Violación" u="1"/>
        <s v="Emisiones Gas N2O (CO2eq)" u="1"/>
        <s v="Maltrato Cometido por Persona con Deber Especial de Cuidado" u="1"/>
        <s v="Robo en Lugar No Habitado" u="1"/>
        <s v="Homicidios" u="1"/>
        <s v="Otorgamiento de Patentes de Alcoholes" u="1"/>
        <s v="Otros Delitos Que Afectan Los Derechos Garantizados por la Constitución" u="1"/>
        <s v="Población Pobre" u="1"/>
        <s v="Infracción Ley 18.892 de Pesca" u="1"/>
        <s v="Número de Denuncias por Violación" u="1"/>
        <s v="Posesión o Tenencia o Porte de Munición y Sustancias Químicas" u="1"/>
        <s v="Bueno" u="1"/>
        <s v="Delitos Contra la Salud Pública" u="1"/>
        <s v="Delitos Marcarios" u="1"/>
        <s v="Otros de Los Cuasidelitos" u="1"/>
        <s v="Delitos Contemplados en Otros Textos Legales" u="1"/>
        <s v="Delitos de la Ley de Sociedades Anónimas" u="1"/>
        <s v="Prescripción Médica Abusiva de Drogas Estupefacientes o Sicotrópicos" u="1"/>
        <s v="Producción de Material Pornógrafico Utilizando Menores 18 Años" u="1"/>
        <s v="Conducción Estado Ebriedad con Resultado de Muerte o Lesion Graves Gravísimas" u="1"/>
        <s v="Ocultación de Identidad en Control Preventivo" u="1"/>
        <s v="Abusos Deshonestos" u="1"/>
        <s v="Falsificación Medios de Pago Transporte" u="1"/>
        <s v="Fraude de Subvenciones" u="1"/>
        <s v="Empleado Público Que Expropie Bienes o Pertenencias" u="1"/>
        <s v="Población No Pobre" u="1"/>
        <s v="Trata Personas para Trabajos Forzados y Otros" u="1"/>
        <s v="Lavado de Dinero Persona Natural" u="1"/>
        <s v="Inutilización de Dispositivos de Monitoreo Telemático" u="1"/>
        <s v="Conducción Bajo la Influencia del Alcohol con o Sin Daños o Lesiones Leves" u="1"/>
        <s v="Enriquecimiento Ilícito" u="1"/>
        <s v="Ocultación o Entrega de Información Falsa a Fiscal Nacional Económico" u="1"/>
        <s v="Contrabando de Especies Exóticas" u="1"/>
        <s v="Falso testimonio, Perjurio o Denuncia Calumniosa" u="1"/>
        <s v="Recaudación Aduanas Infracción Ordenanza de Aduanas" u="1"/>
        <s v="Maltrato de Obra a Gendarme en el Desempeño de sus Funciones" u="1"/>
        <s v="Maltrato Obra a Fiscales o Defensores en Desempeño Funciones" u="1"/>
        <s v="Declaración Maliciosa de Impuesto" u="1"/>
        <s v="Connivencia en la Fuga y Evasión Culpable de Detenidos" u="1"/>
        <s v="Nombramientos Ilegales" u="1"/>
        <s v="Robo con Fuerza de Cajeros Automáticos" u="1"/>
        <s v="Obstrucción a la Justicia por Fiscal o Asistente de Fiscal del Ministerio Público" u="1"/>
        <s v="Otras actividades" u="1"/>
        <s v="Falsificación o Uso Malicioso de Documentos Privados" u="1"/>
        <s v="Hurto Simple por Un Valor de Media a Menos de a 4 Utm" u="1"/>
        <s v="Porte de Drogas" u="1"/>
        <s v="Lesiones (Sólo Crimen)" u="1"/>
        <s v="Hurto Simple por Un Valor de 4 a 40 Utm" u="1"/>
        <s v="Facilitación de Bienes al Tráfico de Drogas" u="1"/>
        <s v="Delitos Contra el Medioambientales y Seres Vivos" u="1"/>
        <s v="Fraudes al Fisco y Organismos del Estado" u="1"/>
        <s v="Otros Delitos de la Ley 20.000" u="1"/>
        <s v="Interrupción de Servicio Eléctrico" u="1"/>
        <s v="Conducción Estado Ebriedad con Resultado de Lesiones Graves o Menos Graves" u="1"/>
        <s v="Falsificación o Uso de Pasaportes o Permisos para Porte de Armas" u="1"/>
        <s v="Hurtos" u="1"/>
        <s v="Revelar Información Obtenida en Aplicación de Monitoreo Telemático" u="1"/>
        <s v="Delitos Contra la Vida, Integridad o Dignidad Personal" u="1"/>
        <s v="Incesto" u="1"/>
        <s v="Otras Faltas Leyes Especiales" u="1"/>
        <s v="Delitos Contra la Libertad Ambulatoria y el Derecho de Asociación" u="1"/>
        <s v="Usura" u="1"/>
        <s v="Venta Ilícita de Obras Protegidas por Ley de Propiedad Intelectual" u="1"/>
        <s v="Falsificación de Billetes" u="1"/>
        <s v="Daños Simples" u="1"/>
        <s v="Abandono de Armas o Elementos Sujetas a Control" u="1"/>
        <s v="Otras Infracciones a la Ley 19.913" u="1"/>
        <s v="2º Medio" u="1"/>
        <s v="Infracciones al Código Aeronáutico" u="1"/>
        <s v="Maltrato Corporal a Menores o Personas Vulnerables" u="1"/>
        <s v="Residuos" u="1"/>
        <s v="q2 (May-Dic)" u="1"/>
        <s v="Sodomía" u="1"/>
        <s v="Ingresos Collas" u="1"/>
        <s v="Atentado Explosivo o Incendiario" u="1"/>
        <s v="Extorsión" u="1"/>
        <s v="Enseñanza No Autorizada de Artes Marciales" u="1"/>
        <s v="Promover o Facilitar la Entrada o Salida de Personas del País para Prostitución" u="1"/>
        <s v="Abandono de Destino" u="1"/>
        <s v="Delitos Violentos " u="1"/>
        <s v="Infracción Ley 18.175 de Quiebras" u="1"/>
        <s v="Infracción a Ley 11.564 de Mataderos Clandestinos" u="1"/>
        <s v="Conducción Ebriedad con Resultado de Lesiones Grave" u="1"/>
        <s v="Emisiones por combustible tipo Gas" u="1"/>
        <s v="Negativa a Efectuarse Examen" u="1"/>
        <s v="Disensiones Domésticas" u="1"/>
        <s v="Infracción por Contaminación" u="1"/>
        <s v="Incendios naturales" u="1"/>
        <s v="Posesión, Tenencia o Porte de Armas Sujetas a Control" u="1"/>
        <s v="Conducción Sin la Licencia Debida" u="1"/>
        <s v="Lesiones Menos Graves" u="1"/>
        <s v="Renta Neta Informada Anual" u="1"/>
        <s v="Otras Infracciones Ley 18.892 de Pesca" u="1"/>
        <s v="Fraudulenta Atribución Calidad de Indígena" u="1"/>
        <s v="Otros Delitos Contra Las Personas" u="1"/>
        <s v="Delitos Relativos al Pago de Pensiones Alimenticias" u="1"/>
        <s v="Traición, Espionaje y Demás Delitos Contra Soberanía y Seguridad Estado" u="1"/>
        <s v="Incendio" u="1"/>
        <s v="Infracción a la Ley de Administración Provicional de Sostenedores Educacionales" u="1"/>
        <s v="Otros Delitos Contra la Ley de Propiedad Intelectual" u="1"/>
        <s v="Abandono de Niños" u="1"/>
        <s v="Apertura, Registro o Interceptación de Correspondencia" u="1"/>
        <s v="Robo con Violencia o Intimidación" u="1"/>
        <s v="Delitos Contra el Orden Público, Funcionarios o Agentes del Estado" u="1"/>
        <s v="Delitos Que Contempla el Codigo Tributario" u="1"/>
        <s v="Trata de Personas para la Explotación Sexual" u="1"/>
        <s v="Hurto (Sólo Crimen)" u="1"/>
        <s v="Robo Calificado" u="1"/>
        <s v="Amenazas a Carabineros" u="1"/>
        <s v="Robo con Retención de Víctimas o con Lesiones Graves" u="1"/>
        <s v="Hallazgo de Vehículo" u="1"/>
        <s v="Faenas forestales" u="1"/>
        <s v="Tasa de Aprehensiones" u="1"/>
        <s v="Incendio de Bosques" u="1"/>
        <s v="q1 (Ene-Abr)" u="1"/>
        <s v="Robo con Lesiones Graves Gravísimas" u="1"/>
        <s v="Ingresos - No pertenecen a Etnia" u="1"/>
        <s v="Comercialización Material Pornógrafico Elaborado Utilizando Menores de 18 años" u="1"/>
        <s v="Otras Faltas y Delitos de la Ley 19.733" u="1"/>
        <s v="Número de Aprehensiones" u="1"/>
        <s v="Confección y/o extracción productos secundarios del bosque" u="1"/>
        <s v="Uso, Facilitación o Transporte de Hilo Curado" u="1"/>
        <s v="Cohecho Cometido por Empleado Público" u="1"/>
        <s v="Robo (Sólo Crimen)" u="1"/>
        <s v="Quebrantamiento" u="1"/>
        <s v="Obstrucción a la Investigación" u="1"/>
        <s v="Ultraje Público Buenas Costumbres por Medio Comunicación Social" u="1"/>
        <s v="Delitos de Tenecia y Porte de Armas" u="1"/>
        <s v="Abuso Sexual de Mayor de 14 (Con Circunstancias de Violación)" u="1"/>
        <s v="Cuasidelito de Homicidio" u="1"/>
        <s v="Ofensas al Pudor" u="1"/>
        <s v="Ingresos Mapuches" u="1"/>
        <s v="Portar Elemento Conocidamente Destinados a Cometer Delito de Robo" u="1"/>
        <s v="Torturas por Particulares en Ejercicio de Funciones Públicas o Consentimiento de un Agente del Estado" u="1"/>
        <s v="Apremios Ilegítimos con Homicidio" u="1"/>
        <s v="Fingimiento de Cargos o Profesiones" u="1"/>
        <s v="Depositario Alzado" u="1"/>
        <s v="Lesiones Leves" u="1"/>
        <s v="Amenazas Simples Contra Personas y Propiedades" u="1"/>
        <s v="Soborno Funcionario Público Extranjero, Persona Jurídica" u="1"/>
        <s v="Delitos Contra la Seguridad" u="1"/>
        <s v="Presunta Desgracia" u="1"/>
        <s v="Remisos (Reclutamiento)" u="1"/>
        <s v="Fabricación, Acopio o Comercialización de Hilo Curado" u="1"/>
        <s v="Delitos de Signifación Sexual" u="1"/>
        <s v="Delitos Contenidos en el Decreto Ley 1,094 de Extranjería" u="1"/>
        <s v="Infracción Ordenanza Aduanas (Fraude y Contrabando)" u="1"/>
        <s v="Caza y Comercializacion de Especies Prohibidas" u="1"/>
        <s v="Aborto Consentido Causales No Reguladas" u="1"/>
        <s v="Aborto Cometido Por Facultativo Por Causales No Reguladas" u="1"/>
        <s v="Infracción al Artículo 9 del Decreto Ley 2.695" u="1"/>
        <s v="Obtención Indebida de Devolución de Impuestos" u="1"/>
        <s v="Apremios Ilegítimos Cometidos por Empleados Públicos" u="1"/>
        <s v="Acceso, Divulgacion y Uso Indebido de Información Génetica." u="1"/>
        <s v="Otros Estragos" u="1"/>
        <s v="Usurpación" u="1"/>
        <s v="Secuestro Con Homicidio, Violación O Lesiones" u="1"/>
        <s v="Soborno, Persona Juridica" u="1"/>
        <s v="Conducción Ebriedad con Resultado de Lesiones Menos Graves" u="1"/>
        <s v="Secuestro con Homicidio" u="1"/>
        <s v="Hallazgo de Drogas" u="1"/>
        <s v="Hurto Agravado" u="1"/>
        <s v="Conspiración de la Ley 20.000" u="1"/>
        <s v="Obstrucción a la Justicia con Ocasión de Tratamiento de ADN" u="1"/>
        <s v="Crimen Organizado y Lavado de Dinero" u="1"/>
        <s v="Aborto Sin Consentimiento" u="1"/>
        <s v="Violencia en Los Estadios" u="1"/>
        <s v="Anticipación y Prolongacion Indebida de Funciones Públicas" u="1"/>
        <s v="Delitos Contenidos en la Ley 19.620 de Adopción de Menores" u="1"/>
        <s v="Castración y Mutilación" u="1"/>
        <s v="Otros Delitos Cometidos por Empleados Públicos en el Desempeño de sus Cargos" u="1"/>
        <s v="Cultivo/Cosecha Especies Vegetales Productoras de Estupefacientes" u="1"/>
        <s v="Atentado a Vehículo Motorizado en Circulación con Objeto Contundente" u="1"/>
        <s v="Abuso Sexual Adulto" u="1"/>
        <s v="Homicidio Calificado" u="1"/>
        <s v="Otros Delitos Contra Ley de Propiedad Industrial" u="1"/>
        <s v="Ingreso Mujeres" u="1"/>
        <s v="Obstrucción o Infracción Ley de Violencia en Los Estadios" u="1"/>
        <s v="Procesos industriales y uso de productos" u="1"/>
        <s v="Suministro de Hidrocarburos Aromáticos a Menores" u="1"/>
        <s v="Veedor/Liquidador Realice Conducta Señalada" u="1"/>
        <s v="Robo con Violencia, Intimidación de Vehículo Motorizado" u="1"/>
        <s v="Extranjeros Que Ingresan o Intentan Egresar Clandestinamente" u="1"/>
        <s v="Falsificación de Licencias Medicas o Pensión" u="1"/>
        <s v="Disparos Injustificados Vía Pública" u="1"/>
        <s v="Allanamientos Irregulares" u="1"/>
        <s v="Apoderamiento o Atentado al Transporte Público" u="1"/>
        <s v="Apremios Ilegítimos con Cuasidelito" u="1"/>
        <s v="Población Analfabeta" u="1"/>
        <s v="Número de Denuncias" u="1"/>
        <s v="Dirigir Reuniones Tumultuosas" u="1"/>
        <s v="Receta Innecesaria de Drogas" u="1"/>
        <s v="Otros Delitos Contra la Fe Pública, Falsificación, Falso Testimonio y Perjuicio" u="1"/>
        <s v="Tacha Falsa de Firma Auténtica Acción Penal Pública" u="1"/>
        <s v="Consumo/Porte en Lugares Públicos o Privados c/Previo Concierto" u="1"/>
        <s v="Robo de Vehículo" u="1"/>
        <s v="Población Alfabeta" u="1"/>
        <s v="Captura, Grabación, Difusión Registro Audiovisuales Partes Íntimas" u="1"/>
        <s v="Apropiación de Monumentos Nacionales" u="1"/>
        <s v="Robo con Retencion de Victimas o Lesiones Graves" u="1"/>
        <s v="Recaudar/Proveer Fondo para Comisión de Delitos Terroristas Persona Natural" u="1"/>
        <s v="Conducción Bajo la Influencia del Alcohol Causando Lesiones" u="1"/>
        <s v="Atentado Contra Jefe de Estado o Autoridad Pública" u="1"/>
        <s v="Daños" u="1"/>
        <s v="Ocultamiento de Placa Patente" u="1"/>
        <s v="Abuso Sexual con Contacto de Menor de 14 Años" u="1"/>
        <s v="Infracciones Tributarias Contempladas en Otras Leyes" u="1"/>
        <s v="Incendio Solo c/Daños o Sin Peligro Propagación" u="1"/>
        <s v="Tráfico de Inmigrantes Cometidos por Funcionarios Público" u="1"/>
        <s v="Inducir, Permitir, Facilitar, Ocultar Infraccción Derechos Autor/Conexos" u="1"/>
        <s v="Número de Aphrenesiones" u="1"/>
        <s v="Homicidio" u="1"/>
        <s v="Giro Doloso de Cheques (Falta de Fondos)" u="1"/>
        <s v="Infracciones a la Ley de Seguridad Nuclear" u="1"/>
        <s v="Población Rural" u="1"/>
        <s v="Accidentes eléctricos" u="1"/>
        <s v="Infracción a la Ley Mercado de Valores" u="1"/>
        <s v="Otorgamiento Irregular de Documentos" u="1"/>
        <s v="Amenaza con Arma (Falta)" u="1"/>
        <s v="Administración Desleal de Persona Jurídica" u="1"/>
        <s v="Tráfico de Pequeñas Cantidades" u="1"/>
        <s v="Contrabando Infracción a la Orden de Aduanas" u="1"/>
        <s v="Tráfico de Residuos Peligrosos" u="1"/>
        <s v="Infracción al Deber de Información de la Ley 19.913" u="1"/>
        <s v="Delito Desordenes Públicos" u="1"/>
        <s v="Auxilio al Suicidio" u="1"/>
        <s v="Otros Delitos Ley 19.327 Sobre Violencia en Los Estadios" u="1"/>
        <s v="Secuestro con Violación" u="1"/>
        <s v="Robo en Lugar Habitado o Destinado a la Habitación" u="1"/>
        <s v="Desatender el Llamado a Reclamo" u="1"/>
        <s v="Matar a Carabinero en Ejercicio de Funciones" u="1"/>
        <s v="Cuasidelito de Homicidio Cometido por Profesionales de la Salud" u="1"/>
        <s v="Cuasidelito de Lesiones Cometidos por Profesionales de la Salud" u="1"/>
        <s v="Falsificación de Placas, Tarjetas, Timbres y Sellos de Investigación" u="1"/>
        <s v="Infracción L.O.C del Banco Central" u="1"/>
        <s v="Ultraje Público a Las Buenas Costumbres" u="1"/>
        <s v="Giro Doloso de Cheques (Sólo Crimen)" u="1"/>
        <s v="Usurpación de Propiedad, Descubrimiento o Producción" u="1"/>
        <s v="Daños o Apropiación Sobre Monumentos Nacionales" u="1"/>
        <s v="Fraude Aduana Infraccción a la Ordenanza Aduanera" u="1"/>
        <s v="Usurpación de Aguas" u="1"/>
        <s v="Apropiación Indebida" u="1"/>
        <s v="Ejercicio Irregular de Martillero Público" u="1"/>
        <s v="Infracción Normas Inhumaciones y Exhumaciones" u="1"/>
        <s v="Secuestro" u="1"/>
        <s v="Faenas agríolas y pecuarias" u="1"/>
        <s v="Falsificación Licencia de Conducir y Otras Falsificaciones" u="1"/>
        <s v="Delitos Contra la Vida y la Privacidad de Las Conversaciones" u="1"/>
        <s v="Transporte de Desechos a Vertederos Clandestinos" u="1"/>
        <s v="Tolerancia al Tráfico o Consumo de Drogas" u="1"/>
        <s v="Amenazas Condicionales Contra Personas y Propiedades" u="1"/>
        <s v="Emisiones Gas CO2 (CO2eq)" u="1"/>
        <s v="Adquisición y Venta Indebida de Cartuchos y Municiones" u="1"/>
        <s v="Abusos Contra Particulares" u="1"/>
        <s v="Cohecho o Soborno Cometido por Particular" u="1"/>
        <s v="Otros Delitos Ley de Cuentas Corrientes Bancarias y Cheque" u="1"/>
        <s v="Amenazar Simple o Condicionalmente u Ofender Personal de Investigaciones" u="1"/>
        <s v="Otras Infracciones a la Ley del Banco Central" u="1"/>
        <s v="Número de Trabajadores" u="1"/>
        <s v="NA" u="1"/>
        <s v="Población Urbana" u="1"/>
        <s v="Injuria (Accion Privada)" u="1"/>
        <s v="Alteración, Ocultación, Destrucción de Balance de Libros" u="1"/>
        <s v="Usurpación de Nombre" u="1"/>
        <s v="Usurpación No Violenta" u="1"/>
        <s v="Delitos Contra la Fé Pública" u="1"/>
        <s v="Acoso Sexual Lugares Públicos /Libre Acceso Público" u="1"/>
        <s v="Robo con Violencia" u="1"/>
        <s v="Causar la Muerte a Personal de la Policia de Investigaciones" u="1"/>
        <s v="Difusión Indebida Entrevista Videograbada" u="1"/>
        <s v="Abandono de Conyuge o de parientes Enfermos" u="1"/>
        <s v="Delitos Migratorios" u="1"/>
        <s v="Consumo de Drogas" u="1"/>
        <s v="Denegacion de Auxilio" u="1"/>
        <s v="Delitos Sexuales" u="1"/>
        <s v="Lanzar Objeto a Vía Pública con Muerte o Lesiones" u="1"/>
        <s v="Adquisición o Almacenamiento Material Pornográfico Infantil" u="1"/>
        <s v="Conducción Ebriedad con Resultado de Muerte" u="1"/>
        <s v="Muertes y Hallazgo de Cadaver" u="1"/>
        <s v="Apremios Ilegítimos Violación, Abuso Sexual Agravado, Otros" u="1"/>
        <s v="Consumo y Otras Faltas Ley de Drogas" u="1"/>
        <s v="Colocación Bomba Artefacto" u="1"/>
        <s v="Daño Falta" u="1"/>
        <s v="Conducción Vehículo Durante Vigencia Alguna Sanción Impuesta" u="1"/>
        <s v="Infracción a la Ley Electoral" u="1"/>
        <s v="Obtención de Declaraciones Forzadas" u="1"/>
        <s v="Divulgación Identidad Menores por Medio Comunicación Social" u="1"/>
        <s v="Entrega o Puesta a Disposición Armas a Menores" u="1"/>
        <s v="Uso de Uniforme o Insignias de FF.AA. o Carabineros de Chile" u="1"/>
        <s v="Infringir Normas Higiénicas y de Salubridad" u="1"/>
        <s v="Corrupción Entre Particulares Cometido Persona Jurídica" u="1"/>
        <s v="Maltrato Habitual (Violencia Intrafamiliar)" u="1"/>
        <s v="Otros" u="1"/>
        <s v="Homicidio de Gendarme en el Desempeño de sus Funciones" u="1"/>
        <s v="Delitos Contenidos en Leyes de Prenda Especiales Ley 20.190" u="1"/>
        <s v="Abuso Sexual Mayor 14 /Sorpresa Sin Consentimiento" u="1"/>
        <s v="Infracción en el Otorgamiento Prestaciones de Isapre" u="1"/>
        <s v="Infracción al Artículo 454 del Código Penal" u="1"/>
        <s v="Operaciones en vías férreas" u="1"/>
        <s v="Lotería Ilegal, Casas de Juego y Prestamos Sobre Prenda" u="1"/>
        <s v="Destrucción o Alteración de Deslindes" u="1"/>
        <s v="Conducción Estado de Ebriedad con o Sin Daños o Lesiones Leves" u="1"/>
        <s v="Hurto Falta" u="1"/>
        <s v="Presentación de Peritos, Testigos o Interpretes Que Faltaren a la Verdad" u="1"/>
        <s v="Tortura con Cuasidelito" u="1"/>
        <s v="Ley 8.314 de Conductas Terroristas" u="1"/>
        <s v="Vigilancia Privada No Autorizada" u="1"/>
        <s v="Conducción Bajo la Influencia del Alcohol" u="1"/>
        <s v="Población con Ausencia laboral" u="1"/>
        <s v="Población sin Ausencia laboral" u="1"/>
        <s v="Tortura con Homicidio" u="1"/>
        <s v="Calumnia (Acción Privada)" u="1"/>
        <s v="Mal Uso de Información de Medio Tecnológico de Acceso a Transporte Público" u="1"/>
        <s v="Malo" u="1"/>
        <s v="Medio" u="1"/>
        <s v="Emisiones Gas HFC (CO2eq)" u="1"/>
        <s v="Crímenes y Simples Delitos c/Soberanía Nacional y Seguridad del Estado" u="1"/>
        <s v="Delitos Contra Ley de Propiedad Industrial" u="1"/>
        <s v="Violación de Mayor de 14 Años" u="1"/>
        <s v="Violación de Menor de 14 Años" u="1"/>
        <s v="Número de Casos Policiales" u="1"/>
        <s v="Delitos Contra las Personas" u="1"/>
        <s v="Ingresos Atacameños" u="1"/>
        <s v="Delitos Informaticos" u="1"/>
        <s v="Negligencia Médica" u="1"/>
        <s v="Oponerse a la Acción de la Autoridad Pública o sus Agentes" u="1"/>
        <s v="Delitos Laborales" u="1"/>
        <s v="Infracciones a la Ley de Identidad de Género" u="1"/>
        <s v="Delitos Informáticos" u="1"/>
        <s v="Robo con Homicidio" u="1"/>
        <s v="Delitos Tributarios" u="1"/>
        <s v="Otros Delitos Contra Orden de Familias, Moralidad Pública e Integración Sexual" u="1"/>
        <s v="Ejercicio Ilegal de la Profesión" u="1"/>
        <s v="Extranjeros Que Ingresan o Intentan Egresar c/Documentos Falsificados" u="1"/>
        <s v="Daños Calificados" u="1"/>
        <s v="Lavado de Dinero Persona Jurídica" u="1"/>
        <s v="Tráfico de Armas" u="1"/>
        <s v="Abuso Sexual (Sólo Crimen)" u="1"/>
        <s v="Agricultura" u="1"/>
        <s v="No Dar Cuenta de Accidente de Tránsito" u="1"/>
        <s v="Falsificación o Uso Malicioso de Documentos Públicos" u="1"/>
        <s v="Número de Detenciones" u="1"/>
        <s v="Femicidio No Íntimo" u="1"/>
        <s v="Producción y Tráfico por Desvío de Precursores" u="1"/>
        <s v="Incendio c/Peligro para Las Personas" u="1"/>
        <s v="Uso Ilícito Fuego" u="1"/>
        <s v="Población que Trabajó" u="1"/>
        <s v="Insolvencia Punible (Alzamiento de Bienes)" u="1"/>
        <s v="Delitos Contra la Ley de Bosque Nativo Ley 20.283" u="1"/>
        <s v="Difusión de Material Pornográfico" u="1"/>
        <s v="Consumo/Porte de Drogas en Lugares Calificados" u="1"/>
        <s v="Maltrato Obra a Carabineros" u="1"/>
        <s v="Celebración de Contrato Simulado" u="1"/>
        <s v="Instalación Indebida de Señales del Tránsito o Barreras" u="1"/>
        <s v="Rotura de Sellos" u="1"/>
        <s v="Tasa de Denuncias" u="1"/>
        <s v="Infanticidio" u="1"/>
        <s v="Falsificación de Moneda y Otros" u="1"/>
        <s v="Amenazas de Atentados Contra Personas y Propiedades" u="1"/>
        <s v="Invalidez" u="1"/>
        <s v="Trata de Personas" u="1"/>
        <s v="Comercializar, Distribuir, Instalar Máquinas Juegos Ilegales" u="1"/>
        <s v="Población que No Trabajó" u="1"/>
        <s v="Homicidio Simple" u="1"/>
        <s v="Conducción Estado de Ebriedad con Resultado de Daños" u="1"/>
        <s v="Posesión o Tenencia de Armas Prohibidas" u="1"/>
        <s v="Infracción Ley General Telecomunicaciones" u="1"/>
        <s v="Asociación Ilícita Terrorista" u="1"/>
        <s v="Recaudar/Proveer Fondo para Comisión de Delitos Terroristas Persona Jurídica" u="1"/>
        <s v="Corrupción" u="1"/>
        <s v="Otros Delitos Ley 18.314" u="1"/>
        <s v="Homicidio de Fiscales o Defensores en Desempeño de Funciones" u="1"/>
        <s v="Colusión" u="1"/>
        <s v="Caza y Pesca con Violencia" u="1"/>
        <s v="Delitos Urbanísticos y de Servicios Públicos" u="1"/>
        <s v="Tortura para Anular Voluntad" u="1"/>
        <s v="Abigeato" u="1"/>
        <s v="Número de Empresas con Inicio Actividades" u="1"/>
        <s v="Abuso Sexual Sin Contacto" u="1"/>
        <s v="Parricidio" u="1"/>
        <s v="Usurpación de Atribuciones de Empleados Públicos y Judiciales" u="1"/>
        <s v="Crimenes Lesa Humanidad y Genocidio" u="1"/>
        <s v="Infracción Inversión Extranjera Directa en Chile" u="1"/>
        <s v="Infracción al Estatuto de Capacitación y Empleo" u="1"/>
        <s v="Incendios intencionales" u="1"/>
        <s v="Otros Delitos Contra Orden y Seguridad Pública Cometidos por Particulares" u="1"/>
        <s v="Violación de Secretos de Fábrica" u="1"/>
        <s v="Infracciones a la Seguridad Social" u="1"/>
        <s v="Ganado Que Entra a Predio Ajeno Causando Daños" u="1"/>
        <s v="Número de Empresas Vigentes" u="1"/>
        <s v="Inducir a Un Menor a Abandonar el Hogar" u="1"/>
        <s v="Abuso Sexual Calificado c/Introduccion Objetos o Uso Animal" u="1"/>
        <s v="Trata Personas Menores de 18 Años" u="1"/>
        <s v="Hurto Simple por Un Valor Sobre 40 Utm" u="1"/>
        <s v="Peleas de Animales Como Espectáculo" u="1"/>
        <s v="Ocultación de Identidad" u="1"/>
        <s v="Tráfico de Especies Vegetales" u="1"/>
        <s v="Tacha Falsa de Firma Auténtica" u="1"/>
        <s v="Sustracción de Menores" u="1"/>
        <s v="Exacciones Ilegales Cometidas por Funcionario Público" u="1"/>
        <s v="Población Pobre Extrema" u="1"/>
        <s v="Facilitación Facturas Falsas" u="1"/>
        <s v="Delitos Económicos" u="1"/>
        <s v="Apropiación de Cables Tendido Eléctrico o de Comunicaciones" u="1"/>
        <s v="Arrojar Basura/Desechos en Playas, Parques Nacionales u Otros" u="1"/>
        <s v="Estafas y Otras Defraudaciones Contra Particulares" u="1"/>
        <s v="Infracción a la Ley 19.496 de Protección al Consumidor" u="1"/>
        <s v="Envío Explosivos, Homicidio, Lesiones y Secuestro Terrorista" u="1"/>
        <s v="Bigamia" u="1"/>
        <s v="Alteración Orden Público" u="1"/>
        <s v="Desacato" u="1"/>
        <s v="Promover o Facilitar Prostitucion de Menores" u="1"/>
        <s v="Ingresos Quechuas" u="1"/>
        <s v="Emisiones Gas CH4 (CO2eq)" u="1"/>
        <s v="Otras Infraccciones a la Ordenanza Aduanas" u="1"/>
        <s v="Injurias y Calumnias por Medios de Comunicacion Social" u="1"/>
        <s v="Faltas Código Penal Conocidas por Juzgados del Crimen" u="1"/>
        <s v="Lesiones Graves Gravísimas" u="1"/>
        <s v="Lesiones Daño con Motivo de Espectáculo de Fútbol Profesional" u="1"/>
        <s v="Apropiación Indebida Cometido por Persona Jurídica" u="1"/>
        <s v="Robo por Sorpresa" u="1"/>
        <s v="Delitos Contra Ley de Propiedad Intelectual" u="1"/>
        <s v="Otros Delitos Contra la Propiedad" u="1"/>
        <s v="Loteos Irregulares" u="1"/>
        <s v="Tráfico de Influencias" u="1"/>
        <s v="Delitos Contra el Estado Civil y la Familia" u="1"/>
        <s v="Cuasidelito de Lesiones" u="1"/>
        <s v="Otros Hechos Que No Constituyan Delito: Agrup.1008, 1009, 1011" u="1"/>
        <s v="Receptación Cometida por Persona Jurídica" u="1"/>
        <s v="Presunta Desgracia Infantil" u="1"/>
        <s v="Conducción Bajo la Influencia del Alcohol Causando Muerte" u="1"/>
        <s v="Obtención Fraudulenta de Créditos" u="1"/>
        <s v="Lesiones Corporales" u="1"/>
        <s v="Asociaciones Ilícitas" u="1"/>
        <s v="Comercio Clandestino" u="1"/>
        <s v="Giro Doloso de Cheques (Cuenta Cerrada)" u="1"/>
        <s v="Robo de Vehículo Motorizado" u="1"/>
        <s v="Delitos e Infracciones de Tránsito" u="1"/>
        <s v="2º Básico" u="1"/>
        <s v="Hurto de Bienes Pertenecientes a Redes de Suministro Público" u="1"/>
        <s v="Amenaza a Fiscales o Defensores en el Desempeño de Funciones" u="1"/>
        <s v="Ingresos Diaguitas" u="1"/>
        <s v="Tasa de Casos Policiales" u="1"/>
        <s v="Conducción Ebriedad Suspención Licencia" u="1"/>
        <s v="4º Básico" u="1"/>
        <s v="Robo en Bienes Nacionales de Uso Público o Sitios no Destino a la Habitación" u="1"/>
        <s v="Negociación Incompatible" u="1"/>
        <s v="Robo con Castración, Mutilación o Lesiones Graves Gravísimas" u="1"/>
        <s v="Violación de Secretos" u="1"/>
        <s v="Número de Empresas" u="1"/>
        <s v="Daños a Monumentos Nacionales" u="1"/>
        <s v="Detención, Destierro o Arresto Irregular" u="1"/>
        <s v="6º Básico" u="1"/>
        <s v="Sabotaje Informático" u="1"/>
        <s v="Delitos Cometidos por Empleados y Funcionarios Públicos" u="1"/>
        <s v="Marcha del Sitio del Suceso Sin Prestar Auxilio a la Víctima" u="1"/>
        <s v="Infidelidad en la Custodia de Documentos" u="1"/>
        <s v="Drogas " u="1"/>
        <s v="Malversación de Caudales Publicos" u="1"/>
        <s v="Delitos del Decreto Ley 3,538 de 1979 Que Regula Mercado Financiero" u="1"/>
        <s v="Tránsito de personas  vehículos o aeronaves" u="1"/>
        <s v="Asociación Ilícita para Tráfico de Personas" u="1"/>
        <s v="Amenaza a Gendarme en el Desempeño de sus Funciones" u="1"/>
        <s v="8º Básico" u="1"/>
        <s v="Arrojamiento de Piedras u Otros Objetos" u="1"/>
        <s v="Hurto de Hallazgo" u="1"/>
        <s v="Ingreso Alacalufes" u="1"/>
        <s v="Desordenes en Espectáculos Públicos" u="1"/>
        <s v="Otros Delitos L.O.C. de Investigaciones" u="1"/>
        <s v="Robo Lugar Habitado" u="1"/>
        <s v="Invasión de Derechos Ajenos" u="1"/>
        <s v="Todos" u="1"/>
        <s v="Energía" u="1"/>
        <s v="Suministro Indebido de Drogas" u="1"/>
        <s v="Ingreso Nacional" u="1"/>
        <s v="Robo con Intimidación" u="1"/>
        <s v="Abuso Sexual de 14 Años a Menor de 18 Años con Circunstancia Estupro" u="1"/>
        <s v="Lesiones" u="1"/>
        <s v="Tormentos a Detenidos" u="1"/>
        <s v="Ley Responsabilidad Penal Personas Jurídicas" u="1"/>
        <s v="Apropiación de Cotizaciones Previsionales y Declaraciones Inexactas" u="1"/>
        <s v="Perro Potencialmente Peligroso No Inscrito" u="1"/>
        <s v="Estupro" u="1"/>
        <s v="Conducción Bajo la Influencia del Alcohol Causando Lesiones Graves o Gravísimas" u="1"/>
        <s v="Falsedades" u="1"/>
        <s v="Robo Lugar No Habitado" u="1"/>
        <s v="Ocultación de Identidad en Control Investigación" u="1"/>
        <s v="Omisión de Denunciar por Funcionario Público" u="1"/>
        <s v="Robo o Hurto de Material de Guerra" u="1"/>
        <s v="Torturas Cometidas por Funcionarios Público" u="1"/>
        <s v="Actividades extinción incendios forestales, estructurales u otros" u="1"/>
        <s v="Receptación de Vehículos Motorizados" u="1"/>
        <s v="Ingresos Pascuenses" u="1"/>
        <s v="Utilización Sin Autorización de Obras de Dominio Ajeno Protegidas por la Ley" u="1"/>
        <s v="Adquisición Material de Guerra Instituciones Armadas" u="1"/>
        <s v="Uso Fraudulento de Tarjetas o Medios de Pago" u="1"/>
        <s v="Malversación, Defraudación E Incendio por Menos de 1 Utm" u="1"/>
        <s v="Riña Pública" u="1"/>
        <s v="Giro Doloso de Cheques" u="1"/>
        <s v="Tráfico Ilícito de Drogas" u="1"/>
        <s v="Otros Delitos de la Ley de Control de Armas" u="1"/>
        <s v="Exacciones Ilegales Cometidas por Particulares" u="1"/>
        <s v="Falta de Respeto a Autoridad Pública" u="1"/>
        <s v="Lesionar o Amenazar Fiscalizador Transporte" u="1"/>
        <s v="Usurpación Violenta" u="1"/>
        <s v="Manejo en Estado de Ebriedad (Sólo Crimen)" u="1"/>
        <s v="Actividades recreativas" u="1"/>
        <s v="Violación" u="1"/>
        <s v="Accidente con Resultado de Muerte o Lesiones Graves" u="1"/>
        <s v="Robo Accesorio Vehículo" u="1"/>
      </sharedItems>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acheField>
    <cacheField name="Sector2" numFmtId="0">
      <sharedItems/>
    </cacheField>
    <cacheField name="Contenido2" numFmtId="0">
      <sharedItems/>
    </cacheField>
    <cacheField name="Tema2" numFmtId="0">
      <sharedItems/>
    </cacheField>
    <cacheField name="2000" numFmtId="0">
      <sharedItems containsNonDate="0" containsString="0" containsBlank="1"/>
    </cacheField>
    <cacheField name="2001" numFmtId="0">
      <sharedItems containsNonDate="0" containsString="0" containsBlank="1"/>
    </cacheField>
    <cacheField name="2002" numFmtId="0">
      <sharedItems containsNonDate="0" containsString="0" containsBlank="1"/>
    </cacheField>
    <cacheField name="2003" numFmtId="0">
      <sharedItems containsNonDate="0" containsString="0" containsBlank="1"/>
    </cacheField>
    <cacheField name="2004" numFmtId="0">
      <sharedItems containsNonDate="0" containsString="0" containsBlank="1"/>
    </cacheField>
    <cacheField name="2005" numFmtId="0">
      <sharedItems containsNonDate="0" containsString="0" containsBlank="1"/>
    </cacheField>
    <cacheField name="2006" numFmtId="0">
      <sharedItems containsString="0" containsBlank="1" containsNumber="1" minValue="2.523999999999968" maxValue="12.320000000000004"/>
    </cacheField>
    <cacheField name="2007" numFmtId="0">
      <sharedItems containsNonDate="0" containsString="0" containsBlank="1"/>
    </cacheField>
    <cacheField name="2008" numFmtId="0">
      <sharedItems containsString="0" containsBlank="1" containsNumber="1" minValue="46.547945205479401" maxValue="16697754"/>
    </cacheField>
    <cacheField name="2009" numFmtId="0">
      <sharedItems containsString="0" containsBlank="1" containsNumber="1" minValue="3.1249999999999609" maxValue="16881078"/>
    </cacheField>
    <cacheField name="2010" numFmtId="0">
      <sharedItems containsString="0" containsBlank="1" containsNumber="1" minValue="47.216216216216203" maxValue="17063927"/>
    </cacheField>
    <cacheField name="2011" numFmtId="0">
      <sharedItems containsString="0" containsBlank="1" containsNumber="1" minValue="2.4379999999999828" maxValue="17254159"/>
    </cacheField>
    <cacheField name="2012" numFmtId="0">
      <sharedItems containsString="0" containsBlank="1" containsNumber="1" minValue="46.195810810810798" maxValue="17443491"/>
    </cacheField>
    <cacheField name="2013" numFmtId="0">
      <sharedItems containsString="0" containsBlank="1" containsNumber="1" minValue="3.0990000000000002" maxValue="17611902"/>
    </cacheField>
    <cacheField name="2014" numFmtId="0">
      <sharedItems containsString="0" containsBlank="1" containsNumber="1" minValue="45.1424324324324" maxValue="17787617"/>
    </cacheField>
    <cacheField name="2015" numFmtId="0">
      <sharedItems containsString="0" containsBlank="1" containsNumber="1" minValue="2.8459999999999646" maxValue="17971423"/>
    </cacheField>
    <cacheField name="2016" numFmtId="0">
      <sharedItems containsString="0" containsBlank="1" containsNumber="1" minValue="45.981184210526301" maxValue="18167147"/>
    </cacheField>
    <cacheField name="2017" numFmtId="0">
      <sharedItems containsString="0" containsBlank="1" containsNumber="1" minValue="1.882000000000001" maxValue="18419192"/>
    </cacheField>
    <cacheField name="2018" numFmtId="0">
      <sharedItems containsString="0" containsBlank="1" containsNumber="1" minValue="46.557625000000002" maxValue="18751405"/>
    </cacheField>
    <cacheField name="2019" numFmtId="0">
      <sharedItems containsString="0" containsBlank="1" containsNumber="1" minValue="46.4219230769231" maxValue="19107216"/>
    </cacheField>
    <cacheField name="2020" numFmtId="0">
      <sharedItems containsString="0" containsBlank="1" containsNumber="1" minValue="4.2869999999999404" maxValue="19458310"/>
    </cacheField>
    <cacheField name="2021"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8">
  <r>
    <s v="Volumen de producción de uva de mesa"/>
    <x v="0"/>
    <x v="0"/>
    <x v="0"/>
    <x v="0"/>
    <s v="Toneladas"/>
    <s v="2014-2021"/>
    <m/>
    <s v="Producción de fruta obtenida de la vid para consumo fresco expresada en toneladas"/>
    <s v="Instituto Nacional de Estadísticas"/>
    <m/>
    <m/>
    <m/>
    <m/>
    <m/>
    <m/>
    <m/>
    <m/>
    <m/>
    <m/>
    <m/>
    <m/>
    <m/>
    <m/>
    <m/>
    <m/>
    <m/>
    <m/>
    <m/>
    <m/>
    <m/>
    <m/>
  </r>
  <r>
    <s v="Volumen de producción de uva pisquera"/>
    <x v="0"/>
    <x v="0"/>
    <x v="0"/>
    <x v="1"/>
    <s v="Toneladas"/>
    <s v="2014-2021"/>
    <m/>
    <s v="Producción de fruta obtenida de la vid para producir pisco expresada en toneladas"/>
    <s v="Instituto Nacional de Estadísticas"/>
    <m/>
    <m/>
    <m/>
    <m/>
    <m/>
    <m/>
    <m/>
    <m/>
    <m/>
    <m/>
    <m/>
    <m/>
    <m/>
    <m/>
    <m/>
    <m/>
    <m/>
    <m/>
    <m/>
    <m/>
    <m/>
    <m/>
  </r>
  <r>
    <s v="Volumen de producción de uva vinífera"/>
    <x v="0"/>
    <x v="0"/>
    <x v="0"/>
    <x v="2"/>
    <s v="Toneladas"/>
    <s v="2014-2021"/>
    <m/>
    <s v="Producción de fruta obtenida de la vid para producir vino expresada en toneladas"/>
    <s v="Instituto Nacional de Estadísticas"/>
    <m/>
    <m/>
    <m/>
    <m/>
    <m/>
    <m/>
    <m/>
    <m/>
    <m/>
    <m/>
    <m/>
    <m/>
    <m/>
    <m/>
    <m/>
    <m/>
    <m/>
    <m/>
    <m/>
    <m/>
    <m/>
    <m/>
  </r>
  <r>
    <s v="Cantidad de emisiones netas de CO2 equivalente"/>
    <x v="1"/>
    <x v="1"/>
    <x v="1"/>
    <x v="3"/>
    <s v="Kilotoneladas"/>
    <s v="1990-2018"/>
    <m/>
    <m/>
    <s v="Sistema Nacional de Inventario de Gases de Efecto Invernadero"/>
    <m/>
    <m/>
    <m/>
    <m/>
    <m/>
    <m/>
    <m/>
    <m/>
    <m/>
    <m/>
    <m/>
    <m/>
    <m/>
    <m/>
    <m/>
    <m/>
    <m/>
    <m/>
    <m/>
    <m/>
    <m/>
    <m/>
  </r>
  <r>
    <s v="Superficie de áreas verdes con mantenimiento por habitante "/>
    <x v="2"/>
    <x v="2"/>
    <x v="2"/>
    <x v="4"/>
    <s v="Metros cuadrados/hab"/>
    <s v="2001-2020"/>
    <m/>
    <m/>
    <s v="Sistema Nacional de Información Municipal"/>
    <m/>
    <m/>
    <m/>
    <m/>
    <m/>
    <m/>
    <m/>
    <m/>
    <m/>
    <m/>
    <m/>
    <m/>
    <m/>
    <m/>
    <m/>
    <m/>
    <m/>
    <m/>
    <m/>
    <m/>
    <m/>
    <m/>
  </r>
  <r>
    <s v="Cantidad de parques urbanos"/>
    <x v="2"/>
    <x v="2"/>
    <x v="3"/>
    <x v="5"/>
    <s v="Cantidad de parques urbanos"/>
    <s v="2010-2020"/>
    <m/>
    <m/>
    <s v="Sistema Nacional de Información Municipal"/>
    <m/>
    <m/>
    <m/>
    <m/>
    <m/>
    <m/>
    <m/>
    <m/>
    <m/>
    <m/>
    <m/>
    <m/>
    <m/>
    <m/>
    <m/>
    <m/>
    <m/>
    <m/>
    <m/>
    <m/>
    <m/>
    <m/>
  </r>
  <r>
    <s v="Superficie total de parques urbanos"/>
    <x v="2"/>
    <x v="2"/>
    <x v="3"/>
    <x v="6"/>
    <s v="Metros cuadrados"/>
    <s v="2010-2020"/>
    <m/>
    <m/>
    <s v="Sistema Nacional de Información Municipal"/>
    <m/>
    <m/>
    <m/>
    <m/>
    <m/>
    <m/>
    <m/>
    <m/>
    <m/>
    <m/>
    <m/>
    <m/>
    <m/>
    <m/>
    <m/>
    <m/>
    <m/>
    <m/>
    <m/>
    <m/>
    <m/>
    <m/>
  </r>
  <r>
    <s v="Cantidad de plazas"/>
    <x v="2"/>
    <x v="2"/>
    <x v="4"/>
    <x v="7"/>
    <s v="Cantidad de plazas"/>
    <s v="2010-2020"/>
    <m/>
    <m/>
    <s v="Sistema Nacional de Información Municipal"/>
    <m/>
    <m/>
    <m/>
    <m/>
    <m/>
    <m/>
    <m/>
    <m/>
    <m/>
    <m/>
    <m/>
    <m/>
    <m/>
    <m/>
    <m/>
    <m/>
    <m/>
    <m/>
    <m/>
    <m/>
    <m/>
    <m/>
  </r>
  <r>
    <s v="Superficie total de plazas"/>
    <x v="2"/>
    <x v="2"/>
    <x v="4"/>
    <x v="8"/>
    <s v="Metros cuadrados"/>
    <s v="2010-2020"/>
    <m/>
    <m/>
    <s v="Sistema Nacional de Información Municipal"/>
    <m/>
    <m/>
    <m/>
    <m/>
    <m/>
    <m/>
    <m/>
    <m/>
    <m/>
    <m/>
    <m/>
    <m/>
    <m/>
    <m/>
    <m/>
    <m/>
    <m/>
    <m/>
    <m/>
    <m/>
    <m/>
    <m/>
  </r>
  <r>
    <s v="Cantidad de centros culturales"/>
    <x v="3"/>
    <x v="3"/>
    <x v="5"/>
    <x v="9"/>
    <s v="Cantidad de centros culturales"/>
    <m/>
    <m/>
    <m/>
    <s v="Sistema Nacional de Información Municipal"/>
    <m/>
    <m/>
    <m/>
    <m/>
    <m/>
    <m/>
    <m/>
    <m/>
    <m/>
    <m/>
    <m/>
    <m/>
    <m/>
    <m/>
    <m/>
    <m/>
    <m/>
    <m/>
    <m/>
    <m/>
    <m/>
    <m/>
  </r>
  <r>
    <s v="Valor de exportaciones"/>
    <x v="4"/>
    <x v="4"/>
    <x v="6"/>
    <x v="10"/>
    <s v="MMUSD FOB"/>
    <s v="2014-2021"/>
    <m/>
    <m/>
    <s v="Instituto Nacional de Estadísticas"/>
    <m/>
    <m/>
    <m/>
    <m/>
    <m/>
    <m/>
    <m/>
    <m/>
    <m/>
    <m/>
    <m/>
    <m/>
    <m/>
    <m/>
    <m/>
    <m/>
    <m/>
    <m/>
    <m/>
    <m/>
    <m/>
    <m/>
  </r>
  <r>
    <s v="Índice de exportaciones agrícolas"/>
    <x v="4"/>
    <x v="4"/>
    <x v="7"/>
    <x v="11"/>
    <s v="Índice"/>
    <s v="2008-2020"/>
    <m/>
    <m/>
    <s v="Banco Central de Chile"/>
    <m/>
    <m/>
    <m/>
    <m/>
    <m/>
    <m/>
    <m/>
    <m/>
    <n v="82.3"/>
    <n v="81.8"/>
    <n v="84.1"/>
    <n v="94.5"/>
    <n v="93.9"/>
    <n v="100"/>
    <n v="91.8"/>
    <n v="95.8"/>
    <n v="110.2"/>
    <n v="104.2"/>
    <n v="123.5"/>
    <n v="126.4"/>
    <n v="122.1"/>
    <m/>
  </r>
  <r>
    <s v="Índice de exportaciones de cobre"/>
    <x v="4"/>
    <x v="4"/>
    <x v="8"/>
    <x v="12"/>
    <s v="Índice"/>
    <s v="2008-2020"/>
    <m/>
    <m/>
    <s v="Banco Central de Chile"/>
    <m/>
    <m/>
    <m/>
    <m/>
    <m/>
    <m/>
    <m/>
    <m/>
    <n v="92.1"/>
    <n v="93.3"/>
    <n v="93.8"/>
    <n v="92.2"/>
    <n v="94.3"/>
    <n v="100"/>
    <n v="101.7"/>
    <n v="101.3"/>
    <n v="98"/>
    <n v="94.7"/>
    <n v="99.5"/>
    <n v="98.1"/>
    <n v="99.2"/>
    <m/>
  </r>
  <r>
    <s v="Valor de exportaciones de cobre"/>
    <x v="4"/>
    <x v="4"/>
    <x v="8"/>
    <x v="12"/>
    <s v="USD FOB"/>
    <s v="2008-2020"/>
    <m/>
    <m/>
    <s v="Banco Central de Chile"/>
    <m/>
    <m/>
    <m/>
    <m/>
    <m/>
    <m/>
    <m/>
    <m/>
    <n v="31755"/>
    <n v="29695"/>
    <n v="41361"/>
    <n v="44670"/>
    <n v="41955"/>
    <n v="39946"/>
    <n v="37317"/>
    <n v="29967"/>
    <n v="27928"/>
    <n v="34006"/>
    <n v="35588"/>
    <n v="32536"/>
    <n v="37993"/>
    <m/>
  </r>
  <r>
    <s v="Valor de exportaciones silvoagropecuarias y pesqueras"/>
    <x v="4"/>
    <x v="4"/>
    <x v="9"/>
    <x v="13"/>
    <s v="USD FOB"/>
    <s v="2008-2020"/>
    <m/>
    <m/>
    <s v="Banco Central de Chile"/>
    <m/>
    <m/>
    <m/>
    <m/>
    <m/>
    <m/>
    <m/>
    <m/>
    <n v="4066"/>
    <n v="3668"/>
    <n v="4372"/>
    <n v="4969"/>
    <n v="5019"/>
    <n v="5647"/>
    <n v="5621"/>
    <n v="5194"/>
    <n v="5882"/>
    <n v="5742"/>
    <n v="6486"/>
    <n v="6786"/>
    <n v="6363"/>
    <m/>
  </r>
  <r>
    <s v="Volumen de exportaciones de bienes"/>
    <x v="4"/>
    <x v="4"/>
    <x v="10"/>
    <x v="14"/>
    <m/>
    <s v="2008-2020"/>
    <m/>
    <m/>
    <s v="Banco Central de Chile"/>
    <m/>
    <m/>
    <m/>
    <m/>
    <m/>
    <m/>
    <m/>
    <m/>
    <n v="93.1"/>
    <n v="90.2"/>
    <n v="90.5"/>
    <n v="94.4"/>
    <n v="96.3"/>
    <n v="100"/>
    <n v="101.6"/>
    <n v="100.3"/>
    <n v="100.7"/>
    <n v="98.8"/>
    <n v="104.8"/>
    <n v="102.2"/>
    <n v="105.3"/>
    <m/>
  </r>
  <r>
    <s v="Valor de exportaciones de bienes"/>
    <x v="4"/>
    <x v="4"/>
    <x v="10"/>
    <x v="14"/>
    <s v="USD FOB"/>
    <s v="2008-2020"/>
    <m/>
    <m/>
    <s v="Banco Central de Chile"/>
    <m/>
    <m/>
    <m/>
    <m/>
    <m/>
    <m/>
    <m/>
    <m/>
    <n v="64510"/>
    <n v="55463"/>
    <n v="71109"/>
    <n v="81438"/>
    <n v="78063"/>
    <n v="76770"/>
    <n v="75065"/>
    <n v="62035"/>
    <n v="60718"/>
    <n v="68823"/>
    <n v="74708"/>
    <n v="68763"/>
    <n v="73485"/>
    <m/>
  </r>
  <r>
    <s v="Volumen de exportaciones industriales"/>
    <x v="4"/>
    <x v="4"/>
    <x v="11"/>
    <x v="15"/>
    <m/>
    <s v="2008-2020"/>
    <m/>
    <m/>
    <s v="Banco Central de Chile"/>
    <m/>
    <m/>
    <m/>
    <m/>
    <m/>
    <m/>
    <m/>
    <m/>
    <n v="95.1"/>
    <n v="86.4"/>
    <n v="85.6"/>
    <n v="97.3"/>
    <n v="98.9"/>
    <n v="100"/>
    <n v="103.6"/>
    <n v="100"/>
    <n v="101.9"/>
    <n v="102.4"/>
    <n v="107.6"/>
    <n v="104.4"/>
    <n v="108.8"/>
    <m/>
  </r>
  <r>
    <s v="Valor de exportaciones industriales"/>
    <x v="4"/>
    <x v="4"/>
    <x v="11"/>
    <x v="15"/>
    <s v="USD FOB"/>
    <s v="2008-2020"/>
    <m/>
    <m/>
    <s v="Banco Central de Chile"/>
    <m/>
    <m/>
    <m/>
    <m/>
    <m/>
    <m/>
    <m/>
    <m/>
    <n v="26152"/>
    <n v="19918"/>
    <n v="22185"/>
    <n v="27385"/>
    <n v="26784"/>
    <n v="27422"/>
    <n v="29007"/>
    <n v="24502"/>
    <n v="24138"/>
    <n v="25942"/>
    <n v="29092"/>
    <n v="26637"/>
    <n v="25352"/>
    <m/>
  </r>
  <r>
    <s v="Volumen de exportaciones mineras"/>
    <x v="4"/>
    <x v="4"/>
    <x v="8"/>
    <x v="16"/>
    <m/>
    <s v="2008-2020"/>
    <m/>
    <m/>
    <s v="Banco Central de Chile"/>
    <m/>
    <m/>
    <m/>
    <m/>
    <m/>
    <m/>
    <m/>
    <m/>
    <n v="91.9"/>
    <n v="93"/>
    <n v="93.8"/>
    <n v="92.7"/>
    <n v="95.2"/>
    <n v="100"/>
    <n v="101.7"/>
    <n v="101.2"/>
    <n v="98"/>
    <n v="95"/>
    <n v="99.6"/>
    <n v="96.8"/>
    <n v="99.9"/>
    <m/>
  </r>
  <r>
    <s v="Valor de exportaciones mineras"/>
    <x v="4"/>
    <x v="4"/>
    <x v="8"/>
    <x v="16"/>
    <s v="USD FOB"/>
    <s v="2008-2020"/>
    <m/>
    <m/>
    <s v="Banco Central de Chile"/>
    <m/>
    <m/>
    <m/>
    <m/>
    <m/>
    <m/>
    <m/>
    <m/>
    <n v="34293"/>
    <n v="31877"/>
    <n v="44552"/>
    <n v="49083"/>
    <n v="46260"/>
    <n v="43700"/>
    <n v="40437"/>
    <n v="32340"/>
    <n v="30698"/>
    <n v="37139"/>
    <n v="39130"/>
    <n v="35340"/>
    <n v="41770"/>
    <m/>
  </r>
  <r>
    <s v="Valor de importaciones de capital"/>
    <x v="4"/>
    <x v="5"/>
    <x v="12"/>
    <x v="17"/>
    <s v="USD CIF"/>
    <s v="2008-2020"/>
    <m/>
    <m/>
    <s v="Banco Central de Chile"/>
    <m/>
    <m/>
    <m/>
    <m/>
    <m/>
    <m/>
    <m/>
    <m/>
    <n v="11454"/>
    <n v="8352"/>
    <n v="11315"/>
    <n v="14352"/>
    <n v="17168"/>
    <n v="16968"/>
    <n v="14592"/>
    <n v="13328"/>
    <n v="13301"/>
    <n v="13576"/>
    <n v="15309"/>
    <n v="15164"/>
    <n v="13065"/>
    <m/>
  </r>
  <r>
    <s v="Volumen de importaciones de combustibles"/>
    <x v="4"/>
    <x v="5"/>
    <x v="13"/>
    <x v="18"/>
    <m/>
    <s v="2008-2020"/>
    <m/>
    <m/>
    <s v="Banco Central de Chile"/>
    <m/>
    <m/>
    <m/>
    <m/>
    <m/>
    <m/>
    <m/>
    <m/>
    <n v="100"/>
    <n v="86.7"/>
    <n v="93"/>
    <n v="100.6"/>
    <n v="97.3"/>
    <n v="100"/>
    <n v="95.6"/>
    <n v="94.3"/>
    <n v="101.2"/>
    <n v="102.5"/>
    <n v="104.5"/>
    <n v="105.8"/>
    <n v="96.5"/>
    <m/>
  </r>
  <r>
    <s v="Valor de importaciones de combustibles y lubricantes"/>
    <x v="4"/>
    <x v="5"/>
    <x v="14"/>
    <x v="19"/>
    <s v="USD CIF"/>
    <s v="2008-2020"/>
    <m/>
    <m/>
    <s v="Banco Central de Chile"/>
    <m/>
    <m/>
    <m/>
    <m/>
    <m/>
    <m/>
    <m/>
    <m/>
    <n v="16041"/>
    <n v="8926"/>
    <n v="11320"/>
    <n v="16095"/>
    <n v="16092"/>
    <n v="15614"/>
    <n v="14034"/>
    <n v="8056"/>
    <n v="7138"/>
    <n v="9001"/>
    <n v="11455"/>
    <n v="10565"/>
    <n v="6929"/>
    <m/>
  </r>
  <r>
    <s v="Valor de importaciones de consumo"/>
    <x v="4"/>
    <x v="5"/>
    <x v="15"/>
    <x v="20"/>
    <s v="USD CIF"/>
    <s v="2008-2020"/>
    <m/>
    <m/>
    <s v="Banco Central de Chile"/>
    <m/>
    <m/>
    <m/>
    <m/>
    <m/>
    <m/>
    <m/>
    <m/>
    <n v="13300"/>
    <n v="9990"/>
    <n v="15493"/>
    <n v="18620"/>
    <n v="19706"/>
    <n v="21028"/>
    <n v="19431"/>
    <n v="17862"/>
    <n v="17798"/>
    <n v="20734"/>
    <n v="22460"/>
    <n v="20119"/>
    <n v="16346"/>
    <m/>
  </r>
  <r>
    <s v="Valor de importaciones de consumo durable"/>
    <x v="4"/>
    <x v="5"/>
    <x v="15"/>
    <x v="21"/>
    <s v="USD CIF"/>
    <s v="2008-2020"/>
    <m/>
    <m/>
    <s v="Banco Central de Chile"/>
    <m/>
    <m/>
    <m/>
    <m/>
    <m/>
    <m/>
    <m/>
    <m/>
    <n v="5169"/>
    <n v="3462"/>
    <n v="6349"/>
    <n v="7358"/>
    <n v="7878"/>
    <n v="8768"/>
    <n v="7355"/>
    <n v="6877"/>
    <n v="7055"/>
    <n v="8118"/>
    <n v="8920"/>
    <n v="7491"/>
    <n v="5655"/>
    <m/>
  </r>
  <r>
    <s v="Volumen de importaciones de bienes"/>
    <x v="4"/>
    <x v="5"/>
    <x v="10"/>
    <x v="22"/>
    <m/>
    <s v="2008-2020"/>
    <m/>
    <m/>
    <s v="Banco Central de Chile"/>
    <m/>
    <m/>
    <m/>
    <m/>
    <m/>
    <m/>
    <m/>
    <m/>
    <n v="75.7"/>
    <n v="60.4"/>
    <n v="79.3"/>
    <n v="93"/>
    <n v="98.7"/>
    <n v="100"/>
    <n v="93.5"/>
    <n v="93"/>
    <n v="94"/>
    <n v="98.6"/>
    <n v="107"/>
    <n v="104.3"/>
    <n v="93.6"/>
    <m/>
  </r>
  <r>
    <s v="Valor de importaciones de bienes"/>
    <x v="4"/>
    <x v="5"/>
    <x v="10"/>
    <x v="22"/>
    <s v="USD FOB"/>
    <s v="2008-2020"/>
    <m/>
    <m/>
    <s v="Banco Central de Chile"/>
    <m/>
    <m/>
    <m/>
    <m/>
    <m/>
    <m/>
    <m/>
    <m/>
    <n v="58455"/>
    <n v="40142"/>
    <n v="55216"/>
    <n v="70666"/>
    <n v="75455"/>
    <n v="74755"/>
    <n v="68599"/>
    <n v="58609"/>
    <n v="55855"/>
    <n v="61472"/>
    <n v="70498"/>
    <n v="65810"/>
    <n v="55116"/>
    <m/>
  </r>
  <r>
    <s v="Volumen de importaciones de capital"/>
    <x v="4"/>
    <x v="5"/>
    <x v="12"/>
    <x v="17"/>
    <m/>
    <s v="2008-2020"/>
    <m/>
    <m/>
    <s v="Banco Central de Chile"/>
    <m/>
    <m/>
    <m/>
    <m/>
    <m/>
    <m/>
    <m/>
    <m/>
    <n v="74.599999999999994"/>
    <n v="54.5"/>
    <n v="72.599999999999994"/>
    <n v="90.9"/>
    <n v="107.2"/>
    <n v="100"/>
    <n v="86.4"/>
    <n v="81.099999999999994"/>
    <n v="82.1"/>
    <n v="83.9"/>
    <n v="94.3"/>
    <n v="94.9"/>
    <n v="82.6"/>
    <m/>
  </r>
  <r>
    <s v="Volumen de importaciones de consumo"/>
    <x v="4"/>
    <x v="5"/>
    <x v="15"/>
    <x v="20"/>
    <m/>
    <s v="2008-2020"/>
    <m/>
    <m/>
    <s v="Banco Central de Chile"/>
    <m/>
    <m/>
    <m/>
    <m/>
    <m/>
    <m/>
    <m/>
    <m/>
    <n v="61.5"/>
    <n v="48.9"/>
    <n v="73.5"/>
    <n v="86.1"/>
    <n v="91.4"/>
    <n v="100"/>
    <n v="93.9"/>
    <n v="94.3"/>
    <n v="97.8"/>
    <n v="111"/>
    <n v="119.5"/>
    <n v="110.4"/>
    <n v="91.7"/>
    <m/>
  </r>
  <r>
    <s v="Volumen de importaciones intermedias no combustibles"/>
    <x v="4"/>
    <x v="5"/>
    <x v="16"/>
    <x v="23"/>
    <m/>
    <s v="2008-2020"/>
    <m/>
    <m/>
    <s v="Banco Central de Chile"/>
    <m/>
    <m/>
    <m/>
    <m/>
    <m/>
    <m/>
    <m/>
    <m/>
    <n v="78"/>
    <n v="61.3"/>
    <n v="80.7"/>
    <n v="95.2"/>
    <n v="100.3"/>
    <n v="100"/>
    <n v="96.6"/>
    <n v="98.8"/>
    <n v="95.7"/>
    <n v="96.3"/>
    <n v="105.6"/>
    <n v="103.9"/>
    <n v="100.1"/>
    <m/>
  </r>
  <r>
    <s v="Valor de importaciones intermedias no combustibles"/>
    <x v="4"/>
    <x v="5"/>
    <x v="16"/>
    <x v="23"/>
    <s v="USD CIF"/>
    <s v="2008-2020"/>
    <m/>
    <m/>
    <s v="Banco Central de Chile"/>
    <m/>
    <m/>
    <m/>
    <m/>
    <m/>
    <m/>
    <m/>
    <m/>
    <n v="21999"/>
    <n v="15576"/>
    <n v="20879"/>
    <n v="25782"/>
    <n v="27126"/>
    <n v="25743"/>
    <n v="24795"/>
    <n v="23142"/>
    <n v="21139"/>
    <n v="21918"/>
    <n v="25460"/>
    <n v="24041"/>
    <n v="22886"/>
    <m/>
  </r>
  <r>
    <s v="Valor promedio por habitación ocupada en hoteles"/>
    <x v="5"/>
    <x v="6"/>
    <x v="17"/>
    <x v="24"/>
    <s v="CLP"/>
    <s v="2014-2021"/>
    <m/>
    <s v="Aproximación del precio promedio por habitación ocupada. Se expresa en pesos chilenos."/>
    <s v="Instituto Nacional de Estadísticas"/>
    <m/>
    <m/>
    <m/>
    <m/>
    <m/>
    <m/>
    <m/>
    <m/>
    <m/>
    <m/>
    <m/>
    <m/>
    <m/>
    <m/>
    <m/>
    <m/>
    <m/>
    <m/>
    <m/>
    <m/>
    <m/>
    <m/>
  </r>
  <r>
    <s v="Estancia media en hoteles"/>
    <x v="5"/>
    <x v="6"/>
    <x v="18"/>
    <x v="25"/>
    <s v="Noches"/>
    <s v="2014-2021"/>
    <m/>
    <s v="Aproximación de la cantidad de noches que en promedio los pasajeros permanecen en los establecimientos de alojamiento turístico."/>
    <s v="Instituto Nacional de Estadísticas"/>
    <m/>
    <m/>
    <m/>
    <m/>
    <m/>
    <m/>
    <m/>
    <m/>
    <m/>
    <m/>
    <m/>
    <m/>
    <m/>
    <m/>
    <m/>
    <m/>
    <m/>
    <m/>
    <m/>
    <m/>
    <m/>
    <m/>
  </r>
  <r>
    <s v="Cantidad de llegadas a hoteles"/>
    <x v="5"/>
    <x v="6"/>
    <x v="18"/>
    <x v="26"/>
    <s v="Número de pasajeros"/>
    <s v="2014-2021"/>
    <m/>
    <s v="Número total de pasajeros que realizan una o más pernoctaciones seguidas en el mismo establecimiento de alojamiento turístico. Se clasifican según el origen de residencia (chilenos y extranjeros)."/>
    <s v="Instituto Nacional de Estadísticas"/>
    <m/>
    <m/>
    <m/>
    <m/>
    <m/>
    <m/>
    <m/>
    <m/>
    <m/>
    <m/>
    <m/>
    <m/>
    <m/>
    <m/>
    <m/>
    <m/>
    <m/>
    <m/>
    <m/>
    <m/>
    <m/>
    <m/>
  </r>
  <r>
    <s v="Cantidad de pernoctaciones en hoteles"/>
    <x v="5"/>
    <x v="6"/>
    <x v="18"/>
    <x v="27"/>
    <s v="Noches"/>
    <s v="2014-2021"/>
    <m/>
    <s v="Número total de noches que los pasajeros se alojan en el establecimiento, se clasifican según origen de residencia (chilenos y extranjeros)."/>
    <s v="Instituto Nacional de Estadísticas"/>
    <m/>
    <m/>
    <m/>
    <m/>
    <m/>
    <m/>
    <m/>
    <m/>
    <m/>
    <m/>
    <m/>
    <m/>
    <m/>
    <m/>
    <m/>
    <m/>
    <m/>
    <m/>
    <m/>
    <m/>
    <m/>
    <m/>
  </r>
  <r>
    <s v="Rendimiento del ingreso por alojamiento"/>
    <x v="5"/>
    <x v="6"/>
    <x v="19"/>
    <x v="28"/>
    <s v="CLP"/>
    <s v="2014-2021"/>
    <m/>
    <s v="Rendimiento del ingreso por alojamiento, según el total de habitaciones disponibles por días de funcionamiento. Se expresa en pesos chilenos."/>
    <s v="Instituto Nacional de Estadísticas"/>
    <m/>
    <m/>
    <m/>
    <m/>
    <m/>
    <m/>
    <m/>
    <m/>
    <m/>
    <m/>
    <m/>
    <m/>
    <m/>
    <m/>
    <m/>
    <m/>
    <m/>
    <m/>
    <m/>
    <m/>
    <m/>
    <m/>
  </r>
  <r>
    <s v="Tasa de ocupación de habitaciones en hoteles"/>
    <x v="5"/>
    <x v="6"/>
    <x v="18"/>
    <x v="29"/>
    <s v="Porcentaje"/>
    <s v="2014-2021"/>
    <m/>
    <s v="Grado de ocupación de las habitaciones disponibles. Se expresa en porcentaje."/>
    <s v="Instituto Nacional de Estadísticas"/>
    <m/>
    <m/>
    <m/>
    <m/>
    <m/>
    <m/>
    <m/>
    <m/>
    <m/>
    <m/>
    <m/>
    <m/>
    <m/>
    <m/>
    <m/>
    <m/>
    <m/>
    <m/>
    <m/>
    <m/>
    <m/>
    <m/>
  </r>
  <r>
    <s v="Tasa de ocupación de plazas (camas fijas) en hoteles"/>
    <x v="5"/>
    <x v="6"/>
    <x v="18"/>
    <x v="30"/>
    <s v="Porcentaje"/>
    <s v="2014-2021"/>
    <m/>
    <s v="Grado de ocupación de las plazas disponibles. Se expresa en porcentaje."/>
    <s v="Instituto Nacional de Estadísticas"/>
    <m/>
    <m/>
    <m/>
    <m/>
    <m/>
    <m/>
    <m/>
    <m/>
    <m/>
    <m/>
    <m/>
    <m/>
    <m/>
    <m/>
    <m/>
    <m/>
    <m/>
    <m/>
    <m/>
    <m/>
    <m/>
    <m/>
  </r>
  <r>
    <s v="Cantidad de supermercados con 3 o más cajas instaladas"/>
    <x v="5"/>
    <x v="7"/>
    <x v="20"/>
    <x v="31"/>
    <s v="Cantidad de supermercados"/>
    <s v="2014-2021"/>
    <m/>
    <s v="Número de establecimientos clasificados como supermercados, que cuentan con tres o más cajas instaladas."/>
    <s v="Instituto Nacional de Estadísticas"/>
    <m/>
    <m/>
    <m/>
    <m/>
    <m/>
    <m/>
    <m/>
    <m/>
    <m/>
    <m/>
    <m/>
    <m/>
    <m/>
    <m/>
    <m/>
    <m/>
    <m/>
    <m/>
    <m/>
    <m/>
    <m/>
    <m/>
  </r>
  <r>
    <s v="Superficie de la sala de ventas de supermercados con 3 o más cajas instaladas"/>
    <x v="5"/>
    <x v="7"/>
    <x v="20"/>
    <x v="31"/>
    <s v="Metros cuadrados"/>
    <s v="2014-2021"/>
    <m/>
    <s v="Superficie donde se realiza la actividad económica del establecimiento (sala de venta), excluyendo el área de estacionamientos."/>
    <s v="Instituto Nacional de Estadísticas"/>
    <m/>
    <m/>
    <m/>
    <m/>
    <m/>
    <m/>
    <m/>
    <m/>
    <m/>
    <m/>
    <m/>
    <m/>
    <m/>
    <m/>
    <m/>
    <m/>
    <m/>
    <m/>
    <m/>
    <m/>
    <m/>
    <m/>
  </r>
  <r>
    <s v="Ventas totales netas de supermercados a precios corrientes"/>
    <x v="5"/>
    <x v="7"/>
    <x v="20"/>
    <x v="32"/>
    <s v="Millones de CLP"/>
    <s v="2014-2021"/>
    <m/>
    <s v="Ventas totales netas (sin IVA) de supermercados a precios corrientes."/>
    <s v="Instituto Nacional de Estadísticas"/>
    <m/>
    <m/>
    <m/>
    <m/>
    <m/>
    <m/>
    <m/>
    <m/>
    <m/>
    <m/>
    <m/>
    <m/>
    <m/>
    <m/>
    <m/>
    <m/>
    <m/>
    <m/>
    <m/>
    <m/>
    <m/>
    <m/>
  </r>
  <r>
    <s v="Índice de ventas de supermercados (base año 2014=100)"/>
    <x v="5"/>
    <x v="7"/>
    <x v="20"/>
    <x v="33"/>
    <s v="Millones de CLP"/>
    <s v="2014-2021"/>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m/>
    <m/>
    <m/>
    <m/>
    <m/>
    <m/>
    <m/>
    <m/>
    <m/>
    <m/>
    <m/>
    <m/>
    <m/>
    <m/>
    <m/>
    <m/>
    <m/>
    <m/>
    <m/>
    <m/>
    <m/>
    <m/>
  </r>
  <r>
    <s v="Ejecución presupuestaria de iniciativas de inversión del Ministerio de Obras Públicas"/>
    <x v="6"/>
    <x v="8"/>
    <x v="21"/>
    <x v="34"/>
    <s v="Miles de CLP"/>
    <s v="2014-2021"/>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m/>
    <m/>
    <m/>
    <m/>
    <m/>
    <m/>
    <m/>
    <m/>
    <m/>
    <m/>
    <m/>
    <m/>
    <m/>
    <m/>
    <m/>
    <m/>
    <m/>
    <m/>
    <m/>
    <m/>
    <m/>
    <m/>
  </r>
  <r>
    <s v="Ejecución presupuestaria de iniciativas de inversión del Programa de Agua Potable Rural del Ministerio de Obras Públicas"/>
    <x v="6"/>
    <x v="8"/>
    <x v="21"/>
    <x v="35"/>
    <s v="Miles de CLP"/>
    <s v="2014-2021"/>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Concesiones del Ministerio de Obras Públicas"/>
    <x v="6"/>
    <x v="8"/>
    <x v="21"/>
    <x v="36"/>
    <s v="Miles de CLP"/>
    <s v="2014-2021"/>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eropuertos del Ministerio de Obras Públicas"/>
    <x v="6"/>
    <x v="8"/>
    <x v="21"/>
    <x v="37"/>
    <s v="Miles de CLP"/>
    <s v="2014-2021"/>
    <m/>
    <s v="Ejecución presupuestaria Subtítulo 31 de Iniciativas de Inversión, realizada por la Dirección de Aeropuerto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rquitectura del Ministerio de Obras Públicas"/>
    <x v="6"/>
    <x v="8"/>
    <x v="21"/>
    <x v="38"/>
    <s v="Miles de CLP"/>
    <s v="2014-2021"/>
    <m/>
    <s v="Ejecución presupuestaria Subtítulo 31 de Iniciativas de Inversión, realizada por la  Dirección de Arquitectura,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Aguas del Ministerio de Obras Públicas"/>
    <x v="6"/>
    <x v="8"/>
    <x v="21"/>
    <x v="39"/>
    <s v="Miles de CLP"/>
    <s v="2014-2021"/>
    <m/>
    <s v="Ejecución presupuestaria Subtítulo 31 de Iniciativas de Inversión, realizada por la Dirección General de Agu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Obras Públicas del Ministerio de Obras Públicas"/>
    <x v="6"/>
    <x v="8"/>
    <x v="21"/>
    <x v="40"/>
    <s v="Miles de CLP"/>
    <s v="2014-2021"/>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m/>
    <m/>
    <m/>
    <m/>
    <m/>
    <m/>
    <m/>
    <m/>
    <m/>
    <m/>
    <m/>
    <m/>
    <m/>
    <m/>
    <m/>
    <m/>
    <m/>
    <m/>
    <m/>
    <m/>
    <m/>
    <m/>
  </r>
  <r>
    <s v="Ejecución presupuestaria de iniciativas de inversión del Instituto Nacional de Hidráulica del Ministerio de Obras Públicas"/>
    <x v="6"/>
    <x v="8"/>
    <x v="21"/>
    <x v="41"/>
    <s v="Miles de CLP"/>
    <s v="2014-2021"/>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Portuarias del Ministerio de Obras Públicas"/>
    <x v="6"/>
    <x v="8"/>
    <x v="21"/>
    <x v="42"/>
    <s v="Miles de CLP"/>
    <s v="2014-2021"/>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Hidráulicas del Ministerio de Obras Públicas"/>
    <x v="6"/>
    <x v="8"/>
    <x v="21"/>
    <x v="43"/>
    <s v="Miles de CLP"/>
    <s v="2014-2021"/>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Planeamiento del Ministerio de Obras Públicas"/>
    <x v="6"/>
    <x v="8"/>
    <x v="21"/>
    <x v="44"/>
    <s v="Miles de CLP"/>
    <s v="2014-2021"/>
    <m/>
    <s v="Ejecución presupuestaria Subtítulo 31 de Iniciativas de Inversión, realizada por la Dirección de Planeamiento,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Vialidad del Ministerio de Obras Públicas"/>
    <x v="6"/>
    <x v="8"/>
    <x v="21"/>
    <x v="45"/>
    <s v="Miles de CLP"/>
    <s v="2014-2021"/>
    <m/>
    <s v="Ejecución presupuestaria Subtítulo 31 de Iniciativas de Inversión, realizada por la Dirección de Vialidad, reportada por el Ministerio de Obras Públicas (MOP). Comprende los gastos mensuales acumulados desde enero de cada año."/>
    <s v="Instituto Nacional de Estadísticas"/>
    <m/>
    <m/>
    <m/>
    <m/>
    <m/>
    <m/>
    <m/>
    <m/>
    <m/>
    <m/>
    <m/>
    <m/>
    <m/>
    <m/>
    <m/>
    <m/>
    <m/>
    <m/>
    <m/>
    <m/>
    <m/>
    <m/>
  </r>
  <r>
    <s v="Número de viviendas autorizadas"/>
    <x v="6"/>
    <x v="9"/>
    <x v="22"/>
    <x v="46"/>
    <s v="Cantidad de viviendas"/>
    <s v="2014-2021"/>
    <m/>
    <s v="Cantidad de viviendas autorizadas para construcción de obras nuevas y ampliaciones en un mes determinado"/>
    <s v="Instituto Nacional de Estadísticas"/>
    <m/>
    <m/>
    <m/>
    <m/>
    <m/>
    <m/>
    <m/>
    <m/>
    <m/>
    <m/>
    <m/>
    <m/>
    <m/>
    <m/>
    <m/>
    <m/>
    <m/>
    <m/>
    <m/>
    <m/>
    <m/>
    <m/>
  </r>
  <r>
    <s v="Superficie autorizada no habitacional"/>
    <x v="6"/>
    <x v="10"/>
    <x v="23"/>
    <x v="47"/>
    <s v="Metros cuadrados"/>
    <s v="2014-2021"/>
    <m/>
    <s v="Superficie en metros cuadrados, de las solicitudes de edificación no habitacional autorizadas en un mes determinado."/>
    <s v="Instituto Nacional de Estadísticas"/>
    <m/>
    <m/>
    <m/>
    <m/>
    <m/>
    <m/>
    <m/>
    <m/>
    <m/>
    <m/>
    <m/>
    <m/>
    <m/>
    <m/>
    <m/>
    <m/>
    <m/>
    <m/>
    <m/>
    <m/>
    <m/>
    <m/>
  </r>
  <r>
    <s v="Superficie autorizada no habitacional para ampliaciones (ICET)"/>
    <x v="6"/>
    <x v="11"/>
    <x v="24"/>
    <x v="47"/>
    <s v="Metros cuadrados"/>
    <s v="2014-2021"/>
    <m/>
    <s v="Superficie en metros cuadrados destinados a la construcción de ampliaciones de la industria, comercio y establecimientos financieros (ICEF), de las solicitudes de edificación habitacional autorizadas en un mes determinado."/>
    <s v="Instituto Nacional de Estadísticas"/>
    <m/>
    <m/>
    <m/>
    <m/>
    <m/>
    <m/>
    <m/>
    <m/>
    <m/>
    <m/>
    <m/>
    <m/>
    <m/>
    <m/>
    <m/>
    <m/>
    <m/>
    <m/>
    <m/>
    <m/>
    <m/>
    <m/>
  </r>
  <r>
    <s v="Superficie autorizada no habitacional para obras nuevas (ICET)"/>
    <x v="6"/>
    <x v="11"/>
    <x v="25"/>
    <x v="47"/>
    <s v="Metros cuadrados"/>
    <s v="2014-2021"/>
    <m/>
    <s v="Superficie en metros cuadrados destinados a la construcción de obras nuevas de la industria, comercio y establecimientos financieros (ICEF), de las solicitudes de edificación habitacional autorizadas en un mes determinado."/>
    <s v="Instituto Nacional de Estadísticas"/>
    <m/>
    <m/>
    <m/>
    <m/>
    <m/>
    <m/>
    <m/>
    <m/>
    <m/>
    <m/>
    <m/>
    <m/>
    <m/>
    <m/>
    <m/>
    <m/>
    <m/>
    <m/>
    <m/>
    <m/>
    <m/>
    <m/>
  </r>
  <r>
    <s v="Superficie autorizada no habitacional para ampliaciones (Servicios)"/>
    <x v="6"/>
    <x v="12"/>
    <x v="24"/>
    <x v="47"/>
    <s v="Metros cuadrados"/>
    <s v="2014-2021"/>
    <m/>
    <s v="Superficie en metros cuadrados destinados a la construcción de ampliaciones de servicios, de las solicitudes de edificación habitacional autorizadas en un mes determinado."/>
    <s v="Instituto Nacional de Estadísticas"/>
    <m/>
    <m/>
    <m/>
    <m/>
    <m/>
    <m/>
    <m/>
    <m/>
    <m/>
    <m/>
    <m/>
    <m/>
    <m/>
    <m/>
    <m/>
    <m/>
    <m/>
    <m/>
    <m/>
    <m/>
    <m/>
    <m/>
  </r>
  <r>
    <s v="Superficie autorizada no habitacional para obras nuevas (Servicios)"/>
    <x v="6"/>
    <x v="12"/>
    <x v="25"/>
    <x v="47"/>
    <s v="Metros cuadrados"/>
    <s v="2014-2021"/>
    <m/>
    <s v="Superficie en metros cuadrados destinados a la construcción de obras nuevas de servicios, de las solicitudes de edificación habitacional autorizadas en un mes determinado."/>
    <s v="Instituto Nacional de Estadísticas"/>
    <m/>
    <m/>
    <m/>
    <m/>
    <m/>
    <m/>
    <m/>
    <m/>
    <m/>
    <m/>
    <m/>
    <m/>
    <m/>
    <m/>
    <m/>
    <m/>
    <m/>
    <m/>
    <m/>
    <m/>
    <m/>
    <m/>
  </r>
  <r>
    <s v="Superficie autorizada habitacional"/>
    <x v="6"/>
    <x v="13"/>
    <x v="23"/>
    <x v="48"/>
    <s v="Metros cuadrados"/>
    <s v="2014-2021"/>
    <m/>
    <s v="Superficie en metros cuadrados, de las solicitudes de edificación habitacional autorizadas en un mes determinado."/>
    <s v="Instituto Nacional de Estadísticas"/>
    <m/>
    <m/>
    <m/>
    <m/>
    <m/>
    <m/>
    <m/>
    <m/>
    <m/>
    <m/>
    <m/>
    <m/>
    <m/>
    <m/>
    <m/>
    <m/>
    <m/>
    <m/>
    <m/>
    <m/>
    <m/>
    <m/>
  </r>
  <r>
    <s v="Superficie autorizada habitacional para ampliaciones"/>
    <x v="6"/>
    <x v="13"/>
    <x v="24"/>
    <x v="48"/>
    <s v="Metros cuadrados"/>
    <s v="2014-2021"/>
    <m/>
    <s v="Superficie en metros cuadrados con destino a ampliaciones, de las solicitudes de edificación habitacional autorizadas en un mes determinado."/>
    <s v="Instituto Nacional de Estadísticas"/>
    <m/>
    <m/>
    <m/>
    <m/>
    <m/>
    <m/>
    <m/>
    <m/>
    <m/>
    <m/>
    <m/>
    <m/>
    <m/>
    <m/>
    <m/>
    <m/>
    <m/>
    <m/>
    <m/>
    <m/>
    <m/>
    <m/>
  </r>
  <r>
    <s v="Superficie autorizada habitacional para obras nuevas"/>
    <x v="6"/>
    <x v="13"/>
    <x v="25"/>
    <x v="48"/>
    <s v="Metros cuadrados"/>
    <s v="2014-2021"/>
    <m/>
    <s v="Superficie en metros cuadrados con destino a la construcción de obras nuevas, de las solicitudes de edificación habitacional autorizadas en un mes determinado."/>
    <s v="Instituto Nacional de Estadísticas"/>
    <m/>
    <m/>
    <m/>
    <m/>
    <m/>
    <m/>
    <m/>
    <m/>
    <m/>
    <m/>
    <m/>
    <m/>
    <m/>
    <m/>
    <m/>
    <m/>
    <m/>
    <m/>
    <m/>
    <m/>
    <m/>
    <m/>
  </r>
  <r>
    <s v="Cantidad de aprehensiones"/>
    <x v="7"/>
    <x v="14"/>
    <x v="26"/>
    <x v="49"/>
    <s v="Cantidad de aprehensiones"/>
    <s v="2008-2020"/>
    <m/>
    <m/>
    <s v="Centro de Estudios y Análisis del Delito (CEAD) de la Subsecretaría de Prevención del Delito"/>
    <m/>
    <m/>
    <m/>
    <m/>
    <m/>
    <m/>
    <m/>
    <m/>
    <m/>
    <m/>
    <m/>
    <m/>
    <m/>
    <m/>
    <m/>
    <m/>
    <m/>
    <m/>
    <m/>
    <m/>
    <m/>
    <m/>
  </r>
  <r>
    <s v="Cantidad de casos policiales"/>
    <x v="7"/>
    <x v="14"/>
    <x v="27"/>
    <x v="50"/>
    <s v="Cantidad de casos policiales"/>
    <s v="2008-2020"/>
    <m/>
    <m/>
    <s v="Centro de Estudios y Análisis del Delito (CEAD) de la Subsecretaría de Prevención del Delito"/>
    <m/>
    <m/>
    <m/>
    <m/>
    <m/>
    <m/>
    <m/>
    <m/>
    <m/>
    <m/>
    <m/>
    <m/>
    <m/>
    <m/>
    <m/>
    <m/>
    <m/>
    <m/>
    <m/>
    <m/>
    <m/>
    <m/>
  </r>
  <r>
    <s v="Cantidad de denuncias"/>
    <x v="7"/>
    <x v="14"/>
    <x v="28"/>
    <x v="51"/>
    <s v="Cantidad de denuncias"/>
    <s v="2008-2020"/>
    <m/>
    <m/>
    <s v="Centro de Estudios y Análisis del Delito (CEAD) de la Subsecretaría de Prevención del Delito"/>
    <m/>
    <m/>
    <m/>
    <m/>
    <m/>
    <m/>
    <m/>
    <m/>
    <m/>
    <m/>
    <m/>
    <m/>
    <m/>
    <m/>
    <m/>
    <m/>
    <m/>
    <m/>
    <m/>
    <m/>
    <m/>
    <m/>
  </r>
  <r>
    <s v="Cantidad de detenciones"/>
    <x v="7"/>
    <x v="14"/>
    <x v="29"/>
    <x v="52"/>
    <s v="Cantidad de detenciones"/>
    <s v="2008-2020"/>
    <m/>
    <m/>
    <s v="Centro de Estudios y Análisis del Delito (CEAD) de la Subsecretaría de Prevención del Delito"/>
    <m/>
    <m/>
    <m/>
    <m/>
    <m/>
    <m/>
    <m/>
    <m/>
    <m/>
    <m/>
    <m/>
    <m/>
    <m/>
    <m/>
    <m/>
    <m/>
    <m/>
    <m/>
    <m/>
    <m/>
    <m/>
    <m/>
  </r>
  <r>
    <s v="Tasa de aprehensiones"/>
    <x v="7"/>
    <x v="14"/>
    <x v="26"/>
    <x v="49"/>
    <s v="Tasa por 100 mil habitantes"/>
    <s v="2008-2020"/>
    <m/>
    <m/>
    <s v="Centro de Estudios y Análisis del Delito (CEAD) de la Subsecretaría de Prevención del Delito"/>
    <m/>
    <m/>
    <m/>
    <m/>
    <m/>
    <m/>
    <m/>
    <m/>
    <m/>
    <m/>
    <m/>
    <m/>
    <m/>
    <m/>
    <m/>
    <m/>
    <m/>
    <m/>
    <m/>
    <m/>
    <m/>
    <m/>
  </r>
  <r>
    <s v="Tasa de casos policiales"/>
    <x v="7"/>
    <x v="14"/>
    <x v="27"/>
    <x v="50"/>
    <s v="Tasa por 100 mil habitantes"/>
    <s v="2008-2020"/>
    <m/>
    <m/>
    <s v="Centro de Estudios y Análisis del Delito (CEAD) de la Subsecretaría de Prevención del Delito"/>
    <m/>
    <m/>
    <m/>
    <m/>
    <m/>
    <m/>
    <m/>
    <m/>
    <m/>
    <m/>
    <m/>
    <m/>
    <m/>
    <m/>
    <m/>
    <m/>
    <m/>
    <m/>
    <m/>
    <m/>
    <m/>
    <m/>
  </r>
  <r>
    <s v="Tasa de denuncias"/>
    <x v="7"/>
    <x v="14"/>
    <x v="28"/>
    <x v="51"/>
    <s v="Tasa por 100 mil habitantes"/>
    <s v="2008-2020"/>
    <m/>
    <m/>
    <s v="Centro de Estudios y Análisis del Delito (CEAD) de la Subsecretaría de Prevención del Delito"/>
    <m/>
    <m/>
    <m/>
    <m/>
    <m/>
    <m/>
    <m/>
    <m/>
    <m/>
    <m/>
    <m/>
    <m/>
    <m/>
    <m/>
    <m/>
    <m/>
    <m/>
    <m/>
    <m/>
    <m/>
    <m/>
    <m/>
  </r>
  <r>
    <s v="Tasa de detenciones"/>
    <x v="7"/>
    <x v="14"/>
    <x v="29"/>
    <x v="52"/>
    <s v="Tasa por 100 mil habitantes"/>
    <s v="2008-2020"/>
    <m/>
    <m/>
    <s v="Centro de Estudios y Análisis del Delito (CEAD) de la Subsecretaría de Prevención del Delito"/>
    <m/>
    <m/>
    <m/>
    <m/>
    <m/>
    <m/>
    <m/>
    <m/>
    <m/>
    <m/>
    <m/>
    <m/>
    <m/>
    <m/>
    <m/>
    <m/>
    <m/>
    <m/>
    <m/>
    <m/>
    <m/>
    <m/>
  </r>
  <r>
    <s v="Número de habitantes"/>
    <x v="8"/>
    <x v="15"/>
    <x v="30"/>
    <x v="53"/>
    <s v="Número de habitantes"/>
    <m/>
    <m/>
    <m/>
    <m/>
    <m/>
    <m/>
    <m/>
    <m/>
    <m/>
    <m/>
    <m/>
    <m/>
    <n v="16697754"/>
    <n v="16881078"/>
    <n v="17063927"/>
    <n v="17254159"/>
    <n v="17443491"/>
    <n v="17611902"/>
    <n v="17787617"/>
    <n v="17971423"/>
    <n v="18167147"/>
    <n v="18419192"/>
    <n v="18751405"/>
    <n v="19107216"/>
    <n v="19458310"/>
    <m/>
  </r>
  <r>
    <s v="Porcentaje de alumnos que obtuvieron más de 450 puntos en la PSU"/>
    <x v="9"/>
    <x v="16"/>
    <x v="31"/>
    <x v="54"/>
    <s v="Porcentaje"/>
    <m/>
    <m/>
    <m/>
    <m/>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s v="Becas Indígenas Enseñanza Básica"/>
    <x v="9"/>
    <x v="17"/>
    <x v="32"/>
    <x v="55"/>
    <s v="Cantiad de becas"/>
    <s v="2001-2020"/>
    <m/>
    <s v="Indica en Número de becas entregadas a población indígena, que cursa enseñanza básica."/>
    <s v="Sistema Nacional de Información Municipal"/>
    <m/>
    <m/>
    <m/>
    <m/>
    <m/>
    <m/>
    <m/>
    <m/>
    <m/>
    <m/>
    <m/>
    <m/>
    <m/>
    <m/>
    <m/>
    <m/>
    <m/>
    <m/>
    <m/>
    <m/>
    <m/>
    <m/>
  </r>
  <r>
    <s v="Becas Indígenas Enseñanza Media"/>
    <x v="9"/>
    <x v="17"/>
    <x v="32"/>
    <x v="55"/>
    <s v="Cantiad de becas"/>
    <s v="2001-2020"/>
    <m/>
    <s v="Becas entregadas a la población indígena que se encuentra cursando enseñanza media."/>
    <s v="Sistema Nacional de Información Municipal"/>
    <m/>
    <m/>
    <m/>
    <m/>
    <m/>
    <m/>
    <m/>
    <m/>
    <m/>
    <m/>
    <m/>
    <m/>
    <m/>
    <m/>
    <m/>
    <m/>
    <m/>
    <m/>
    <m/>
    <m/>
    <m/>
    <m/>
  </r>
  <r>
    <s v="Becas Presidente de la República a Enseñanza Media Asignadas"/>
    <x v="9"/>
    <x v="17"/>
    <x v="32"/>
    <x v="55"/>
    <s v="Cantiad de becas"/>
    <s v="2001-2020"/>
    <m/>
    <s v="Número total de becas Presidente de la República que fueron asignadas a la comuna en el año."/>
    <s v="Sistema Nacional de Información Municipal"/>
    <m/>
    <m/>
    <m/>
    <m/>
    <m/>
    <m/>
    <m/>
    <m/>
    <m/>
    <m/>
    <m/>
    <m/>
    <m/>
    <m/>
    <m/>
    <m/>
    <m/>
    <m/>
    <m/>
    <m/>
    <m/>
    <m/>
  </r>
  <r>
    <s v="Distribución eléctrica"/>
    <x v="10"/>
    <x v="18"/>
    <x v="33"/>
    <x v="56"/>
    <s v="MWh"/>
    <s v="2014-2021"/>
    <m/>
    <s v="Distribución electrica por parte de empresas distribuidoras de electricidad, empresas generadoras y autoproducción, expresada en MWh."/>
    <s v="Instituto Nacional de Estadísticas"/>
    <m/>
    <m/>
    <m/>
    <m/>
    <m/>
    <m/>
    <m/>
    <m/>
    <m/>
    <m/>
    <m/>
    <m/>
    <m/>
    <m/>
    <m/>
    <m/>
    <m/>
    <m/>
    <m/>
    <m/>
    <m/>
    <m/>
  </r>
  <r>
    <s v="Distribución eléctrica agrícola"/>
    <x v="10"/>
    <x v="18"/>
    <x v="33"/>
    <x v="57"/>
    <s v="MWh"/>
    <s v="2014-2021"/>
    <m/>
    <s v="Corresponde a la energía eléctrica distribuida en MWH a entidades y particulares que se dedican al cultivo y trabajo de la tierra. "/>
    <s v="Instituto Nacional de Estadísticas"/>
    <m/>
    <m/>
    <m/>
    <m/>
    <m/>
    <m/>
    <m/>
    <m/>
    <m/>
    <m/>
    <m/>
    <m/>
    <m/>
    <m/>
    <m/>
    <m/>
    <m/>
    <m/>
    <m/>
    <m/>
    <m/>
    <m/>
  </r>
  <r>
    <s v="Distribución eléctrica comercial"/>
    <x v="10"/>
    <x v="18"/>
    <x v="33"/>
    <x v="58"/>
    <s v="MWh"/>
    <s v="2014-2021"/>
    <m/>
    <s v="Corresponde a la energía eléctrica distribuida en MWH a los locales y empresas dedicadas al comercio."/>
    <s v="Instituto Nacional de Estadísticas"/>
    <m/>
    <m/>
    <m/>
    <m/>
    <m/>
    <m/>
    <m/>
    <m/>
    <m/>
    <m/>
    <m/>
    <m/>
    <m/>
    <m/>
    <m/>
    <m/>
    <m/>
    <m/>
    <m/>
    <m/>
    <m/>
    <m/>
  </r>
  <r>
    <s v="Distribución eléctrica industrial"/>
    <x v="10"/>
    <x v="18"/>
    <x v="33"/>
    <x v="59"/>
    <s v="MWh"/>
    <s v="2014-2021"/>
    <m/>
    <s v="Corresponde a la energía eléctrica distribuida en MWH a las empresas industriales. "/>
    <s v="Instituto Nacional de Estadísticas"/>
    <m/>
    <m/>
    <m/>
    <m/>
    <m/>
    <m/>
    <m/>
    <m/>
    <m/>
    <m/>
    <m/>
    <m/>
    <m/>
    <m/>
    <m/>
    <m/>
    <m/>
    <m/>
    <m/>
    <m/>
    <m/>
    <m/>
  </r>
  <r>
    <s v="Distribución eléctrica minería"/>
    <x v="10"/>
    <x v="18"/>
    <x v="33"/>
    <x v="60"/>
    <s v="MWh"/>
    <s v="2014-2021"/>
    <m/>
    <s v="Corresponde a la energía eléctrica distribuida en MWH a las empresas dedicadas al rubro de la minería. "/>
    <s v="Instituto Nacional de Estadísticas"/>
    <m/>
    <m/>
    <m/>
    <m/>
    <m/>
    <m/>
    <m/>
    <m/>
    <m/>
    <m/>
    <m/>
    <m/>
    <m/>
    <m/>
    <m/>
    <m/>
    <m/>
    <m/>
    <m/>
    <m/>
    <m/>
    <m/>
  </r>
  <r>
    <s v="Distribución eléctrica residencial"/>
    <x v="10"/>
    <x v="18"/>
    <x v="33"/>
    <x v="61"/>
    <s v="MWh"/>
    <s v="2014-2021"/>
    <m/>
    <s v="Corresponde a la energía eléctrica distribuida en MWH a los clientes residenciales. "/>
    <s v="Instituto Nacional de Estadísticas"/>
    <m/>
    <m/>
    <m/>
    <m/>
    <m/>
    <m/>
    <m/>
    <m/>
    <m/>
    <m/>
    <m/>
    <m/>
    <m/>
    <m/>
    <m/>
    <m/>
    <m/>
    <m/>
    <m/>
    <m/>
    <m/>
    <m/>
  </r>
  <r>
    <s v="Distribución eléctrica varios"/>
    <x v="10"/>
    <x v="18"/>
    <x v="33"/>
    <x v="56"/>
    <s v="MWh"/>
    <s v="2014-2021"/>
    <m/>
    <s v="Corresponde a la energía eléctrica distribuida en MWH hacia los sectores de transporte, alumbrado público, fiscal, municipal y otros. "/>
    <s v="Instituto Nacional de Estadísticas"/>
    <m/>
    <m/>
    <m/>
    <m/>
    <m/>
    <m/>
    <m/>
    <m/>
    <m/>
    <m/>
    <m/>
    <m/>
    <m/>
    <m/>
    <m/>
    <m/>
    <m/>
    <m/>
    <m/>
    <m/>
    <m/>
    <m/>
  </r>
  <r>
    <s v="Generación eléctrica"/>
    <x v="10"/>
    <x v="18"/>
    <x v="34"/>
    <x v="62"/>
    <s v="MWh"/>
    <s v="2014-2021"/>
    <m/>
    <s v="Producción real medida en MWh, de las distintas centrales generadoras reportadas en el cordinador electrico nacional."/>
    <s v="Instituto Nacional de Estadísticas"/>
    <m/>
    <m/>
    <m/>
    <m/>
    <m/>
    <m/>
    <m/>
    <m/>
    <m/>
    <m/>
    <m/>
    <m/>
    <m/>
    <m/>
    <m/>
    <m/>
    <m/>
    <m/>
    <m/>
    <m/>
    <m/>
    <m/>
  </r>
  <r>
    <s v="Generación Eólica"/>
    <x v="10"/>
    <x v="18"/>
    <x v="34"/>
    <x v="63"/>
    <s v="MWh"/>
    <s v="2014-2021"/>
    <m/>
    <s v="Producción real medida en MWh, generada por centrales del tipo eólica"/>
    <s v="Instituto Nacional de Estadísticas"/>
    <m/>
    <m/>
    <m/>
    <m/>
    <m/>
    <m/>
    <m/>
    <m/>
    <m/>
    <m/>
    <m/>
    <m/>
    <m/>
    <m/>
    <m/>
    <m/>
    <m/>
    <m/>
    <m/>
    <m/>
    <m/>
    <m/>
  </r>
  <r>
    <s v="Generación Hidráulica"/>
    <x v="10"/>
    <x v="18"/>
    <x v="34"/>
    <x v="64"/>
    <s v="MWh"/>
    <s v="2014-2021"/>
    <m/>
    <s v="Producción real medida en MWh, generada por centrales de los tipos hidráulica pasada e hidráulica embalse"/>
    <s v="Instituto Nacional de Estadísticas"/>
    <m/>
    <m/>
    <m/>
    <m/>
    <m/>
    <m/>
    <m/>
    <m/>
    <m/>
    <m/>
    <m/>
    <m/>
    <m/>
    <m/>
    <m/>
    <m/>
    <m/>
    <m/>
    <m/>
    <m/>
    <m/>
    <m/>
  </r>
  <r>
    <s v="Generación Solar"/>
    <x v="10"/>
    <x v="18"/>
    <x v="34"/>
    <x v="65"/>
    <s v="MWh"/>
    <s v="2014-2021"/>
    <m/>
    <s v="Producción real medida en MWh, generada por centrales del tipo solar"/>
    <s v="Instituto Nacional de Estadísticas"/>
    <m/>
    <m/>
    <m/>
    <m/>
    <m/>
    <m/>
    <m/>
    <m/>
    <m/>
    <m/>
    <m/>
    <m/>
    <m/>
    <m/>
    <m/>
    <m/>
    <m/>
    <m/>
    <m/>
    <m/>
    <m/>
    <m/>
  </r>
  <r>
    <s v="Generación Térmica"/>
    <x v="10"/>
    <x v="18"/>
    <x v="34"/>
    <x v="66"/>
    <s v="MWh"/>
    <s v="2014-2021"/>
    <m/>
    <s v="Producción real medida en MWh, generada por centrales de los tipos petróleo diesel, gas natural, carbón, fuel oil, petcoke, cogeneración, biomasa, gas natural licuado y geotérmica"/>
    <s v="Instituto Nacional de Estadísticas"/>
    <m/>
    <m/>
    <m/>
    <m/>
    <m/>
    <m/>
    <m/>
    <m/>
    <m/>
    <m/>
    <m/>
    <m/>
    <m/>
    <m/>
    <m/>
    <m/>
    <m/>
    <m/>
    <m/>
    <m/>
    <m/>
    <m/>
  </r>
  <r>
    <s v="Despacho de energía eléctrica del Centro de Despacho Económico de Carga (CDEC)"/>
    <x v="10"/>
    <x v="18"/>
    <x v="35"/>
    <x v="67"/>
    <s v="GWh"/>
    <m/>
    <m/>
    <m/>
    <m/>
    <m/>
    <m/>
    <m/>
    <m/>
    <m/>
    <m/>
    <m/>
    <m/>
    <n v="56376.2"/>
    <n v="56696.5"/>
    <n v="58336.6"/>
    <n v="62009.599999999999"/>
    <n v="65610.600000000006"/>
    <n v="68119.8"/>
    <n v="69907"/>
    <n v="71705.3"/>
    <n v="73364"/>
    <n v="74265.399999999994"/>
    <n v="76732.800000000003"/>
    <n v="77223.100000000006"/>
    <n v="77698.8"/>
    <m/>
  </r>
  <r>
    <s v="Superficie afectada por incendios"/>
    <x v="11"/>
    <x v="19"/>
    <x v="36"/>
    <x v="68"/>
    <m/>
    <m/>
    <m/>
    <m/>
    <m/>
    <m/>
    <m/>
    <m/>
    <m/>
    <m/>
    <m/>
    <m/>
    <m/>
    <m/>
    <m/>
    <m/>
    <m/>
    <m/>
    <m/>
    <m/>
    <m/>
    <m/>
    <m/>
    <m/>
    <m/>
    <m/>
    <m/>
  </r>
  <r>
    <s v="Ocurrencia de incendios"/>
    <x v="11"/>
    <x v="19"/>
    <x v="37"/>
    <x v="69"/>
    <m/>
    <m/>
    <m/>
    <m/>
    <m/>
    <m/>
    <m/>
    <m/>
    <m/>
    <m/>
    <m/>
    <m/>
    <m/>
    <m/>
    <m/>
    <m/>
    <m/>
    <m/>
    <m/>
    <m/>
    <m/>
    <m/>
    <m/>
    <m/>
    <m/>
    <m/>
    <m/>
  </r>
  <r>
    <s v="Cosecha de troza aserrable y pulpable"/>
    <x v="11"/>
    <x v="20"/>
    <x v="38"/>
    <x v="70"/>
    <s v="Metros cúbicos"/>
    <s v="2014-2021"/>
    <m/>
    <s v="Suma de cosecha de troza de madera sin corteza, destinada a aserradero y a industria de la celulosa expresada en m3"/>
    <s v="Instituto Nacional de Estadísticas"/>
    <m/>
    <m/>
    <m/>
    <m/>
    <m/>
    <m/>
    <m/>
    <m/>
    <m/>
    <m/>
    <m/>
    <m/>
    <m/>
    <m/>
    <m/>
    <m/>
    <m/>
    <m/>
    <m/>
    <m/>
    <m/>
    <m/>
  </r>
  <r>
    <s v="Producción de Madera Aserrada"/>
    <x v="11"/>
    <x v="20"/>
    <x v="39"/>
    <x v="71"/>
    <m/>
    <m/>
    <m/>
    <m/>
    <s v="Corporación Nacional Forestal (CONAF)"/>
    <m/>
    <m/>
    <m/>
    <m/>
    <m/>
    <m/>
    <m/>
    <m/>
    <m/>
    <m/>
    <m/>
    <m/>
    <m/>
    <m/>
    <m/>
    <m/>
    <m/>
    <m/>
    <m/>
    <m/>
    <m/>
    <m/>
  </r>
  <r>
    <s v="Superficie Forestal Plantada"/>
    <x v="11"/>
    <x v="21"/>
    <x v="40"/>
    <x v="72"/>
    <m/>
    <m/>
    <m/>
    <m/>
    <s v="Corporación Nacional Forestal (CONAF)"/>
    <m/>
    <m/>
    <m/>
    <m/>
    <m/>
    <m/>
    <m/>
    <m/>
    <m/>
    <m/>
    <m/>
    <m/>
    <m/>
    <m/>
    <m/>
    <m/>
    <m/>
    <m/>
    <m/>
    <m/>
    <m/>
    <m/>
  </r>
  <r>
    <s v="Cantidad de clubes deportivos"/>
    <x v="12"/>
    <x v="22"/>
    <x v="41"/>
    <x v="73"/>
    <s v="Cantidad de clubes deportivos"/>
    <m/>
    <m/>
    <m/>
    <s v="Sistema Nacional de Información Municipal"/>
    <m/>
    <m/>
    <m/>
    <m/>
    <m/>
    <m/>
    <m/>
    <m/>
    <m/>
    <m/>
    <m/>
    <m/>
    <m/>
    <m/>
    <m/>
    <m/>
    <m/>
    <m/>
    <m/>
    <m/>
    <m/>
    <m/>
  </r>
  <r>
    <s v="Gasto total devengado municipal en el sector de salud"/>
    <x v="12"/>
    <x v="23"/>
    <x v="42"/>
    <x v="74"/>
    <s v="Miles de CLP"/>
    <m/>
    <m/>
    <m/>
    <s v="Sistema Nacional de Información Municipal"/>
    <m/>
    <m/>
    <m/>
    <m/>
    <m/>
    <m/>
    <m/>
    <m/>
    <m/>
    <m/>
    <m/>
    <m/>
    <m/>
    <m/>
    <m/>
    <m/>
    <m/>
    <m/>
    <m/>
    <m/>
    <m/>
    <m/>
  </r>
  <r>
    <s v="Avalúo fiscal de propiedades de dominio municipal (municipales y corporaciones)"/>
    <x v="12"/>
    <x v="24"/>
    <x v="43"/>
    <x v="75"/>
    <s v="Miles de CLP"/>
    <m/>
    <m/>
    <m/>
    <s v="Sistema Nacional de Información Municipal"/>
    <m/>
    <m/>
    <m/>
    <m/>
    <m/>
    <m/>
    <m/>
    <m/>
    <m/>
    <m/>
    <m/>
    <m/>
    <m/>
    <m/>
    <m/>
    <m/>
    <m/>
    <m/>
    <m/>
    <m/>
    <m/>
    <m/>
  </r>
  <r>
    <s v="Avalúo fiscal de propiedades de municipalidades"/>
    <x v="12"/>
    <x v="24"/>
    <x v="43"/>
    <x v="75"/>
    <s v="Miles de CLP"/>
    <m/>
    <m/>
    <m/>
    <s v="Sistema Nacional de Información Municipal"/>
    <m/>
    <m/>
    <m/>
    <m/>
    <m/>
    <m/>
    <m/>
    <m/>
    <m/>
    <m/>
    <m/>
    <m/>
    <m/>
    <m/>
    <m/>
    <m/>
    <m/>
    <m/>
    <m/>
    <m/>
    <m/>
    <m/>
  </r>
  <r>
    <s v="Cantidad de juntas de vecinos"/>
    <x v="12"/>
    <x v="22"/>
    <x v="41"/>
    <x v="76"/>
    <s v="Cantidad de juntas de vecinos"/>
    <m/>
    <m/>
    <m/>
    <s v="Sistema Nacional de Información Municipal"/>
    <m/>
    <m/>
    <m/>
    <m/>
    <m/>
    <m/>
    <m/>
    <m/>
    <m/>
    <m/>
    <m/>
    <m/>
    <m/>
    <m/>
    <m/>
    <m/>
    <m/>
    <m/>
    <m/>
    <m/>
    <m/>
    <m/>
  </r>
  <r>
    <s v="Cantidad de ópticas municipales"/>
    <x v="12"/>
    <x v="23"/>
    <x v="44"/>
    <x v="77"/>
    <s v="Cantidad de ópticas"/>
    <m/>
    <m/>
    <m/>
    <s v="Sistema Nacional de Información Municipal"/>
    <m/>
    <m/>
    <m/>
    <m/>
    <m/>
    <m/>
    <m/>
    <m/>
    <m/>
    <m/>
    <m/>
    <m/>
    <m/>
    <m/>
    <m/>
    <m/>
    <m/>
    <m/>
    <m/>
    <m/>
    <m/>
    <m/>
  </r>
  <r>
    <s v="Cantidad de centros de madres"/>
    <x v="12"/>
    <x v="22"/>
    <x v="41"/>
    <x v="78"/>
    <s v="Cantidad de centros de madres"/>
    <m/>
    <m/>
    <m/>
    <s v="Sistema Nacional de Información Municipal"/>
    <m/>
    <m/>
    <m/>
    <m/>
    <m/>
    <m/>
    <m/>
    <m/>
    <m/>
    <m/>
    <m/>
    <m/>
    <m/>
    <m/>
    <m/>
    <m/>
    <m/>
    <m/>
    <m/>
    <m/>
    <m/>
    <m/>
  </r>
  <r>
    <s v="Cantidad de centros de padres y apoderados"/>
    <x v="12"/>
    <x v="22"/>
    <x v="41"/>
    <x v="79"/>
    <s v="Cantidad de centros de padres y apoderados"/>
    <m/>
    <m/>
    <m/>
    <s v="Sistema Nacional de Información Municipal"/>
    <m/>
    <m/>
    <m/>
    <m/>
    <m/>
    <m/>
    <m/>
    <m/>
    <m/>
    <m/>
    <m/>
    <m/>
    <m/>
    <m/>
    <m/>
    <m/>
    <m/>
    <m/>
    <m/>
    <m/>
    <m/>
    <m/>
  </r>
  <r>
    <s v="Cantidad de centros u organizaciones del adulto mayor"/>
    <x v="12"/>
    <x v="22"/>
    <x v="41"/>
    <x v="80"/>
    <s v="Cantidad de centros del adulto mayor"/>
    <m/>
    <m/>
    <m/>
    <s v="Sistema Nacional de Información Municipal"/>
    <m/>
    <m/>
    <m/>
    <m/>
    <m/>
    <m/>
    <m/>
    <m/>
    <m/>
    <m/>
    <m/>
    <m/>
    <m/>
    <m/>
    <m/>
    <m/>
    <m/>
    <m/>
    <m/>
    <m/>
    <m/>
    <m/>
  </r>
  <r>
    <s v="Cobertura de exámenes preventivos del adulto"/>
    <x v="12"/>
    <x v="23"/>
    <x v="45"/>
    <x v="81"/>
    <s v="Porcentaje"/>
    <m/>
    <m/>
    <m/>
    <s v="Sistema Nacional de Información Municipal"/>
    <m/>
    <m/>
    <m/>
    <m/>
    <m/>
    <m/>
    <m/>
    <m/>
    <m/>
    <m/>
    <m/>
    <m/>
    <m/>
    <m/>
    <m/>
    <m/>
    <m/>
    <m/>
    <m/>
    <m/>
    <m/>
    <m/>
  </r>
  <r>
    <s v="Cobertura de salud primaria municipal"/>
    <x v="12"/>
    <x v="23"/>
    <x v="45"/>
    <x v="82"/>
    <s v="Porcentaje"/>
    <m/>
    <m/>
    <m/>
    <s v="Sistema Nacional de Información Municipal"/>
    <m/>
    <m/>
    <m/>
    <m/>
    <m/>
    <m/>
    <m/>
    <m/>
    <m/>
    <m/>
    <m/>
    <m/>
    <m/>
    <m/>
    <m/>
    <m/>
    <m/>
    <m/>
    <m/>
    <m/>
    <m/>
    <m/>
  </r>
  <r>
    <s v="Cantidad de enfermeras/os con contrato al 31 de diciembre"/>
    <x v="12"/>
    <x v="23"/>
    <x v="46"/>
    <x v="83"/>
    <s v="Cantidad de enfermeras/os"/>
    <m/>
    <m/>
    <m/>
    <s v="Sistema Nacional de Información Municipal"/>
    <m/>
    <m/>
    <m/>
    <m/>
    <m/>
    <m/>
    <m/>
    <m/>
    <m/>
    <m/>
    <m/>
    <m/>
    <m/>
    <m/>
    <m/>
    <m/>
    <m/>
    <m/>
    <m/>
    <m/>
    <m/>
    <m/>
  </r>
  <r>
    <s v="Cantidad de farmacias municipales"/>
    <x v="12"/>
    <x v="23"/>
    <x v="44"/>
    <x v="84"/>
    <s v="Cantidad de farmacias"/>
    <m/>
    <m/>
    <m/>
    <s v="Sistema Nacional de Información Municipal"/>
    <m/>
    <m/>
    <m/>
    <m/>
    <m/>
    <m/>
    <m/>
    <m/>
    <m/>
    <m/>
    <m/>
    <m/>
    <m/>
    <m/>
    <m/>
    <m/>
    <m/>
    <m/>
    <m/>
    <m/>
    <m/>
    <m/>
  </r>
  <r>
    <s v="Gastos en personal municipal"/>
    <x v="12"/>
    <x v="24"/>
    <x v="42"/>
    <x v="85"/>
    <s v="Miles de CLP"/>
    <m/>
    <m/>
    <m/>
    <s v="Sistema Nacional de Información Municipal"/>
    <m/>
    <m/>
    <m/>
    <m/>
    <m/>
    <m/>
    <m/>
    <m/>
    <m/>
    <m/>
    <m/>
    <m/>
    <m/>
    <m/>
    <m/>
    <m/>
    <m/>
    <m/>
    <m/>
    <m/>
    <m/>
    <m/>
  </r>
  <r>
    <s v="Gasto total devengado municipal"/>
    <x v="12"/>
    <x v="24"/>
    <x v="42"/>
    <x v="86"/>
    <s v="Miles de CLP"/>
    <m/>
    <m/>
    <m/>
    <s v="Sistema Nacional de Información Municipal"/>
    <m/>
    <m/>
    <m/>
    <m/>
    <m/>
    <m/>
    <m/>
    <m/>
    <m/>
    <m/>
    <m/>
    <m/>
    <m/>
    <m/>
    <m/>
    <m/>
    <m/>
    <m/>
    <m/>
    <m/>
    <m/>
    <m/>
  </r>
  <r>
    <s v="Ingreso total percibido municipal en el sector de salud"/>
    <x v="12"/>
    <x v="23"/>
    <x v="19"/>
    <x v="87"/>
    <s v="Miles de CLP"/>
    <m/>
    <m/>
    <m/>
    <s v="Sistema Nacional de Información Municipal"/>
    <m/>
    <m/>
    <m/>
    <m/>
    <m/>
    <m/>
    <m/>
    <m/>
    <m/>
    <m/>
    <m/>
    <m/>
    <m/>
    <m/>
    <m/>
    <m/>
    <m/>
    <m/>
    <m/>
    <m/>
    <m/>
    <m/>
  </r>
  <r>
    <s v="Ingreso total percibido municipal"/>
    <x v="12"/>
    <x v="24"/>
    <x v="19"/>
    <x v="88"/>
    <s v="Miles de CLP"/>
    <m/>
    <m/>
    <m/>
    <s v="Sistema Nacional de Información Municipal"/>
    <m/>
    <m/>
    <m/>
    <m/>
    <m/>
    <m/>
    <m/>
    <m/>
    <m/>
    <m/>
    <m/>
    <m/>
    <m/>
    <m/>
    <m/>
    <m/>
    <m/>
    <m/>
    <m/>
    <m/>
    <m/>
    <m/>
  </r>
  <r>
    <s v="Ingresos municipales por impuestos"/>
    <x v="12"/>
    <x v="24"/>
    <x v="19"/>
    <x v="89"/>
    <s v="Miles de CLP"/>
    <m/>
    <m/>
    <m/>
    <s v="Sistema Nacional de Información Municipal"/>
    <m/>
    <m/>
    <m/>
    <m/>
    <m/>
    <m/>
    <m/>
    <m/>
    <m/>
    <m/>
    <m/>
    <m/>
    <m/>
    <m/>
    <m/>
    <m/>
    <m/>
    <m/>
    <m/>
    <m/>
    <m/>
    <m/>
  </r>
  <r>
    <s v="Ingresos municipales por permisos de circulación"/>
    <x v="12"/>
    <x v="24"/>
    <x v="19"/>
    <x v="90"/>
    <s v="Miles de CLP"/>
    <m/>
    <m/>
    <m/>
    <s v="Sistema Nacional de Información Municipal"/>
    <m/>
    <m/>
    <m/>
    <m/>
    <m/>
    <m/>
    <m/>
    <m/>
    <m/>
    <m/>
    <m/>
    <m/>
    <m/>
    <m/>
    <m/>
    <m/>
    <m/>
    <m/>
    <m/>
    <m/>
    <m/>
    <m/>
  </r>
  <r>
    <s v="Ingresos propios permanentes municipales"/>
    <x v="12"/>
    <x v="24"/>
    <x v="19"/>
    <x v="91"/>
    <s v="Miles de CLP"/>
    <m/>
    <m/>
    <m/>
    <s v="Sistema Nacional de Información Municipal"/>
    <m/>
    <m/>
    <m/>
    <m/>
    <m/>
    <m/>
    <m/>
    <m/>
    <m/>
    <m/>
    <m/>
    <m/>
    <m/>
    <m/>
    <m/>
    <m/>
    <m/>
    <m/>
    <m/>
    <m/>
    <m/>
    <m/>
  </r>
  <r>
    <s v="Cantidad de laboratorios de salud municipales"/>
    <x v="12"/>
    <x v="23"/>
    <x v="44"/>
    <x v="92"/>
    <s v="Cantiadad de laboratorios de salud"/>
    <m/>
    <m/>
    <m/>
    <s v="Sistema Nacional de Información Municipal"/>
    <m/>
    <m/>
    <m/>
    <m/>
    <m/>
    <m/>
    <m/>
    <m/>
    <m/>
    <m/>
    <m/>
    <m/>
    <m/>
    <m/>
    <m/>
    <m/>
    <m/>
    <m/>
    <m/>
    <m/>
    <m/>
    <m/>
  </r>
  <r>
    <s v="Cantidad de médicas/os con contrato al 31 de diciembre"/>
    <x v="12"/>
    <x v="23"/>
    <x v="46"/>
    <x v="93"/>
    <s v="Cantidad de médicas/os"/>
    <m/>
    <m/>
    <m/>
    <s v="Sistema Nacional de Información Municipal"/>
    <m/>
    <m/>
    <m/>
    <m/>
    <m/>
    <m/>
    <m/>
    <m/>
    <m/>
    <m/>
    <m/>
    <m/>
    <m/>
    <m/>
    <m/>
    <m/>
    <m/>
    <m/>
    <m/>
    <m/>
    <m/>
    <m/>
  </r>
  <r>
    <s v="Cantidad de otras organizaciones comunitarias funcionales"/>
    <x v="12"/>
    <x v="22"/>
    <x v="41"/>
    <x v="94"/>
    <s v="Cantidad de organizaciones comunitarias"/>
    <m/>
    <m/>
    <m/>
    <s v="Sistema Nacional de Información Municipal"/>
    <m/>
    <m/>
    <m/>
    <m/>
    <m/>
    <m/>
    <m/>
    <m/>
    <m/>
    <m/>
    <m/>
    <m/>
    <m/>
    <m/>
    <m/>
    <m/>
    <m/>
    <m/>
    <m/>
    <m/>
    <m/>
    <m/>
  </r>
  <r>
    <s v="Cantidad de otros establecimientos municipales de salud"/>
    <x v="12"/>
    <x v="23"/>
    <x v="44"/>
    <x v="95"/>
    <s v="Cantidad de establecimientos"/>
    <m/>
    <m/>
    <m/>
    <s v="Sistema Nacional de Información Municipal"/>
    <m/>
    <m/>
    <m/>
    <m/>
    <m/>
    <m/>
    <m/>
    <m/>
    <m/>
    <m/>
    <m/>
    <m/>
    <m/>
    <m/>
    <m/>
    <m/>
    <m/>
    <m/>
    <m/>
    <m/>
    <m/>
    <m/>
  </r>
  <r>
    <s v="Ingresos municipales por patentes mineras (Ley Nº19.143)"/>
    <x v="12"/>
    <x v="24"/>
    <x v="19"/>
    <x v="96"/>
    <s v="Miles de CLP"/>
    <m/>
    <m/>
    <m/>
    <s v="Sistema Nacional de Información Municipal"/>
    <m/>
    <m/>
    <m/>
    <m/>
    <m/>
    <m/>
    <m/>
    <m/>
    <m/>
    <m/>
    <m/>
    <m/>
    <m/>
    <m/>
    <m/>
    <m/>
    <m/>
    <m/>
    <m/>
    <m/>
    <m/>
    <m/>
  </r>
  <r>
    <s v="Cantidad de pensiones básicas solidarias pagadas"/>
    <x v="12"/>
    <x v="24"/>
    <x v="47"/>
    <x v="97"/>
    <s v="Cantidad de pensiones básicas solidarias"/>
    <m/>
    <m/>
    <m/>
    <s v="Sistema Nacional de Información Municipal"/>
    <m/>
    <m/>
    <m/>
    <m/>
    <m/>
    <m/>
    <m/>
    <m/>
    <m/>
    <m/>
    <m/>
    <m/>
    <m/>
    <m/>
    <m/>
    <m/>
    <m/>
    <m/>
    <m/>
    <m/>
    <m/>
    <m/>
  </r>
  <r>
    <s v="Cantidad de pensiones básicas solidarias de invalidez pagadas"/>
    <x v="12"/>
    <x v="24"/>
    <x v="47"/>
    <x v="98"/>
    <s v="Cantidad de pensiones solidarias de vejez"/>
    <m/>
    <m/>
    <m/>
    <s v="Sistema Nacional de Información Municipal"/>
    <m/>
    <m/>
    <m/>
    <m/>
    <m/>
    <m/>
    <m/>
    <m/>
    <m/>
    <m/>
    <m/>
    <m/>
    <m/>
    <m/>
    <m/>
    <m/>
    <m/>
    <m/>
    <m/>
    <m/>
    <m/>
    <m/>
  </r>
  <r>
    <s v="Cantidad de pensiones básicas solidarias de vejez pagadas"/>
    <x v="12"/>
    <x v="24"/>
    <x v="47"/>
    <x v="99"/>
    <s v="Cantidad de pensiones solidarias de invalidez"/>
    <m/>
    <m/>
    <m/>
    <s v="Sistema Nacional de Información Municipal"/>
    <m/>
    <m/>
    <m/>
    <m/>
    <m/>
    <m/>
    <m/>
    <m/>
    <m/>
    <m/>
    <m/>
    <m/>
    <m/>
    <m/>
    <m/>
    <m/>
    <m/>
    <m/>
    <m/>
    <m/>
    <m/>
    <m/>
  </r>
  <r>
    <s v="Cantidad de personas enviadas a un empleo"/>
    <x v="12"/>
    <x v="25"/>
    <x v="48"/>
    <x v="100"/>
    <s v="Cantidad de personas"/>
    <m/>
    <m/>
    <m/>
    <s v="Sistema Nacional de Información Municipal"/>
    <m/>
    <m/>
    <m/>
    <m/>
    <m/>
    <m/>
    <m/>
    <m/>
    <m/>
    <m/>
    <m/>
    <m/>
    <m/>
    <m/>
    <m/>
    <m/>
    <m/>
    <m/>
    <m/>
    <m/>
    <m/>
    <m/>
  </r>
  <r>
    <s v="Cantidad de personas inscritas en la municipalidad en busca de empleo"/>
    <x v="12"/>
    <x v="25"/>
    <x v="49"/>
    <x v="101"/>
    <s v="Cantidad de personas"/>
    <m/>
    <m/>
    <m/>
    <s v="Sistema Nacional de Información Municipal"/>
    <m/>
    <m/>
    <m/>
    <m/>
    <m/>
    <m/>
    <m/>
    <m/>
    <m/>
    <m/>
    <m/>
    <m/>
    <m/>
    <m/>
    <m/>
    <m/>
    <m/>
    <m/>
    <m/>
    <m/>
    <m/>
    <m/>
  </r>
  <r>
    <s v="Cantidad de personas inscritas en la municipalidad para capacitación"/>
    <x v="12"/>
    <x v="25"/>
    <x v="49"/>
    <x v="102"/>
    <s v="Cantidad de personas"/>
    <m/>
    <m/>
    <m/>
    <s v="Sistema Nacional de Información Municipal"/>
    <m/>
    <m/>
    <m/>
    <m/>
    <m/>
    <m/>
    <m/>
    <m/>
    <m/>
    <m/>
    <m/>
    <m/>
    <m/>
    <m/>
    <m/>
    <m/>
    <m/>
    <m/>
    <m/>
    <m/>
    <m/>
    <m/>
  </r>
  <r>
    <s v="Cantidad de personas que efectivamente egresan de cursos de capacitación laboral"/>
    <x v="12"/>
    <x v="25"/>
    <x v="50"/>
    <x v="103"/>
    <s v="Cantidad de personas"/>
    <m/>
    <m/>
    <m/>
    <s v="Sistema Nacional de Información Municipal"/>
    <m/>
    <m/>
    <m/>
    <m/>
    <m/>
    <m/>
    <m/>
    <m/>
    <m/>
    <m/>
    <m/>
    <m/>
    <m/>
    <m/>
    <m/>
    <m/>
    <m/>
    <m/>
    <m/>
    <m/>
    <m/>
    <m/>
  </r>
  <r>
    <s v="Cantidad de predios agrícolas"/>
    <x v="12"/>
    <x v="26"/>
    <x v="51"/>
    <x v="104"/>
    <s v="Cantidad de predios"/>
    <s v="2006-2019"/>
    <m/>
    <m/>
    <s v="Sistema Nacional de Información Municipal"/>
    <m/>
    <m/>
    <m/>
    <m/>
    <m/>
    <m/>
    <m/>
    <m/>
    <m/>
    <m/>
    <m/>
    <m/>
    <m/>
    <m/>
    <m/>
    <m/>
    <m/>
    <m/>
    <m/>
    <m/>
    <m/>
    <m/>
  </r>
  <r>
    <s v="Cantidad de predios no agrícolas"/>
    <x v="12"/>
    <x v="26"/>
    <x v="51"/>
    <x v="105"/>
    <s v="Cantidad de predios"/>
    <s v="2006-2019"/>
    <m/>
    <m/>
    <s v="Sistema Nacional de Información Municipal"/>
    <m/>
    <m/>
    <m/>
    <m/>
    <m/>
    <m/>
    <m/>
    <m/>
    <m/>
    <m/>
    <m/>
    <m/>
    <m/>
    <m/>
    <m/>
    <m/>
    <m/>
    <m/>
    <m/>
    <m/>
    <m/>
    <m/>
  </r>
  <r>
    <s v="Cantidad de predios no agrícolas habitacionales"/>
    <x v="12"/>
    <x v="26"/>
    <x v="51"/>
    <x v="105"/>
    <s v="Cantidad de predios"/>
    <s v="2006-2019"/>
    <m/>
    <m/>
    <s v="Sistema Nacional de Información Municipal"/>
    <m/>
    <m/>
    <m/>
    <m/>
    <m/>
    <m/>
    <m/>
    <m/>
    <m/>
    <m/>
    <m/>
    <m/>
    <m/>
    <m/>
    <m/>
    <m/>
    <m/>
    <m/>
    <m/>
    <m/>
    <m/>
    <m/>
  </r>
  <r>
    <s v="Cantidad de predios no agrícolas no habitacionales"/>
    <x v="12"/>
    <x v="26"/>
    <x v="51"/>
    <x v="105"/>
    <s v="Cantidad de predios"/>
    <s v="2006-2019"/>
    <m/>
    <m/>
    <s v="Sistema Nacional de Información Municipal"/>
    <m/>
    <m/>
    <m/>
    <m/>
    <m/>
    <m/>
    <m/>
    <m/>
    <m/>
    <m/>
    <m/>
    <m/>
    <m/>
    <m/>
    <m/>
    <m/>
    <m/>
    <m/>
    <m/>
    <m/>
    <m/>
    <m/>
  </r>
  <r>
    <s v="Presupuesto vigente de gastos municipales"/>
    <x v="12"/>
    <x v="24"/>
    <x v="52"/>
    <x v="106"/>
    <s v="Miles de CLP"/>
    <m/>
    <m/>
    <m/>
    <s v="Sistema Nacional de Información Municipal"/>
    <m/>
    <m/>
    <m/>
    <m/>
    <m/>
    <m/>
    <m/>
    <m/>
    <m/>
    <m/>
    <m/>
    <m/>
    <m/>
    <m/>
    <m/>
    <m/>
    <m/>
    <m/>
    <m/>
    <m/>
    <m/>
    <m/>
  </r>
  <r>
    <s v="Presupuesto vigente municipal en sector de salud"/>
    <x v="12"/>
    <x v="23"/>
    <x v="52"/>
    <x v="107"/>
    <s v="Miles de CLP"/>
    <m/>
    <m/>
    <m/>
    <s v="Sistema Nacional de Información Municipal"/>
    <m/>
    <m/>
    <m/>
    <m/>
    <m/>
    <m/>
    <m/>
    <m/>
    <m/>
    <m/>
    <m/>
    <m/>
    <m/>
    <m/>
    <m/>
    <m/>
    <m/>
    <m/>
    <m/>
    <m/>
    <m/>
    <m/>
  </r>
  <r>
    <s v="Cantidad de propiedades de dominio municipal (municipales y corporaciones)"/>
    <x v="12"/>
    <x v="24"/>
    <x v="53"/>
    <x v="108"/>
    <s v="Cantidad de propiedades"/>
    <s v="2010-2019"/>
    <m/>
    <m/>
    <s v="Sistema Nacional de Información Municipal"/>
    <m/>
    <m/>
    <m/>
    <m/>
    <m/>
    <m/>
    <m/>
    <m/>
    <m/>
    <m/>
    <m/>
    <m/>
    <m/>
    <m/>
    <m/>
    <m/>
    <m/>
    <m/>
    <m/>
    <m/>
    <m/>
    <m/>
  </r>
  <r>
    <s v="Cantidad de propiedades de municipalidades"/>
    <x v="12"/>
    <x v="24"/>
    <x v="53"/>
    <x v="109"/>
    <s v="Cantidad de propiedades"/>
    <s v="2010-2019"/>
    <m/>
    <m/>
    <s v="Sistema Nacional de Información Municipal"/>
    <m/>
    <m/>
    <m/>
    <m/>
    <m/>
    <m/>
    <m/>
    <m/>
    <m/>
    <m/>
    <m/>
    <m/>
    <m/>
    <m/>
    <m/>
    <m/>
    <m/>
    <m/>
    <m/>
    <m/>
    <m/>
    <m/>
  </r>
  <r>
    <s v="Cantidad de subsidios de agua potable otorgados a zonas rurales"/>
    <x v="12"/>
    <x v="24"/>
    <x v="54"/>
    <x v="110"/>
    <s v="Cantidad de subsidios"/>
    <m/>
    <m/>
    <m/>
    <s v="Sistema Nacional de Información Municipal"/>
    <m/>
    <m/>
    <m/>
    <m/>
    <m/>
    <m/>
    <m/>
    <m/>
    <m/>
    <m/>
    <m/>
    <m/>
    <m/>
    <m/>
    <m/>
    <m/>
    <m/>
    <m/>
    <m/>
    <m/>
    <m/>
    <m/>
  </r>
  <r>
    <s v="Cantidad de subsidios de agua potable otorgados a zonas urbanas"/>
    <x v="12"/>
    <x v="24"/>
    <x v="54"/>
    <x v="111"/>
    <s v="Cantidad de subsidios"/>
    <m/>
    <m/>
    <m/>
    <s v="Sistema Nacional de Información Municipal"/>
    <m/>
    <m/>
    <m/>
    <m/>
    <m/>
    <m/>
    <m/>
    <m/>
    <m/>
    <m/>
    <m/>
    <m/>
    <m/>
    <m/>
    <m/>
    <m/>
    <m/>
    <m/>
    <m/>
    <m/>
    <m/>
    <m/>
  </r>
  <r>
    <s v="Cantidad de subsidios familiares otorgados"/>
    <x v="12"/>
    <x v="24"/>
    <x v="54"/>
    <x v="112"/>
    <s v="Cantidad de subsidios"/>
    <m/>
    <m/>
    <m/>
    <s v="Sistema Nacional de Información Municipal"/>
    <m/>
    <m/>
    <m/>
    <m/>
    <m/>
    <m/>
    <m/>
    <m/>
    <m/>
    <m/>
    <m/>
    <m/>
    <m/>
    <m/>
    <m/>
    <m/>
    <m/>
    <m/>
    <m/>
    <m/>
    <m/>
    <m/>
  </r>
  <r>
    <s v="Tasa de logros de egresos de capacitación"/>
    <x v="12"/>
    <x v="25"/>
    <x v="50"/>
    <x v="113"/>
    <s v="Porcentaje"/>
    <m/>
    <m/>
    <m/>
    <s v="Sistema Nacional de Información Municipal"/>
    <m/>
    <m/>
    <m/>
    <m/>
    <m/>
    <m/>
    <m/>
    <m/>
    <m/>
    <m/>
    <m/>
    <m/>
    <m/>
    <m/>
    <m/>
    <m/>
    <m/>
    <m/>
    <m/>
    <m/>
    <m/>
    <m/>
  </r>
  <r>
    <s v="Transferencias municipales al sector de salud sobre los ingresos propios municipales"/>
    <x v="12"/>
    <x v="23"/>
    <x v="55"/>
    <x v="114"/>
    <s v="Miles de CLP"/>
    <m/>
    <m/>
    <m/>
    <s v="Sistema Nacional de Información Municipal"/>
    <m/>
    <m/>
    <m/>
    <m/>
    <m/>
    <m/>
    <m/>
    <m/>
    <m/>
    <m/>
    <m/>
    <m/>
    <m/>
    <m/>
    <m/>
    <m/>
    <m/>
    <m/>
    <m/>
    <m/>
    <m/>
    <m/>
  </r>
  <r>
    <s v="Cantidad de uniones comunales"/>
    <x v="12"/>
    <x v="22"/>
    <x v="41"/>
    <x v="115"/>
    <s v="Cantidad de uniones comunales"/>
    <m/>
    <m/>
    <m/>
    <s v="Sistema Nacional de Información Municipal"/>
    <m/>
    <m/>
    <m/>
    <m/>
    <m/>
    <m/>
    <m/>
    <m/>
    <m/>
    <m/>
    <m/>
    <m/>
    <m/>
    <m/>
    <m/>
    <m/>
    <m/>
    <m/>
    <m/>
    <m/>
    <m/>
    <m/>
  </r>
  <r>
    <s v="Cantidad de vacunatorios"/>
    <x v="12"/>
    <x v="23"/>
    <x v="44"/>
    <x v="116"/>
    <s v="Cantidad de vacunatorios"/>
    <m/>
    <m/>
    <m/>
    <s v="Sistema Nacional de Información Municipal"/>
    <m/>
    <m/>
    <m/>
    <m/>
    <m/>
    <m/>
    <m/>
    <m/>
    <m/>
    <m/>
    <m/>
    <m/>
    <m/>
    <m/>
    <m/>
    <m/>
    <m/>
    <m/>
    <m/>
    <m/>
    <m/>
    <m/>
  </r>
  <r>
    <s v="Índice de elaboración de productos alimenticios (base promedio año 2014=100)"/>
    <x v="13"/>
    <x v="0"/>
    <x v="56"/>
    <x v="117"/>
    <s v="Índice"/>
    <s v="2014-2021"/>
    <m/>
    <s v="Índice de la división 10 &quot;Elaboración de productos alimenticios&quot; según el clasificador CIIU4.CL2012, que forma parte del IPMan."/>
    <s v="Instituto Nacional de Estadísticas"/>
    <m/>
    <m/>
    <m/>
    <m/>
    <m/>
    <m/>
    <m/>
    <m/>
    <m/>
    <m/>
    <m/>
    <m/>
    <m/>
    <m/>
    <m/>
    <m/>
    <m/>
    <m/>
    <m/>
    <m/>
    <m/>
    <m/>
  </r>
  <r>
    <s v="Índice de elaboración de bebidas alcohólicas y no alcohólicas (base promedio año 2014=100)"/>
    <x v="13"/>
    <x v="0"/>
    <x v="57"/>
    <x v="118"/>
    <s v="Índice"/>
    <s v="2014-2021"/>
    <m/>
    <s v="Índice de producción de la división 11 &quot;Elaboración de bebidas alcohólicas y no alcohólicas&quot; Base promedio año 2014=100, según el clasificador CIIU4.CL2012, que forma parte del IPMan."/>
    <s v="Instituto Nacional de Estadísticas"/>
    <m/>
    <m/>
    <m/>
    <m/>
    <m/>
    <m/>
    <m/>
    <m/>
    <m/>
    <m/>
    <m/>
    <m/>
    <m/>
    <m/>
    <m/>
    <m/>
    <m/>
    <m/>
    <m/>
    <m/>
    <m/>
    <m/>
  </r>
  <r>
    <s v="Índice de elaboración de productos de tabaco (base promedio año 2014=100)"/>
    <x v="13"/>
    <x v="0"/>
    <x v="58"/>
    <x v="119"/>
    <s v="Índice"/>
    <s v="2014-2021"/>
    <m/>
    <s v="Índice de producción de la división 12 &quot;Elaboración de productos de tabaco&quot; Base promedio año 2014=100, según el clasificador CIIU4.CL2012, que forma parte del IPMan."/>
    <s v="Instituto Nacional de Estadísticas"/>
    <m/>
    <m/>
    <m/>
    <m/>
    <m/>
    <m/>
    <m/>
    <m/>
    <m/>
    <m/>
    <m/>
    <m/>
    <m/>
    <m/>
    <m/>
    <m/>
    <m/>
    <m/>
    <m/>
    <m/>
    <m/>
    <m/>
  </r>
  <r>
    <s v="Índice de producción de madera y fabricación de productos de madera y corcho, excepto muebles; fabricación de artículos de paja y de materiales trenzables (base promedio año 2014=100)"/>
    <x v="13"/>
    <x v="0"/>
    <x v="59"/>
    <x v="120"/>
    <s v="Índice"/>
    <s v="2014-2021"/>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m/>
    <m/>
    <m/>
    <m/>
    <m/>
    <m/>
    <m/>
    <m/>
    <m/>
    <m/>
    <m/>
    <m/>
    <m/>
    <m/>
    <m/>
    <m/>
    <m/>
    <m/>
    <m/>
    <m/>
    <m/>
    <m/>
  </r>
  <r>
    <s v="Índice de fabricación de papel y productos de papel (base promedio año 2014=100)"/>
    <x v="13"/>
    <x v="0"/>
    <x v="60"/>
    <x v="121"/>
    <s v="Índice"/>
    <s v="2014-2021"/>
    <m/>
    <s v="Índice de producción de la división 17 &quot;Fabricación de papel y productos de papel&quot; Base promedio año 2014=100, según el clasificador CIIU4.CL2012, que forma parte del IPMan."/>
    <s v="Instituto Nacional de Estadísticas"/>
    <m/>
    <m/>
    <m/>
    <m/>
    <m/>
    <m/>
    <m/>
    <m/>
    <m/>
    <m/>
    <m/>
    <m/>
    <m/>
    <m/>
    <m/>
    <m/>
    <m/>
    <m/>
    <m/>
    <m/>
    <m/>
    <m/>
  </r>
  <r>
    <s v="Índice de impresión y reproducción de grabaciones (base promedio año 2014=100)"/>
    <x v="13"/>
    <x v="0"/>
    <x v="61"/>
    <x v="122"/>
    <s v="Índice"/>
    <s v="2014-2021"/>
    <m/>
    <s v="Índice de producción de la división 18 &quot;Impresión y reproducción de grabaciones&quot; Base promedio año 2014=100, según el clasificador CIIU4.CL2012, que forma parte del IPMan."/>
    <s v="Instituto Nacional de Estadísticas"/>
    <m/>
    <m/>
    <m/>
    <m/>
    <m/>
    <m/>
    <m/>
    <m/>
    <m/>
    <m/>
    <m/>
    <m/>
    <m/>
    <m/>
    <m/>
    <m/>
    <m/>
    <m/>
    <m/>
    <m/>
    <m/>
    <m/>
  </r>
  <r>
    <s v="Índice de fabricación de coque y productos de la refinación del petróleo (base promedio año 2014=100)"/>
    <x v="13"/>
    <x v="0"/>
    <x v="62"/>
    <x v="123"/>
    <s v="Índice"/>
    <s v="2014-2021"/>
    <m/>
    <s v="Índice de producción de la división 19 &quot;Fabricación de coque y productos de la refinación del petróleo&quot; Base promedio año 2014=100, según el clasificador CIIU4.CL2012, que forma parte del IPMan."/>
    <s v="Instituto Nacional de Estadísticas"/>
    <m/>
    <m/>
    <m/>
    <m/>
    <m/>
    <m/>
    <m/>
    <m/>
    <m/>
    <m/>
    <m/>
    <m/>
    <m/>
    <m/>
    <m/>
    <m/>
    <m/>
    <m/>
    <m/>
    <m/>
    <m/>
    <m/>
  </r>
  <r>
    <s v="Índice de fabricación de sustancias y productos químicos (base promedio año 2014=100)"/>
    <x v="13"/>
    <x v="0"/>
    <x v="63"/>
    <x v="124"/>
    <s v="Índice"/>
    <s v="2014-2021"/>
    <m/>
    <s v="Índice de producción de la división 20 &quot;Fabricación de sustancias y productos químicos&quot; Base promedio año 2014=100, según el clasificador CIIU4.CL2012, que forma parte del IPMan."/>
    <s v="Instituto Nacional de Estadísticas"/>
    <m/>
    <m/>
    <m/>
    <m/>
    <m/>
    <m/>
    <m/>
    <m/>
    <m/>
    <m/>
    <m/>
    <m/>
    <m/>
    <m/>
    <m/>
    <m/>
    <m/>
    <m/>
    <m/>
    <m/>
    <m/>
    <m/>
  </r>
  <r>
    <s v="Índice de fabricación de productos farmacéuticos, sustancias químicas medicinales y productos botánicos de uso farmacéutico (base promedio año 2014=100)"/>
    <x v="13"/>
    <x v="0"/>
    <x v="64"/>
    <x v="125"/>
    <s v="Índice"/>
    <s v="2014-2021"/>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m/>
    <m/>
    <m/>
    <m/>
    <m/>
    <m/>
    <m/>
    <m/>
    <m/>
    <m/>
    <m/>
    <m/>
    <m/>
    <m/>
    <m/>
    <m/>
    <m/>
    <m/>
    <m/>
    <m/>
    <m/>
    <m/>
  </r>
  <r>
    <s v="Índice de fabricación de productos de caucho y plástico (base promedio año 2014=100)"/>
    <x v="13"/>
    <x v="0"/>
    <x v="65"/>
    <x v="126"/>
    <s v="Índice"/>
    <s v="2014-2021"/>
    <m/>
    <s v="Índice de producción de la división 22 &quot;Fabricación de productos de caucho y de plástico&quot; Base promedio año 2014=100, según el clasificador CIIU4.CL2012, que forma parte del IPMan."/>
    <s v="Instituto Nacional de Estadísticas"/>
    <m/>
    <m/>
    <m/>
    <m/>
    <m/>
    <m/>
    <m/>
    <m/>
    <m/>
    <m/>
    <m/>
    <m/>
    <m/>
    <m/>
    <m/>
    <m/>
    <m/>
    <m/>
    <m/>
    <m/>
    <m/>
    <m/>
  </r>
  <r>
    <s v="Índice de fabricación de otros productos minerales no metálicos (base promedio año 2014=100)"/>
    <x v="13"/>
    <x v="0"/>
    <x v="66"/>
    <x v="127"/>
    <s v="Índice"/>
    <s v="2014-2021"/>
    <m/>
    <s v="Índice de producción la división 23 &quot;Fabricación de otros productos minerales no metálicos&quot; Base promedio año 2014=100, según el clasificador CIIU4.CL2012, que forma parte del IPMan."/>
    <s v="Instituto Nacional de Estadísticas"/>
    <m/>
    <m/>
    <m/>
    <m/>
    <m/>
    <m/>
    <m/>
    <m/>
    <m/>
    <m/>
    <m/>
    <m/>
    <m/>
    <m/>
    <m/>
    <m/>
    <m/>
    <m/>
    <m/>
    <m/>
    <m/>
    <m/>
  </r>
  <r>
    <s v="Índice de fabricación de metales comunes (base promedio año 2014=100)"/>
    <x v="13"/>
    <x v="0"/>
    <x v="67"/>
    <x v="128"/>
    <s v="Índice"/>
    <s v="2014-2021"/>
    <m/>
    <s v="Índice de producción de la división 24 &quot;Fabricación de metales comunes&quot; Base promedio año 2014=100, según el clasificador CIIU4.CL2012, que forma parte del IPMan."/>
    <s v="Instituto Nacional de Estadísticas"/>
    <m/>
    <m/>
    <m/>
    <m/>
    <m/>
    <m/>
    <m/>
    <m/>
    <m/>
    <m/>
    <m/>
    <m/>
    <m/>
    <m/>
    <m/>
    <m/>
    <m/>
    <m/>
    <m/>
    <m/>
    <m/>
    <m/>
  </r>
  <r>
    <s v="Índice de fabricación de productos elaborados de metal, excepto maquinaria y equipo (base promedio año 2014=100)"/>
    <x v="13"/>
    <x v="0"/>
    <x v="68"/>
    <x v="129"/>
    <s v="Índice"/>
    <s v="2014-2021"/>
    <m/>
    <s v="Índice de producción de la división 25 &quot;Fabricación de productos elaborados de metal, excepto maquinaria y equipo&quot; Base promedio año 2014=100, según el clasificador CIIU4.CL2012, que forma parte del IPMan."/>
    <s v="Instituto Nacional de Estadísticas"/>
    <m/>
    <m/>
    <m/>
    <m/>
    <m/>
    <m/>
    <m/>
    <m/>
    <m/>
    <m/>
    <m/>
    <m/>
    <m/>
    <m/>
    <m/>
    <m/>
    <m/>
    <m/>
    <m/>
    <m/>
    <m/>
    <m/>
  </r>
  <r>
    <s v="Índice de fabricación de equipo eléctrico (base promedio año 2014=100)"/>
    <x v="13"/>
    <x v="0"/>
    <x v="69"/>
    <x v="130"/>
    <s v="Índice"/>
    <s v="2014-2021"/>
    <m/>
    <s v="Índice de producción de la división 27 &quot;Fabricación de equipo eléctrico&quot; Base promedio año 2014=100,  según el clasificador CIIU4.CL2012, que forma parte del IPMan."/>
    <s v="Instituto Nacional de Estadísticas"/>
    <m/>
    <m/>
    <m/>
    <m/>
    <m/>
    <m/>
    <m/>
    <m/>
    <m/>
    <m/>
    <m/>
    <m/>
    <m/>
    <m/>
    <m/>
    <m/>
    <m/>
    <m/>
    <m/>
    <m/>
    <m/>
    <m/>
  </r>
  <r>
    <s v="Índice de fabricación de maquinaria y equipo n.c.p (base promedio año 2014=100)"/>
    <x v="13"/>
    <x v="0"/>
    <x v="70"/>
    <x v="131"/>
    <s v="Índice"/>
    <s v="2014-2021"/>
    <m/>
    <s v="Índice de producción de la división 28 &quot;Fabricación de maquinaria y equipo n.c.p&quot; Base promedio año 2014=100, según el clasificador CIIU4.CL2012, que forma parte del IPMan."/>
    <s v="Instituto Nacional de Estadísticas"/>
    <m/>
    <m/>
    <m/>
    <m/>
    <m/>
    <m/>
    <m/>
    <m/>
    <m/>
    <m/>
    <m/>
    <m/>
    <m/>
    <m/>
    <m/>
    <m/>
    <m/>
    <m/>
    <m/>
    <m/>
    <m/>
    <m/>
  </r>
  <r>
    <s v="Índice de fabricación de vehículos automotores, remolques y semiremolques (base promedio año 2014=100)"/>
    <x v="13"/>
    <x v="0"/>
    <x v="71"/>
    <x v="132"/>
    <s v="Índice"/>
    <s v="2014-2021"/>
    <m/>
    <s v="Índice de producción de la división 29 &quot;Fabricación de vehículos automotores, remolques y semiremolques&quot; Base promedio año 2014=100, según el clasificador CIIU4.CL2012, que forma parte del IPMan."/>
    <s v="Instituto Nacional de Estadísticas"/>
    <m/>
    <m/>
    <m/>
    <m/>
    <m/>
    <m/>
    <m/>
    <m/>
    <m/>
    <m/>
    <m/>
    <m/>
    <m/>
    <m/>
    <m/>
    <m/>
    <m/>
    <m/>
    <m/>
    <m/>
    <m/>
    <m/>
  </r>
  <r>
    <s v="Índice de fabricación de otros tipos de equipo de transporte (base promedio año 2014=100)"/>
    <x v="13"/>
    <x v="0"/>
    <x v="72"/>
    <x v="133"/>
    <s v="Índice"/>
    <s v="2014-2021"/>
    <m/>
    <s v="Índice de producción de la división 30 &quot;Fabricación de otros tipos de equipo de transporte&quot; Base promedio año 2014=100, según el clasificador CIIU4.CL2012, que forma parte del IPMan."/>
    <s v="Instituto Nacional de Estadísticas"/>
    <m/>
    <m/>
    <m/>
    <m/>
    <m/>
    <m/>
    <m/>
    <m/>
    <m/>
    <m/>
    <m/>
    <m/>
    <m/>
    <m/>
    <m/>
    <m/>
    <m/>
    <m/>
    <m/>
    <m/>
    <m/>
    <m/>
  </r>
  <r>
    <s v="Índice de fabricación de muebles (base promedio año 2014=100)"/>
    <x v="13"/>
    <x v="0"/>
    <x v="73"/>
    <x v="134"/>
    <s v="Índice"/>
    <s v="2014-2021"/>
    <m/>
    <s v="Índice de producción de la división 31 &quot;Fabricación de muebles&quot; Base promedio año 2014=100, según el clasificador CIIU4.CL2012, que forma parte del IPMan."/>
    <s v="Instituto Nacional de Estadísticas"/>
    <m/>
    <m/>
    <m/>
    <m/>
    <m/>
    <m/>
    <m/>
    <m/>
    <m/>
    <m/>
    <m/>
    <m/>
    <m/>
    <m/>
    <m/>
    <m/>
    <m/>
    <m/>
    <m/>
    <m/>
    <m/>
    <m/>
  </r>
  <r>
    <s v="Índice de Producción Manufacturera (base promedio año 2014=100)"/>
    <x v="13"/>
    <x v="27"/>
    <x v="74"/>
    <x v="135"/>
    <s v="Índice"/>
    <s v="2014-2021"/>
    <m/>
    <s v="Índice de Producción Manufacturera (IPMan) Base promedio año 2014=100. Este índice mide la evolución de la actividad productiva de la industria manufacturera desde el punto de vista de la oferta."/>
    <s v="Instituto Nacional de Estadísticas"/>
    <m/>
    <m/>
    <m/>
    <m/>
    <m/>
    <m/>
    <m/>
    <m/>
    <m/>
    <m/>
    <m/>
    <m/>
    <m/>
    <m/>
    <m/>
    <m/>
    <m/>
    <m/>
    <m/>
    <m/>
    <m/>
    <m/>
  </r>
  <r>
    <s v="Volumen de molienda de trigo blanco y candeal"/>
    <x v="13"/>
    <x v="28"/>
    <x v="75"/>
    <x v="136"/>
    <s v="Toneladas"/>
    <s v="2014-2021"/>
    <m/>
    <s v="Cantidad de molienda de trigo, medido en toneladas, de los establecimientos que cuentan con 10 o más trabajadores."/>
    <s v="Instituto Nacional de Estadísticas"/>
    <m/>
    <m/>
    <m/>
    <m/>
    <m/>
    <m/>
    <m/>
    <m/>
    <m/>
    <m/>
    <m/>
    <m/>
    <m/>
    <m/>
    <m/>
    <m/>
    <m/>
    <m/>
    <m/>
    <m/>
    <m/>
    <m/>
  </r>
  <r>
    <s v="Volumen de producción de crema fresca en industria láctea menor"/>
    <x v="13"/>
    <x v="28"/>
    <x v="76"/>
    <x v="137"/>
    <s v="Kilogramos"/>
    <s v="2014-2021"/>
    <m/>
    <s v="Cantidad producida de crema fresca de láctea menor medida en kilogramos (kg)"/>
    <s v="Instituto Nacional de Estadísticas"/>
    <m/>
    <m/>
    <m/>
    <m/>
    <m/>
    <m/>
    <m/>
    <m/>
    <m/>
    <m/>
    <m/>
    <m/>
    <m/>
    <m/>
    <m/>
    <m/>
    <m/>
    <m/>
    <m/>
    <m/>
    <m/>
    <m/>
  </r>
  <r>
    <s v="Volumen de producción de leche en polvo en industria láctea menor"/>
    <x v="13"/>
    <x v="28"/>
    <x v="76"/>
    <x v="138"/>
    <s v="Kilogramos"/>
    <s v="2014-2021"/>
    <m/>
    <s v="Cantidad producida de leche en polvo de láctea menor medida en kilogramos (kg)"/>
    <s v="Instituto Nacional de Estadísticas"/>
    <m/>
    <m/>
    <m/>
    <m/>
    <m/>
    <m/>
    <m/>
    <m/>
    <m/>
    <m/>
    <m/>
    <m/>
    <m/>
    <m/>
    <m/>
    <m/>
    <m/>
    <m/>
    <m/>
    <m/>
    <m/>
    <m/>
  </r>
  <r>
    <s v="Volumen de producción de leche fluida en industria láctea menor"/>
    <x v="13"/>
    <x v="28"/>
    <x v="76"/>
    <x v="139"/>
    <s v="Litros"/>
    <s v="2014-2021"/>
    <m/>
    <s v="Cantidad producida de leche fluida de láctea menor medida en litros."/>
    <s v="Instituto Nacional de Estadísticas"/>
    <m/>
    <m/>
    <m/>
    <m/>
    <m/>
    <m/>
    <m/>
    <m/>
    <m/>
    <m/>
    <m/>
    <m/>
    <m/>
    <m/>
    <m/>
    <m/>
    <m/>
    <m/>
    <m/>
    <m/>
    <m/>
    <m/>
  </r>
  <r>
    <s v="Volumen de producción de manjar en industria láctea menor"/>
    <x v="13"/>
    <x v="28"/>
    <x v="76"/>
    <x v="140"/>
    <s v="Kilogramos"/>
    <s v="2014-2021"/>
    <m/>
    <s v="Cantidad producida de manjar de láctea menor medida en kilogramos (kg)"/>
    <s v="Instituto Nacional de Estadísticas"/>
    <m/>
    <m/>
    <m/>
    <m/>
    <m/>
    <m/>
    <m/>
    <m/>
    <m/>
    <m/>
    <m/>
    <m/>
    <m/>
    <m/>
    <m/>
    <m/>
    <m/>
    <m/>
    <m/>
    <m/>
    <m/>
    <m/>
  </r>
  <r>
    <s v="Volumen de producción de mantequilla en industria láctea menor"/>
    <x v="13"/>
    <x v="28"/>
    <x v="76"/>
    <x v="141"/>
    <s v="Kilogramos"/>
    <s v="2014-2021"/>
    <m/>
    <s v="Cantidad producida de mantequilla de láctea menor medida en kilogramos (kg)"/>
    <s v="Instituto Nacional de Estadísticas"/>
    <m/>
    <m/>
    <m/>
    <m/>
    <m/>
    <m/>
    <m/>
    <m/>
    <m/>
    <m/>
    <m/>
    <m/>
    <m/>
    <m/>
    <m/>
    <m/>
    <m/>
    <m/>
    <m/>
    <m/>
    <m/>
    <m/>
  </r>
  <r>
    <s v="Volumen de producción de queso fresco o quesillo en industria láctea menor"/>
    <x v="13"/>
    <x v="28"/>
    <x v="76"/>
    <x v="142"/>
    <s v="Kilogramos"/>
    <s v="2014-2021"/>
    <m/>
    <s v="Cantidad producida de queso fresco o quisllo de láctea menor medida en kilogramos (kg)"/>
    <s v="Instituto Nacional de Estadísticas"/>
    <m/>
    <m/>
    <m/>
    <m/>
    <m/>
    <m/>
    <m/>
    <m/>
    <m/>
    <m/>
    <m/>
    <m/>
    <m/>
    <m/>
    <m/>
    <m/>
    <m/>
    <m/>
    <m/>
    <m/>
    <m/>
    <m/>
  </r>
  <r>
    <s v="Volumen de producción de queso en industria láctea menor"/>
    <x v="13"/>
    <x v="28"/>
    <x v="76"/>
    <x v="143"/>
    <s v="Kilogramos"/>
    <s v="2014-2021"/>
    <m/>
    <s v="Cantidad producida de queso de láctea menor medida en kilogramos (kg)"/>
    <s v="Instituto Nacional de Estadísticas"/>
    <m/>
    <m/>
    <m/>
    <m/>
    <m/>
    <m/>
    <m/>
    <m/>
    <m/>
    <m/>
    <m/>
    <m/>
    <m/>
    <m/>
    <m/>
    <m/>
    <m/>
    <m/>
    <m/>
    <m/>
    <m/>
    <m/>
  </r>
  <r>
    <s v="Volumen de producción de suero en polvo en industria láctea menor"/>
    <x v="13"/>
    <x v="28"/>
    <x v="76"/>
    <x v="144"/>
    <s v="Kilogramos"/>
    <s v="2014-2021"/>
    <m/>
    <s v="Cantidad producida de suero en polvo de láctea menor medida en kilogramos (kg)"/>
    <s v="Instituto Nacional de Estadísticas"/>
    <m/>
    <m/>
    <m/>
    <m/>
    <m/>
    <m/>
    <m/>
    <m/>
    <m/>
    <m/>
    <m/>
    <m/>
    <m/>
    <m/>
    <m/>
    <m/>
    <m/>
    <m/>
    <m/>
    <m/>
    <m/>
    <m/>
  </r>
  <r>
    <s v="Volumen de producción de yogurt en industria láctea menor"/>
    <x v="13"/>
    <x v="28"/>
    <x v="76"/>
    <x v="145"/>
    <s v="Litros"/>
    <s v="2014-2021"/>
    <m/>
    <s v="Cantidad producida de yogurt de láctea menor medida en litros "/>
    <s v="Instituto Nacional de Estadísticas"/>
    <m/>
    <m/>
    <m/>
    <m/>
    <m/>
    <m/>
    <m/>
    <m/>
    <m/>
    <m/>
    <m/>
    <m/>
    <m/>
    <m/>
    <m/>
    <m/>
    <m/>
    <m/>
    <m/>
    <m/>
    <m/>
    <m/>
  </r>
  <r>
    <s v="Volumen de producción de yodo"/>
    <x v="13"/>
    <x v="29"/>
    <x v="77"/>
    <x v="146"/>
    <s v="Kilogramos"/>
    <s v="2014-2021"/>
    <m/>
    <s v="Cantidad producida de yodo medida en toneladas, obtenida a partir de la extracción de caliche."/>
    <s v="Instituto Nacional de Estadísticas"/>
    <m/>
    <m/>
    <m/>
    <m/>
    <m/>
    <m/>
    <m/>
    <m/>
    <m/>
    <m/>
    <m/>
    <m/>
    <m/>
    <m/>
    <m/>
    <m/>
    <m/>
    <m/>
    <m/>
    <m/>
    <m/>
    <m/>
  </r>
  <r>
    <s v="Cantidad de refugiados"/>
    <x v="14"/>
    <x v="30"/>
    <x v="78"/>
    <x v="147"/>
    <s v="Cantidad de refugiados"/>
    <m/>
    <m/>
    <m/>
    <s v="Instituto Nacional de Estadísticas"/>
    <m/>
    <m/>
    <m/>
    <m/>
    <m/>
    <m/>
    <m/>
    <m/>
    <m/>
    <m/>
    <m/>
    <m/>
    <m/>
    <m/>
    <m/>
    <m/>
    <m/>
    <m/>
    <m/>
    <m/>
    <m/>
    <m/>
  </r>
  <r>
    <s v="Cantidad de solicitantes de refugio"/>
    <x v="14"/>
    <x v="30"/>
    <x v="79"/>
    <x v="148"/>
    <s v="Cantidad de solicitantes"/>
    <m/>
    <m/>
    <m/>
    <s v="Instituto Nacional de Estadísticas"/>
    <m/>
    <m/>
    <m/>
    <m/>
    <m/>
    <m/>
    <m/>
    <m/>
    <m/>
    <m/>
    <m/>
    <m/>
    <m/>
    <m/>
    <m/>
    <m/>
    <m/>
    <m/>
    <m/>
    <m/>
    <m/>
    <m/>
  </r>
  <r>
    <s v="Producción minera de carbón"/>
    <x v="15"/>
    <x v="31"/>
    <x v="80"/>
    <x v="149"/>
    <s v="Toneladas"/>
    <s v="2014-2021"/>
    <m/>
    <s v="Cantidad de carbón, proveniente de la explotación de minas subterráneas o cielo abierto, medida en toneladas netas."/>
    <s v="Instituto Nacional de Estadísticas"/>
    <m/>
    <m/>
    <m/>
    <m/>
    <m/>
    <m/>
    <m/>
    <m/>
    <m/>
    <m/>
    <m/>
    <m/>
    <m/>
    <m/>
    <m/>
    <m/>
    <m/>
    <m/>
    <m/>
    <m/>
    <m/>
    <m/>
  </r>
  <r>
    <s v="Producción minera de cloruro de sodio"/>
    <x v="15"/>
    <x v="32"/>
    <x v="80"/>
    <x v="150"/>
    <s v="Toneladas"/>
    <s v="2014-2021"/>
    <m/>
    <s v="Cloruro de sodio medida en toneladas (t)"/>
    <s v="Instituto Nacional de Estadísticas"/>
    <m/>
    <m/>
    <m/>
    <m/>
    <m/>
    <m/>
    <m/>
    <m/>
    <m/>
    <m/>
    <m/>
    <m/>
    <m/>
    <m/>
    <m/>
    <m/>
    <m/>
    <m/>
    <m/>
    <m/>
    <m/>
    <m/>
  </r>
  <r>
    <s v="Producción minera de cobre"/>
    <x v="15"/>
    <x v="33"/>
    <x v="80"/>
    <x v="151"/>
    <s v="Toneladas métricas de fino contenido"/>
    <s v="2014-2021"/>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m/>
    <m/>
    <m/>
    <m/>
    <m/>
    <m/>
    <m/>
    <m/>
    <m/>
    <m/>
    <m/>
    <m/>
    <m/>
    <m/>
    <m/>
    <m/>
    <m/>
    <m/>
    <m/>
    <m/>
    <m/>
    <m/>
  </r>
  <r>
    <s v="Producción minera de hierro"/>
    <x v="15"/>
    <x v="33"/>
    <x v="80"/>
    <x v="152"/>
    <s v="Toneladas de mineral"/>
    <s v="2014-2021"/>
    <m/>
    <s v="Cantidad de hierro medida en toneladas de mineral (tm). Incluye pellet, pellet feed y sinter, entre otros, realizados por integración de procesos en el mismo lugar de la extracción."/>
    <s v="Instituto Nacional de Estadísticas"/>
    <m/>
    <m/>
    <m/>
    <m/>
    <m/>
    <m/>
    <m/>
    <m/>
    <m/>
    <m/>
    <m/>
    <m/>
    <m/>
    <m/>
    <m/>
    <m/>
    <m/>
    <m/>
    <m/>
    <m/>
    <m/>
    <m/>
  </r>
  <r>
    <s v="Índice de Producción Minera (base promedio año 2014=100)"/>
    <x v="15"/>
    <x v="34"/>
    <x v="74"/>
    <x v="153"/>
    <s v="Índice"/>
    <s v="2014-2021"/>
    <m/>
    <s v="Índice de Producción Minera (IPMin) Base promedio año 2014=100. Este índice mide la evolución de la actividad productiva de la industria minera desde el punto de vista de la oferta."/>
    <s v="Instituto Nacional de Estadísticas"/>
    <m/>
    <m/>
    <m/>
    <m/>
    <m/>
    <m/>
    <m/>
    <m/>
    <m/>
    <m/>
    <m/>
    <m/>
    <m/>
    <m/>
    <m/>
    <m/>
    <m/>
    <m/>
    <m/>
    <m/>
    <m/>
    <m/>
  </r>
  <r>
    <s v="Índice de Producción de Minería Metálica (base promedio año 2014=100)"/>
    <x v="15"/>
    <x v="33"/>
    <x v="81"/>
    <x v="154"/>
    <s v="Índice"/>
    <s v="2014-2021"/>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m/>
    <m/>
    <m/>
    <m/>
    <m/>
    <m/>
    <m/>
    <m/>
    <m/>
    <m/>
    <m/>
    <m/>
    <m/>
    <m/>
    <m/>
    <m/>
    <m/>
    <m/>
    <m/>
    <m/>
    <m/>
    <m/>
  </r>
  <r>
    <s v="Índice de Producción de Minería No Metálica (base promedio año 2014=100)"/>
    <x v="15"/>
    <x v="32"/>
    <x v="82"/>
    <x v="155"/>
    <s v="Índice"/>
    <s v="2014-2021"/>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m/>
    <m/>
    <m/>
    <m/>
    <m/>
    <m/>
    <m/>
    <m/>
    <m/>
    <m/>
    <m/>
    <m/>
    <m/>
    <m/>
    <m/>
    <m/>
    <m/>
    <m/>
    <m/>
    <m/>
    <m/>
    <m/>
  </r>
  <r>
    <s v="Producción minera de molibdeno"/>
    <x v="15"/>
    <x v="33"/>
    <x v="80"/>
    <x v="156"/>
    <s v="Toneladas métricas de fino contenido"/>
    <s v="2014-2021"/>
    <m/>
    <s v="Cantidad de concentrado de molibdeno, proveniente de la explotación de minas de cobre, medida en toneladas métricas de fino contenido (tmf)."/>
    <s v="Instituto Nacional de Estadísticas"/>
    <m/>
    <m/>
    <m/>
    <m/>
    <m/>
    <m/>
    <m/>
    <m/>
    <m/>
    <m/>
    <m/>
    <m/>
    <m/>
    <m/>
    <m/>
    <m/>
    <m/>
    <m/>
    <m/>
    <m/>
    <m/>
    <m/>
  </r>
  <r>
    <s v="Producción minera de oro"/>
    <x v="15"/>
    <x v="33"/>
    <x v="80"/>
    <x v="157"/>
    <s v="Kilogramos de fino contenido"/>
    <s v="2014-2021"/>
    <m/>
    <s v="Cantidad de oro, proveniente de la explotación de minas de cobre y de yacimientos mixtos, medida en kilogramos de fino contenido (kgf)."/>
    <s v="Instituto Nacional de Estadísticas"/>
    <m/>
    <m/>
    <m/>
    <m/>
    <m/>
    <m/>
    <m/>
    <m/>
    <m/>
    <m/>
    <m/>
    <m/>
    <m/>
    <m/>
    <m/>
    <m/>
    <m/>
    <m/>
    <m/>
    <m/>
    <m/>
    <m/>
  </r>
  <r>
    <s v="Producción minera de plata"/>
    <x v="15"/>
    <x v="33"/>
    <x v="80"/>
    <x v="158"/>
    <s v="Kilogramos de fino contenido"/>
    <s v="2014-2021"/>
    <m/>
    <s v="Cantidad de plata, proveniente de la explotación de minas de cobre y de yacimientos mixtos, medida en kilogramos de fino contenido (kgf)."/>
    <s v="Instituto Nacional de Estadísticas"/>
    <m/>
    <m/>
    <m/>
    <m/>
    <m/>
    <m/>
    <m/>
    <m/>
    <m/>
    <m/>
    <m/>
    <m/>
    <m/>
    <m/>
    <m/>
    <m/>
    <m/>
    <m/>
    <m/>
    <m/>
    <m/>
    <m/>
  </r>
  <r>
    <s v="Femicidios (según Ministerio de la Mujer)"/>
    <x v="16"/>
    <x v="35"/>
    <x v="83"/>
    <x v="159"/>
    <s v="Cantidad de femicidios"/>
    <s v="2010-2021"/>
    <m/>
    <m/>
    <s v="Servicio Nacional de la Mujer y la Equidad de Género"/>
    <m/>
    <m/>
    <m/>
    <m/>
    <m/>
    <m/>
    <m/>
    <m/>
    <m/>
    <m/>
    <m/>
    <m/>
    <m/>
    <m/>
    <m/>
    <m/>
    <m/>
    <m/>
    <m/>
    <m/>
    <m/>
    <m/>
  </r>
  <r>
    <s v="Volumen de leche recepcionado"/>
    <x v="17"/>
    <x v="36"/>
    <x v="84"/>
    <x v="160"/>
    <s v="Litros"/>
    <s v="2014-2021"/>
    <m/>
    <s v="Suma de leche recepcionada láctea mayor y láctea menor (Cod. 1.5.1+1.5.2)"/>
    <s v="Instituto Nacional de Estadísticas"/>
    <m/>
    <m/>
    <m/>
    <m/>
    <m/>
    <m/>
    <m/>
    <m/>
    <m/>
    <m/>
    <m/>
    <m/>
    <m/>
    <m/>
    <m/>
    <m/>
    <m/>
    <m/>
    <m/>
    <m/>
    <m/>
    <m/>
  </r>
  <r>
    <s v="Volumen de leche recepcionado en industria láctea mayor"/>
    <x v="17"/>
    <x v="36"/>
    <x v="84"/>
    <x v="160"/>
    <s v="Litros"/>
    <s v="2014-2021"/>
    <m/>
    <s v="Leche recepcionada en industrias lacteas que en promedio reciben más de 10 millones de litros al año"/>
    <s v="Instituto Nacional de Estadísticas"/>
    <m/>
    <m/>
    <m/>
    <m/>
    <m/>
    <m/>
    <m/>
    <m/>
    <m/>
    <m/>
    <m/>
    <m/>
    <m/>
    <m/>
    <m/>
    <m/>
    <m/>
    <m/>
    <m/>
    <m/>
    <m/>
    <m/>
  </r>
  <r>
    <s v="Volumen de leche recepcionado en industria láctea menor"/>
    <x v="17"/>
    <x v="36"/>
    <x v="84"/>
    <x v="160"/>
    <s v="Litros"/>
    <s v="2014-2021"/>
    <m/>
    <s v="Leche recepcionada en industrias lacteas no contempladas en lactea mayor."/>
    <s v="Instituto Nacional de Estadísticas"/>
    <m/>
    <m/>
    <m/>
    <m/>
    <m/>
    <m/>
    <m/>
    <m/>
    <m/>
    <m/>
    <m/>
    <m/>
    <m/>
    <m/>
    <m/>
    <m/>
    <m/>
    <m/>
    <m/>
    <m/>
    <m/>
    <m/>
  </r>
  <r>
    <s v="Cosechas acuícolas de algas"/>
    <x v="18"/>
    <x v="37"/>
    <x v="85"/>
    <x v="161"/>
    <s v="Toneladas"/>
    <s v="2014-2021"/>
    <m/>
    <s v="Cosechas acuicultura de Algas expresada en toneladas"/>
    <s v="Instituto Nacional de Estadísticas"/>
    <m/>
    <m/>
    <m/>
    <m/>
    <m/>
    <m/>
    <m/>
    <m/>
    <m/>
    <m/>
    <m/>
    <m/>
    <m/>
    <m/>
    <m/>
    <m/>
    <m/>
    <m/>
    <m/>
    <m/>
    <m/>
    <m/>
  </r>
  <r>
    <s v="Cosechas acuícolas de choritos"/>
    <x v="18"/>
    <x v="38"/>
    <x v="86"/>
    <x v="162"/>
    <s v="Toneladas"/>
    <s v="2014-2021"/>
    <m/>
    <s v="Cosechas acuicultura de CHORITO expresada en toneladas"/>
    <s v="Instituto Nacional de Estadísticas"/>
    <m/>
    <m/>
    <m/>
    <m/>
    <m/>
    <m/>
    <m/>
    <m/>
    <m/>
    <m/>
    <m/>
    <m/>
    <m/>
    <m/>
    <m/>
    <m/>
    <m/>
    <m/>
    <m/>
    <m/>
    <m/>
    <m/>
  </r>
  <r>
    <s v="Cosechas acuícolas de moluscos"/>
    <x v="18"/>
    <x v="38"/>
    <x v="86"/>
    <x v="163"/>
    <s v="Toneladas"/>
    <s v="2014-2021"/>
    <m/>
    <s v="Cosechas acuicultura de Moluscos expresada en toneladas"/>
    <s v="Instituto Nacional de Estadísticas"/>
    <m/>
    <m/>
    <m/>
    <m/>
    <m/>
    <m/>
    <m/>
    <m/>
    <m/>
    <m/>
    <m/>
    <m/>
    <m/>
    <m/>
    <m/>
    <m/>
    <m/>
    <m/>
    <m/>
    <m/>
    <m/>
    <m/>
  </r>
  <r>
    <s v="Cosechas acuícolas de peces"/>
    <x v="18"/>
    <x v="38"/>
    <x v="87"/>
    <x v="164"/>
    <s v="Toneladas"/>
    <s v="2014-2021"/>
    <m/>
    <s v="Cosechas acuicultura de Peces expresada en toneladas"/>
    <s v="Instituto Nacional de Estadísticas"/>
    <m/>
    <m/>
    <m/>
    <m/>
    <m/>
    <m/>
    <m/>
    <m/>
    <m/>
    <m/>
    <m/>
    <m/>
    <m/>
    <m/>
    <m/>
    <m/>
    <m/>
    <m/>
    <m/>
    <m/>
    <m/>
    <m/>
  </r>
  <r>
    <s v="Cosechas acuícolas de otras especies"/>
    <x v="18"/>
    <x v="38"/>
    <x v="88"/>
    <x v="165"/>
    <s v="Toneladas"/>
    <s v="2014-2021"/>
    <m/>
    <s v="Cosechas acuicultura de Otros expresada en toneladas"/>
    <s v="Instituto Nacional de Estadísticas"/>
    <m/>
    <m/>
    <m/>
    <m/>
    <m/>
    <m/>
    <m/>
    <m/>
    <m/>
    <m/>
    <m/>
    <m/>
    <m/>
    <m/>
    <m/>
    <m/>
    <m/>
    <m/>
    <m/>
    <m/>
    <m/>
    <m/>
  </r>
  <r>
    <s v="Cosechas acuícolas de Salmón del Atlántico"/>
    <x v="18"/>
    <x v="38"/>
    <x v="87"/>
    <x v="166"/>
    <s v="Toneladas"/>
    <s v="2014-2021"/>
    <m/>
    <s v="Cosechas acuicultura de SALMON DEL ATLANTICO expresada en toneladas"/>
    <s v="Instituto Nacional de Estadísticas"/>
    <m/>
    <m/>
    <m/>
    <m/>
    <m/>
    <m/>
    <m/>
    <m/>
    <m/>
    <m/>
    <m/>
    <m/>
    <m/>
    <m/>
    <m/>
    <m/>
    <m/>
    <m/>
    <m/>
    <m/>
    <m/>
    <m/>
  </r>
  <r>
    <s v="Cosechas acuícolas de Salmón Plateado o Coho"/>
    <x v="18"/>
    <x v="38"/>
    <x v="87"/>
    <x v="167"/>
    <s v="Toneladas"/>
    <s v="2014-2021"/>
    <m/>
    <s v="Cosechas acuicultura de SALMON PLATEADO O COHO expresada en toneladas"/>
    <s v="Instituto Nacional de Estadísticas"/>
    <m/>
    <m/>
    <m/>
    <m/>
    <m/>
    <m/>
    <m/>
    <m/>
    <m/>
    <m/>
    <m/>
    <m/>
    <m/>
    <m/>
    <m/>
    <m/>
    <m/>
    <m/>
    <m/>
    <m/>
    <m/>
    <m/>
  </r>
  <r>
    <s v="Cosechas acuícolas de Trucha Arcoiris"/>
    <x v="18"/>
    <x v="38"/>
    <x v="87"/>
    <x v="168"/>
    <s v="Toneladas"/>
    <s v="2014-2021"/>
    <m/>
    <s v="Cosechas acuicultura de TRUCHA ARCOIRIS expresada en toneladas"/>
    <s v="Instituto Nacional de Estadísticas"/>
    <m/>
    <m/>
    <m/>
    <m/>
    <m/>
    <m/>
    <m/>
    <m/>
    <m/>
    <m/>
    <m/>
    <m/>
    <m/>
    <m/>
    <m/>
    <m/>
    <m/>
    <m/>
    <m/>
    <m/>
    <m/>
    <m/>
  </r>
  <r>
    <s v="Desembarque de pesca artesanal de algas"/>
    <x v="19"/>
    <x v="39"/>
    <x v="85"/>
    <x v="169"/>
    <s v="Toneladas"/>
    <s v="2014-2021"/>
    <m/>
    <s v="Desembarque pesca artesanal de Algas expresada en toneladas"/>
    <s v="Instituto Nacional de Estadísticas"/>
    <m/>
    <m/>
    <m/>
    <m/>
    <m/>
    <m/>
    <m/>
    <m/>
    <m/>
    <m/>
    <m/>
    <m/>
    <m/>
    <m/>
    <m/>
    <m/>
    <m/>
    <m/>
    <m/>
    <m/>
    <m/>
    <m/>
  </r>
  <r>
    <s v="Desembarque de pesca artesanal de almejas"/>
    <x v="19"/>
    <x v="39"/>
    <x v="86"/>
    <x v="170"/>
    <s v="Toneladas"/>
    <s v="2014-2021"/>
    <m/>
    <s v="Desembarque pesca artesanal de ALMEJA expresada en toneladas"/>
    <s v="Instituto Nacional de Estadísticas"/>
    <m/>
    <m/>
    <m/>
    <m/>
    <m/>
    <m/>
    <m/>
    <m/>
    <m/>
    <m/>
    <m/>
    <m/>
    <m/>
    <m/>
    <m/>
    <m/>
    <m/>
    <m/>
    <m/>
    <m/>
    <m/>
    <m/>
  </r>
  <r>
    <s v="Desembarque de pesca artesanal de anchovetas"/>
    <x v="19"/>
    <x v="39"/>
    <x v="87"/>
    <x v="171"/>
    <s v="Toneladas"/>
    <s v="2014-2021"/>
    <m/>
    <s v="Desembarque pesca artesanal de ANCHOVETA expresada en toneladas"/>
    <s v="Instituto Nacional de Estadísticas"/>
    <m/>
    <m/>
    <m/>
    <m/>
    <m/>
    <m/>
    <m/>
    <m/>
    <m/>
    <m/>
    <m/>
    <m/>
    <m/>
    <m/>
    <m/>
    <m/>
    <m/>
    <m/>
    <m/>
    <m/>
    <m/>
    <m/>
  </r>
  <r>
    <s v="Desembarque de pesca artesanal de bacaladillo o mote"/>
    <x v="19"/>
    <x v="39"/>
    <x v="87"/>
    <x v="172"/>
    <s v="Toneladas"/>
    <s v="2014-2021"/>
    <m/>
    <s v="Desembarque pesca artesanal de BACALADILLO O MOTE expresada en toneladas"/>
    <s v="Instituto Nacional de Estadísticas"/>
    <m/>
    <m/>
    <m/>
    <m/>
    <m/>
    <m/>
    <m/>
    <m/>
    <m/>
    <m/>
    <m/>
    <m/>
    <m/>
    <m/>
    <m/>
    <m/>
    <m/>
    <m/>
    <m/>
    <m/>
    <m/>
    <m/>
  </r>
  <r>
    <s v="Desembarque de pesca artesanal de centollas"/>
    <x v="19"/>
    <x v="39"/>
    <x v="89"/>
    <x v="173"/>
    <s v="Toneladas"/>
    <s v="2014-2021"/>
    <m/>
    <s v="Desembarque pesca artesanal de CENTOLLA expresada en toneladas"/>
    <s v="Instituto Nacional de Estadísticas"/>
    <m/>
    <m/>
    <m/>
    <m/>
    <m/>
    <m/>
    <m/>
    <m/>
    <m/>
    <m/>
    <m/>
    <m/>
    <m/>
    <m/>
    <m/>
    <m/>
    <m/>
    <m/>
    <m/>
    <m/>
    <m/>
    <m/>
  </r>
  <r>
    <s v="Desembarque de pesca artesanal de centollones"/>
    <x v="19"/>
    <x v="39"/>
    <x v="89"/>
    <x v="174"/>
    <s v="Toneladas"/>
    <s v="2014-2021"/>
    <m/>
    <s v="Desembarque pesca artesanal de CENTOLLON expresada en toneladas"/>
    <s v="Instituto Nacional de Estadísticas"/>
    <m/>
    <m/>
    <m/>
    <m/>
    <m/>
    <m/>
    <m/>
    <m/>
    <m/>
    <m/>
    <m/>
    <m/>
    <m/>
    <m/>
    <m/>
    <m/>
    <m/>
    <m/>
    <m/>
    <m/>
    <m/>
    <m/>
  </r>
  <r>
    <s v="Desembarque de pesca artesanal de cholgas"/>
    <x v="19"/>
    <x v="39"/>
    <x v="86"/>
    <x v="175"/>
    <s v="Toneladas"/>
    <s v="2014-2021"/>
    <m/>
    <s v="Desembarque pesca artesanal de CHOLGA expresada en toneladas"/>
    <s v="Instituto Nacional de Estadísticas"/>
    <m/>
    <m/>
    <m/>
    <m/>
    <m/>
    <m/>
    <m/>
    <m/>
    <m/>
    <m/>
    <m/>
    <m/>
    <m/>
    <m/>
    <m/>
    <m/>
    <m/>
    <m/>
    <m/>
    <m/>
    <m/>
    <m/>
  </r>
  <r>
    <s v="Desembarque de pesca artesanal de choritos"/>
    <x v="19"/>
    <x v="39"/>
    <x v="86"/>
    <x v="176"/>
    <s v="Toneladas"/>
    <s v="2014-2021"/>
    <m/>
    <s v="Desembarque pesca artesanal de CHORITO expresada en toneladas"/>
    <s v="Instituto Nacional de Estadísticas"/>
    <m/>
    <m/>
    <m/>
    <m/>
    <m/>
    <m/>
    <m/>
    <m/>
    <m/>
    <m/>
    <m/>
    <m/>
    <m/>
    <m/>
    <m/>
    <m/>
    <m/>
    <m/>
    <m/>
    <m/>
    <m/>
    <m/>
  </r>
  <r>
    <s v="Desembarque de pesca artesanal de choros"/>
    <x v="19"/>
    <x v="39"/>
    <x v="86"/>
    <x v="177"/>
    <s v="Toneladas"/>
    <s v="2014-2021"/>
    <m/>
    <s v="Desembarque pesca artesanal de CHORO expresada en toneladas"/>
    <s v="Instituto Nacional de Estadísticas"/>
    <m/>
    <m/>
    <m/>
    <m/>
    <m/>
    <m/>
    <m/>
    <m/>
    <m/>
    <m/>
    <m/>
    <m/>
    <m/>
    <m/>
    <m/>
    <m/>
    <m/>
    <m/>
    <m/>
    <m/>
    <m/>
    <m/>
  </r>
  <r>
    <s v="Desembarque de pesca artesanal de cochayuyo"/>
    <x v="19"/>
    <x v="39"/>
    <x v="85"/>
    <x v="178"/>
    <s v="Toneladas"/>
    <s v="2014-2021"/>
    <m/>
    <s v="Desembarque pesca artesanal de COCHAYUYO expresada en toneladas"/>
    <s v="Instituto Nacional de Estadísticas"/>
    <m/>
    <m/>
    <m/>
    <m/>
    <m/>
    <m/>
    <m/>
    <m/>
    <m/>
    <m/>
    <m/>
    <m/>
    <m/>
    <m/>
    <m/>
    <m/>
    <m/>
    <m/>
    <m/>
    <m/>
    <m/>
    <m/>
  </r>
  <r>
    <s v="Desembarque de pesca artesanal de crustáceos"/>
    <x v="19"/>
    <x v="39"/>
    <x v="89"/>
    <x v="179"/>
    <s v="Toneladas"/>
    <s v="2014-2021"/>
    <m/>
    <s v="Desembarque pesca artesanal de Crustáceos expresada en toneladas"/>
    <s v="Instituto Nacional de Estadísticas"/>
    <m/>
    <m/>
    <m/>
    <m/>
    <m/>
    <m/>
    <m/>
    <m/>
    <m/>
    <m/>
    <m/>
    <m/>
    <m/>
    <m/>
    <m/>
    <m/>
    <m/>
    <m/>
    <m/>
    <m/>
    <m/>
    <m/>
  </r>
  <r>
    <s v="Desembarque de pesca artesanal de erizos"/>
    <x v="19"/>
    <x v="39"/>
    <x v="90"/>
    <x v="180"/>
    <s v="Toneladas"/>
    <s v="2014-2021"/>
    <m/>
    <s v="Desembarque pesca artesanal de ERIZO expresada en toneladas"/>
    <s v="Instituto Nacional de Estadísticas"/>
    <m/>
    <m/>
    <m/>
    <m/>
    <m/>
    <m/>
    <m/>
    <m/>
    <m/>
    <m/>
    <m/>
    <m/>
    <m/>
    <m/>
    <m/>
    <m/>
    <m/>
    <m/>
    <m/>
    <m/>
    <m/>
    <m/>
  </r>
  <r>
    <s v="Desembarque de pesca artesanal de huiro"/>
    <x v="19"/>
    <x v="39"/>
    <x v="85"/>
    <x v="181"/>
    <s v="Toneladas"/>
    <s v="2014-2021"/>
    <m/>
    <s v="Desembarque pesca artesanal de HUIRO expresada en toneladas"/>
    <s v="Instituto Nacional de Estadísticas"/>
    <m/>
    <m/>
    <m/>
    <m/>
    <m/>
    <m/>
    <m/>
    <m/>
    <m/>
    <m/>
    <m/>
    <m/>
    <m/>
    <m/>
    <m/>
    <m/>
    <m/>
    <m/>
    <m/>
    <m/>
    <m/>
    <m/>
  </r>
  <r>
    <s v="Desembarque de pesca artesanal de jaiba marmola"/>
    <x v="19"/>
    <x v="39"/>
    <x v="89"/>
    <x v="182"/>
    <s v="Toneladas"/>
    <s v="2014-2021"/>
    <m/>
    <s v="Desembarque pesca artesanal de JAIBA MARMOLA expresada en toneladas"/>
    <s v="Instituto Nacional de Estadísticas"/>
    <m/>
    <m/>
    <m/>
    <m/>
    <m/>
    <m/>
    <m/>
    <m/>
    <m/>
    <m/>
    <m/>
    <m/>
    <m/>
    <m/>
    <m/>
    <m/>
    <m/>
    <m/>
    <m/>
    <m/>
    <m/>
    <m/>
  </r>
  <r>
    <s v="Desembarque de pesca artesanal de jibia o calamar rojo"/>
    <x v="19"/>
    <x v="39"/>
    <x v="86"/>
    <x v="183"/>
    <s v="Toneladas"/>
    <s v="2014-2021"/>
    <m/>
    <s v="Desembarque pesca artesanal de JIBIA O CALAMAR ROJO expresada en toneladas"/>
    <s v="Instituto Nacional de Estadísticas"/>
    <m/>
    <m/>
    <m/>
    <m/>
    <m/>
    <m/>
    <m/>
    <m/>
    <m/>
    <m/>
    <m/>
    <m/>
    <m/>
    <m/>
    <m/>
    <m/>
    <m/>
    <m/>
    <m/>
    <m/>
    <m/>
    <m/>
  </r>
  <r>
    <s v="Desembarque de pesca artesanal de juliana o tawera"/>
    <x v="19"/>
    <x v="39"/>
    <x v="86"/>
    <x v="184"/>
    <s v="Toneladas"/>
    <s v="2014-2021"/>
    <m/>
    <s v="Desembarque pesca artesanal de JULIANA O TAWERA expresada en toneladas"/>
    <s v="Instituto Nacional de Estadísticas"/>
    <m/>
    <m/>
    <m/>
    <m/>
    <m/>
    <m/>
    <m/>
    <m/>
    <m/>
    <m/>
    <m/>
    <m/>
    <m/>
    <m/>
    <m/>
    <m/>
    <m/>
    <m/>
    <m/>
    <m/>
    <m/>
    <m/>
  </r>
  <r>
    <s v="Desembarque de pesca artesanal de jurel"/>
    <x v="19"/>
    <x v="39"/>
    <x v="87"/>
    <x v="185"/>
    <s v="Toneladas"/>
    <s v="2014-2021"/>
    <m/>
    <s v="Desembarque pesca artesanal de JUREL expresada en toneladas"/>
    <s v="Instituto Nacional de Estadísticas"/>
    <m/>
    <m/>
    <m/>
    <m/>
    <m/>
    <m/>
    <m/>
    <m/>
    <m/>
    <m/>
    <m/>
    <m/>
    <m/>
    <m/>
    <m/>
    <m/>
    <m/>
    <m/>
    <m/>
    <m/>
    <m/>
    <m/>
  </r>
  <r>
    <s v="Desembarque de pesca artesanal de luga negra o crespa"/>
    <x v="19"/>
    <x v="39"/>
    <x v="85"/>
    <x v="186"/>
    <s v="Toneladas"/>
    <s v="2014-2021"/>
    <m/>
    <s v="Desembarque pesca artesanal de LUGA NEGRA O CRESPA expresada en toneladas"/>
    <s v="Instituto Nacional de Estadísticas"/>
    <m/>
    <m/>
    <m/>
    <m/>
    <m/>
    <m/>
    <m/>
    <m/>
    <m/>
    <m/>
    <m/>
    <m/>
    <m/>
    <m/>
    <m/>
    <m/>
    <m/>
    <m/>
    <m/>
    <m/>
    <m/>
    <m/>
  </r>
  <r>
    <s v="Desembarque de pesca artesanal de luga roja"/>
    <x v="19"/>
    <x v="39"/>
    <x v="85"/>
    <x v="187"/>
    <s v="Toneladas"/>
    <s v="2014-2021"/>
    <m/>
    <s v="Desembarque pesca artesanal de LUGA-ROJA expresada en toneladas"/>
    <s v="Instituto Nacional de Estadísticas"/>
    <m/>
    <m/>
    <m/>
    <m/>
    <m/>
    <m/>
    <m/>
    <m/>
    <m/>
    <m/>
    <m/>
    <m/>
    <m/>
    <m/>
    <m/>
    <m/>
    <m/>
    <m/>
    <m/>
    <m/>
    <m/>
    <m/>
  </r>
  <r>
    <s v="Desembarque de pesca artesanal de machuelo o tritre"/>
    <x v="19"/>
    <x v="39"/>
    <x v="87"/>
    <x v="188"/>
    <s v="Toneladas"/>
    <s v="2014-2021"/>
    <m/>
    <s v="Desembarque pesca artesanal de MACHUELO O TRITRE expresada en toneladas"/>
    <s v="Instituto Nacional de Estadísticas"/>
    <m/>
    <m/>
    <m/>
    <m/>
    <m/>
    <m/>
    <m/>
    <m/>
    <m/>
    <m/>
    <m/>
    <m/>
    <m/>
    <m/>
    <m/>
    <m/>
    <m/>
    <m/>
    <m/>
    <m/>
    <m/>
    <m/>
  </r>
  <r>
    <s v="Desembarque de pesca artesanal de merluza del sur o austral"/>
    <x v="19"/>
    <x v="39"/>
    <x v="87"/>
    <x v="189"/>
    <s v="Toneladas"/>
    <s v="2014-2021"/>
    <m/>
    <s v="Desembarque pesca artesanal de MERLUZA DEL SUR O AUSTRAL expresada en toneladas"/>
    <s v="Instituto Nacional de Estadísticas"/>
    <m/>
    <m/>
    <m/>
    <m/>
    <m/>
    <m/>
    <m/>
    <m/>
    <m/>
    <m/>
    <m/>
    <m/>
    <m/>
    <m/>
    <m/>
    <m/>
    <m/>
    <m/>
    <m/>
    <m/>
    <m/>
    <m/>
  </r>
  <r>
    <s v="Desembarque de pesca artesanal de moluscos"/>
    <x v="19"/>
    <x v="39"/>
    <x v="86"/>
    <x v="190"/>
    <s v="Toneladas"/>
    <s v="2014-2021"/>
    <m/>
    <s v="Desembarque pesca artesanal de Moluscos expresada en toneladas"/>
    <s v="Instituto Nacional de Estadísticas"/>
    <m/>
    <m/>
    <m/>
    <m/>
    <m/>
    <m/>
    <m/>
    <m/>
    <m/>
    <m/>
    <m/>
    <m/>
    <m/>
    <m/>
    <m/>
    <m/>
    <m/>
    <m/>
    <m/>
    <m/>
    <m/>
    <m/>
  </r>
  <r>
    <s v="Desembarque de pesca artesanal de otras especies"/>
    <x v="19"/>
    <x v="39"/>
    <x v="91"/>
    <x v="191"/>
    <s v="Toneladas"/>
    <s v="2014-2021"/>
    <m/>
    <s v="Desembarque pesca artesanal de Otros expresada en toneladas"/>
    <s v="Instituto Nacional de Estadísticas"/>
    <m/>
    <m/>
    <m/>
    <m/>
    <m/>
    <m/>
    <m/>
    <m/>
    <m/>
    <m/>
    <m/>
    <m/>
    <m/>
    <m/>
    <m/>
    <m/>
    <m/>
    <m/>
    <m/>
    <m/>
    <m/>
    <m/>
  </r>
  <r>
    <s v="Desembarque de pesca artesanal de pampanito"/>
    <x v="19"/>
    <x v="39"/>
    <x v="87"/>
    <x v="192"/>
    <s v="Toneladas"/>
    <s v="2014-2021"/>
    <m/>
    <s v="Desembarque pesca artesanal de PAMPANITO expresada en toneladas"/>
    <s v="Instituto Nacional de Estadísticas"/>
    <m/>
    <m/>
    <m/>
    <m/>
    <m/>
    <m/>
    <m/>
    <m/>
    <m/>
    <m/>
    <m/>
    <m/>
    <m/>
    <m/>
    <m/>
    <m/>
    <m/>
    <m/>
    <m/>
    <m/>
    <m/>
    <m/>
  </r>
  <r>
    <s v="Desembarque de pesca artesanal de peces"/>
    <x v="19"/>
    <x v="39"/>
    <x v="87"/>
    <x v="193"/>
    <s v="Toneladas"/>
    <s v="2014-2021"/>
    <m/>
    <s v="Desembarque pesca artesanal de Peces expresada en toneladas"/>
    <s v="Instituto Nacional de Estadísticas"/>
    <m/>
    <m/>
    <m/>
    <m/>
    <m/>
    <m/>
    <m/>
    <m/>
    <m/>
    <m/>
    <m/>
    <m/>
    <m/>
    <m/>
    <m/>
    <m/>
    <m/>
    <m/>
    <m/>
    <m/>
    <m/>
    <m/>
  </r>
  <r>
    <s v="Desembarque de pesca artesanal de pelillo"/>
    <x v="19"/>
    <x v="39"/>
    <x v="85"/>
    <x v="194"/>
    <s v="Toneladas"/>
    <s v="2014-2021"/>
    <m/>
    <s v="Desembarque pesca artesanal de PELILLO expresada en toneladas"/>
    <s v="Instituto Nacional de Estadísticas"/>
    <m/>
    <m/>
    <m/>
    <m/>
    <m/>
    <m/>
    <m/>
    <m/>
    <m/>
    <m/>
    <m/>
    <m/>
    <m/>
    <m/>
    <m/>
    <m/>
    <m/>
    <m/>
    <m/>
    <m/>
    <m/>
    <m/>
  </r>
  <r>
    <s v="Desembarque de pesca artesanal de reineta"/>
    <x v="19"/>
    <x v="39"/>
    <x v="87"/>
    <x v="195"/>
    <s v="Toneladas"/>
    <s v="2014-2021"/>
    <m/>
    <s v="Desembarque pesca artesanal de REINETA expresada en toneladas"/>
    <s v="Instituto Nacional de Estadísticas"/>
    <m/>
    <m/>
    <m/>
    <m/>
    <m/>
    <m/>
    <m/>
    <m/>
    <m/>
    <m/>
    <m/>
    <m/>
    <m/>
    <m/>
    <m/>
    <m/>
    <m/>
    <m/>
    <m/>
    <m/>
    <m/>
    <m/>
  </r>
  <r>
    <s v="Desembarque de pesca artesanal del resto de especies"/>
    <x v="19"/>
    <x v="39"/>
    <x v="88"/>
    <x v="196"/>
    <s v="Toneladas"/>
    <s v="2014-2021"/>
    <m/>
    <s v="Desembarque pesca artesanal de Resto expresada en toneladas"/>
    <s v="Instituto Nacional de Estadísticas"/>
    <m/>
    <m/>
    <m/>
    <m/>
    <m/>
    <m/>
    <m/>
    <m/>
    <m/>
    <m/>
    <m/>
    <m/>
    <m/>
    <m/>
    <m/>
    <m/>
    <m/>
    <m/>
    <m/>
    <m/>
    <m/>
    <m/>
  </r>
  <r>
    <s v="Desembarque de pesca artesanal de sardina austral"/>
    <x v="19"/>
    <x v="39"/>
    <x v="87"/>
    <x v="197"/>
    <s v="Toneladas"/>
    <s v="2014-2021"/>
    <m/>
    <s v="Desembarque pesca artesanal de SARDINA AUSTRAL expresada en toneladas"/>
    <s v="Instituto Nacional de Estadísticas"/>
    <m/>
    <m/>
    <m/>
    <m/>
    <m/>
    <m/>
    <m/>
    <m/>
    <m/>
    <m/>
    <m/>
    <m/>
    <m/>
    <m/>
    <m/>
    <m/>
    <m/>
    <m/>
    <m/>
    <m/>
    <m/>
    <m/>
  </r>
  <r>
    <s v="Desembarque de pesca artesanal de sardina común"/>
    <x v="19"/>
    <x v="39"/>
    <x v="87"/>
    <x v="198"/>
    <s v="Toneladas"/>
    <s v="2014-2021"/>
    <m/>
    <s v="Desembarque pesca artesanal de SARDINA COMUN expresada en toneladas"/>
    <s v="Instituto Nacional de Estadísticas"/>
    <m/>
    <m/>
    <m/>
    <m/>
    <m/>
    <m/>
    <m/>
    <m/>
    <m/>
    <m/>
    <m/>
    <m/>
    <m/>
    <m/>
    <m/>
    <m/>
    <m/>
    <m/>
    <m/>
    <m/>
    <m/>
    <m/>
  </r>
  <r>
    <s v="Desembarque de pesca artesanal de sierra"/>
    <x v="19"/>
    <x v="39"/>
    <x v="87"/>
    <x v="199"/>
    <s v="Toneladas"/>
    <s v="2014-2021"/>
    <m/>
    <s v="Desembarque pesca artesanal de SIERRA expresada en toneladas"/>
    <s v="Instituto Nacional de Estadísticas"/>
    <m/>
    <m/>
    <m/>
    <m/>
    <m/>
    <m/>
    <m/>
    <m/>
    <m/>
    <m/>
    <m/>
    <m/>
    <m/>
    <m/>
    <m/>
    <m/>
    <m/>
    <m/>
    <m/>
    <m/>
    <m/>
    <m/>
  </r>
  <r>
    <s v="Cosechas acuícolas"/>
    <x v="18"/>
    <x v="40"/>
    <x v="92"/>
    <x v="165"/>
    <s v="Toneladas"/>
    <s v="2014-2021"/>
    <m/>
    <s v="Cosechas acuicultura expresada en toneladas."/>
    <s v="Instituto Nacional de Estadísticas"/>
    <m/>
    <m/>
    <m/>
    <m/>
    <m/>
    <m/>
    <m/>
    <m/>
    <m/>
    <m/>
    <m/>
    <m/>
    <m/>
    <m/>
    <m/>
    <m/>
    <m/>
    <m/>
    <m/>
    <m/>
    <m/>
    <m/>
  </r>
  <r>
    <s v="Desembarque de pesca artesanal"/>
    <x v="19"/>
    <x v="39"/>
    <x v="23"/>
    <x v="200"/>
    <s v="Toneladas"/>
    <s v="2014-2021"/>
    <m/>
    <s v="Desembarque pesca artesanal expresada en toneladas."/>
    <s v="Instituto Nacional de Estadísticas"/>
    <m/>
    <m/>
    <m/>
    <m/>
    <m/>
    <m/>
    <m/>
    <m/>
    <m/>
    <m/>
    <m/>
    <m/>
    <m/>
    <m/>
    <m/>
    <m/>
    <m/>
    <m/>
    <m/>
    <m/>
    <m/>
    <m/>
  </r>
  <r>
    <s v="Desembarque de pesca industrial"/>
    <x v="19"/>
    <x v="41"/>
    <x v="23"/>
    <x v="201"/>
    <s v="Toneladas"/>
    <s v="2014-2021"/>
    <m/>
    <s v="Desembarque pesca industrial expresada en toneladas."/>
    <s v="Instituto Nacional de Estadísticas"/>
    <m/>
    <m/>
    <m/>
    <m/>
    <m/>
    <m/>
    <m/>
    <m/>
    <m/>
    <m/>
    <m/>
    <m/>
    <m/>
    <m/>
    <m/>
    <m/>
    <m/>
    <m/>
    <m/>
    <m/>
    <m/>
    <m/>
  </r>
  <r>
    <s v="Desembarque de pesca industrial de anchovetas"/>
    <x v="19"/>
    <x v="41"/>
    <x v="87"/>
    <x v="171"/>
    <s v="Toneladas"/>
    <s v="2014-2021"/>
    <m/>
    <s v="Desembarque pesca industrial de  ANCHOVETA expresada en toneladas"/>
    <s v="Instituto Nacional de Estadísticas"/>
    <m/>
    <m/>
    <m/>
    <m/>
    <m/>
    <m/>
    <m/>
    <m/>
    <m/>
    <m/>
    <m/>
    <m/>
    <m/>
    <m/>
    <m/>
    <m/>
    <m/>
    <m/>
    <m/>
    <m/>
    <m/>
    <m/>
  </r>
  <r>
    <s v="Desembarque de pesca industrial de bacaladillo o mote"/>
    <x v="19"/>
    <x v="41"/>
    <x v="87"/>
    <x v="172"/>
    <s v="Toneladas"/>
    <s v="2014-2021"/>
    <m/>
    <s v="Desembarque pesca industrial de  BACALADILLO O MOTE expresada en toneladas"/>
    <s v="Instituto Nacional de Estadísticas"/>
    <m/>
    <m/>
    <m/>
    <m/>
    <m/>
    <m/>
    <m/>
    <m/>
    <m/>
    <m/>
    <m/>
    <m/>
    <m/>
    <m/>
    <m/>
    <m/>
    <m/>
    <m/>
    <m/>
    <m/>
    <m/>
    <m/>
  </r>
  <r>
    <s v="Desembarque de pesca industrial de caballa"/>
    <x v="19"/>
    <x v="41"/>
    <x v="87"/>
    <x v="202"/>
    <s v="Toneladas"/>
    <s v="2014-2021"/>
    <m/>
    <s v="Desembarque pesca industrial de  CABALLA expresada en toneladas"/>
    <s v="Instituto Nacional de Estadísticas"/>
    <m/>
    <m/>
    <m/>
    <m/>
    <m/>
    <m/>
    <m/>
    <m/>
    <m/>
    <m/>
    <m/>
    <m/>
    <m/>
    <m/>
    <m/>
    <m/>
    <m/>
    <m/>
    <m/>
    <m/>
    <m/>
    <m/>
  </r>
  <r>
    <s v="Desembarque de pesca industrial de crustáceos"/>
    <x v="19"/>
    <x v="41"/>
    <x v="89"/>
    <x v="179"/>
    <s v="Toneladas"/>
    <s v="2014-2021"/>
    <m/>
    <s v="Desembarque pesca industrial de  Crustáceos expresada en toneladas"/>
    <s v="Instituto Nacional de Estadísticas"/>
    <m/>
    <m/>
    <m/>
    <m/>
    <m/>
    <m/>
    <m/>
    <m/>
    <m/>
    <m/>
    <m/>
    <m/>
    <m/>
    <m/>
    <m/>
    <m/>
    <m/>
    <m/>
    <m/>
    <m/>
    <m/>
    <m/>
  </r>
  <r>
    <s v="Desembarque de pesca industrial de jibia o calamar rojo"/>
    <x v="19"/>
    <x v="41"/>
    <x v="86"/>
    <x v="183"/>
    <s v="Toneladas"/>
    <s v="2014-2021"/>
    <m/>
    <s v="Desembarque pesca industrial de  JIBIA O CALAMAR ROJO expresada en toneladas"/>
    <s v="Instituto Nacional de Estadísticas"/>
    <m/>
    <m/>
    <m/>
    <m/>
    <m/>
    <m/>
    <m/>
    <m/>
    <m/>
    <m/>
    <m/>
    <m/>
    <m/>
    <m/>
    <m/>
    <m/>
    <m/>
    <m/>
    <m/>
    <m/>
    <m/>
    <m/>
  </r>
  <r>
    <s v="Desembarque de pesca industrial de jurel"/>
    <x v="19"/>
    <x v="41"/>
    <x v="87"/>
    <x v="185"/>
    <s v="Toneladas"/>
    <s v="2014-2021"/>
    <m/>
    <s v="Desembarque pesca industrial de  JUREL expresada en toneladas"/>
    <s v="Instituto Nacional de Estadísticas"/>
    <m/>
    <m/>
    <m/>
    <m/>
    <m/>
    <m/>
    <m/>
    <m/>
    <m/>
    <m/>
    <m/>
    <m/>
    <m/>
    <m/>
    <m/>
    <m/>
    <m/>
    <m/>
    <m/>
    <m/>
    <m/>
    <m/>
  </r>
  <r>
    <s v="Desembarque de pesca industrial de merluza común"/>
    <x v="19"/>
    <x v="41"/>
    <x v="87"/>
    <x v="203"/>
    <s v="Toneladas"/>
    <s v="2014-2021"/>
    <m/>
    <s v="Desembarque pesca industrial de  MERLUZA COMUN expresada en toneladas"/>
    <s v="Instituto Nacional de Estadísticas"/>
    <m/>
    <m/>
    <m/>
    <m/>
    <m/>
    <m/>
    <m/>
    <m/>
    <m/>
    <m/>
    <m/>
    <m/>
    <m/>
    <m/>
    <m/>
    <m/>
    <m/>
    <m/>
    <m/>
    <m/>
    <m/>
    <m/>
  </r>
  <r>
    <s v="Desembarque de pesca industrial de merluza del sur o austral"/>
    <x v="19"/>
    <x v="41"/>
    <x v="87"/>
    <x v="204"/>
    <s v="Toneladas"/>
    <s v="2014-2021"/>
    <m/>
    <s v="Desembarque pesca industrial de  MERLUZA DEL SUR O AUSTRAL expresada en toneladas"/>
    <s v="Instituto Nacional de Estadísticas"/>
    <m/>
    <m/>
    <m/>
    <m/>
    <m/>
    <m/>
    <m/>
    <m/>
    <m/>
    <m/>
    <m/>
    <m/>
    <m/>
    <m/>
    <m/>
    <m/>
    <m/>
    <m/>
    <m/>
    <m/>
    <m/>
    <m/>
  </r>
  <r>
    <s v="Desembarque de pesca industrial de merluza de cola"/>
    <x v="19"/>
    <x v="41"/>
    <x v="87"/>
    <x v="189"/>
    <s v="Toneladas"/>
    <s v="2014-2021"/>
    <m/>
    <s v="Desembarque pesca industrial de  MERLUZA DE COLA expresada en toneladas"/>
    <s v="Instituto Nacional de Estadísticas"/>
    <m/>
    <m/>
    <m/>
    <m/>
    <m/>
    <m/>
    <m/>
    <m/>
    <m/>
    <m/>
    <m/>
    <m/>
    <m/>
    <m/>
    <m/>
    <m/>
    <m/>
    <m/>
    <m/>
    <m/>
    <m/>
    <m/>
  </r>
  <r>
    <s v="Desembarque de pesca industrial de moluscos"/>
    <x v="19"/>
    <x v="41"/>
    <x v="86"/>
    <x v="190"/>
    <s v="Toneladas"/>
    <s v="2014-2021"/>
    <m/>
    <s v="Desembarque pesca industrial de  Moluscos expresada en toneladas"/>
    <s v="Instituto Nacional de Estadísticas"/>
    <m/>
    <m/>
    <m/>
    <m/>
    <m/>
    <m/>
    <m/>
    <m/>
    <m/>
    <m/>
    <m/>
    <m/>
    <m/>
    <m/>
    <m/>
    <m/>
    <m/>
    <m/>
    <m/>
    <m/>
    <m/>
    <m/>
  </r>
  <r>
    <s v="Desembarque de pesca industrial de otras especies"/>
    <x v="19"/>
    <x v="41"/>
    <x v="91"/>
    <x v="191"/>
    <s v="Toneladas"/>
    <s v="2014-2021"/>
    <m/>
    <s v="Desembarque pesca industrial de  Otros expresada en toneladas"/>
    <s v="Instituto Nacional de Estadísticas"/>
    <m/>
    <m/>
    <m/>
    <m/>
    <m/>
    <m/>
    <m/>
    <m/>
    <m/>
    <m/>
    <m/>
    <m/>
    <m/>
    <m/>
    <m/>
    <m/>
    <m/>
    <m/>
    <m/>
    <m/>
    <m/>
    <m/>
  </r>
  <r>
    <s v="Desembarque de pesca industrial de peces"/>
    <x v="19"/>
    <x v="41"/>
    <x v="87"/>
    <x v="193"/>
    <s v="Toneladas"/>
    <s v="2014-2021"/>
    <m/>
    <s v="Desembarque pesca industrial de  Peces expresada en toneladas"/>
    <s v="Instituto Nacional de Estadísticas"/>
    <m/>
    <m/>
    <m/>
    <m/>
    <m/>
    <m/>
    <m/>
    <m/>
    <m/>
    <m/>
    <m/>
    <m/>
    <m/>
    <m/>
    <m/>
    <m/>
    <m/>
    <m/>
    <m/>
    <m/>
    <m/>
    <m/>
  </r>
  <r>
    <s v="Desembarque de pesca industrial de reineta"/>
    <x v="19"/>
    <x v="41"/>
    <x v="87"/>
    <x v="195"/>
    <s v="Toneladas"/>
    <s v="2014-2021"/>
    <m/>
    <s v="Desembarque pesca industrial de  REINETA expresada en toneladas"/>
    <s v="Instituto Nacional de Estadísticas"/>
    <m/>
    <m/>
    <m/>
    <m/>
    <m/>
    <m/>
    <m/>
    <m/>
    <m/>
    <m/>
    <m/>
    <m/>
    <m/>
    <m/>
    <m/>
    <m/>
    <m/>
    <m/>
    <m/>
    <m/>
    <m/>
    <m/>
  </r>
  <r>
    <s v="Desembarque de pesca industrial del resto de especies"/>
    <x v="19"/>
    <x v="41"/>
    <x v="88"/>
    <x v="196"/>
    <s v="Toneladas"/>
    <s v="2014-2021"/>
    <m/>
    <s v="Desembarque pesca industrial de  Resto expresada en toneladas"/>
    <s v="Instituto Nacional de Estadísticas"/>
    <m/>
    <m/>
    <m/>
    <m/>
    <m/>
    <m/>
    <m/>
    <m/>
    <m/>
    <m/>
    <m/>
    <m/>
    <m/>
    <m/>
    <m/>
    <m/>
    <m/>
    <m/>
    <m/>
    <m/>
    <m/>
    <m/>
  </r>
  <r>
    <s v="Desembarque de pesca industrial de sardina común"/>
    <x v="19"/>
    <x v="41"/>
    <x v="87"/>
    <x v="198"/>
    <s v="Toneladas"/>
    <s v="2014-2021"/>
    <m/>
    <s v="Desembarque pesca industrial de  SARDINA COMUN expresada en toneladas"/>
    <s v="Instituto Nacional de Estadísticas"/>
    <m/>
    <m/>
    <m/>
    <m/>
    <m/>
    <m/>
    <m/>
    <m/>
    <m/>
    <m/>
    <m/>
    <m/>
    <m/>
    <m/>
    <m/>
    <m/>
    <m/>
    <m/>
    <m/>
    <m/>
    <m/>
    <m/>
  </r>
  <r>
    <s v="Cantidad de ambulancias"/>
    <x v="20"/>
    <x v="42"/>
    <x v="93"/>
    <x v="205"/>
    <s v="Cantidad de ambulancias"/>
    <m/>
    <m/>
    <m/>
    <s v="Sistema Nacional de Información Municipal"/>
    <m/>
    <m/>
    <m/>
    <m/>
    <m/>
    <m/>
    <m/>
    <m/>
    <m/>
    <m/>
    <m/>
    <m/>
    <m/>
    <m/>
    <m/>
    <m/>
    <m/>
    <m/>
    <m/>
    <m/>
    <m/>
    <m/>
  </r>
  <r>
    <s v="Cantidad de Centros de Salud Familiar (CESFAM)"/>
    <x v="20"/>
    <x v="43"/>
    <x v="94"/>
    <x v="206"/>
    <s v="Cantidad de CESFAM"/>
    <m/>
    <m/>
    <m/>
    <s v="Sistema Nacional de Información Municipal"/>
    <m/>
    <m/>
    <m/>
    <m/>
    <m/>
    <m/>
    <m/>
    <m/>
    <m/>
    <m/>
    <m/>
    <m/>
    <m/>
    <m/>
    <m/>
    <m/>
    <m/>
    <m/>
    <m/>
    <m/>
    <m/>
    <m/>
  </r>
  <r>
    <s v="Cantidad de clínicas dentales móviles"/>
    <x v="20"/>
    <x v="42"/>
    <x v="95"/>
    <x v="207"/>
    <s v="Cantidad de clínicas dentales"/>
    <m/>
    <m/>
    <m/>
    <s v="Sistema Nacional de Información Municipal"/>
    <m/>
    <m/>
    <m/>
    <m/>
    <m/>
    <m/>
    <m/>
    <m/>
    <m/>
    <m/>
    <m/>
    <m/>
    <m/>
    <m/>
    <m/>
    <m/>
    <m/>
    <m/>
    <m/>
    <m/>
    <m/>
    <m/>
  </r>
  <r>
    <s v="Cantidad de casos positivos de cáncer de cuello uterino"/>
    <x v="20"/>
    <x v="44"/>
    <x v="96"/>
    <x v="208"/>
    <s v="Casos positivos"/>
    <m/>
    <m/>
    <m/>
    <s v="Sistema Nacional de Información Municipal"/>
    <m/>
    <m/>
    <m/>
    <m/>
    <m/>
    <m/>
    <m/>
    <m/>
    <m/>
    <m/>
    <m/>
    <m/>
    <m/>
    <m/>
    <m/>
    <m/>
    <m/>
    <m/>
    <m/>
    <m/>
    <m/>
    <m/>
  </r>
  <r>
    <s v="Cantidad de Centros Comunitarios de Salud Familiar (CECOF)"/>
    <x v="20"/>
    <x v="43"/>
    <x v="94"/>
    <x v="209"/>
    <s v="Cantidad de CECOF"/>
    <m/>
    <m/>
    <m/>
    <s v="Sistema Nacional de Información Municipal"/>
    <m/>
    <m/>
    <m/>
    <m/>
    <m/>
    <m/>
    <m/>
    <m/>
    <m/>
    <m/>
    <m/>
    <m/>
    <m/>
    <m/>
    <m/>
    <m/>
    <m/>
    <m/>
    <m/>
    <m/>
    <m/>
    <m/>
  </r>
  <r>
    <s v="Cantidad de centros de salud rurales"/>
    <x v="20"/>
    <x v="43"/>
    <x v="94"/>
    <x v="210"/>
    <s v="Cantidad de CSR"/>
    <m/>
    <m/>
    <m/>
    <s v="Sistema Nacional de Información Municipal"/>
    <m/>
    <m/>
    <m/>
    <m/>
    <m/>
    <m/>
    <m/>
    <m/>
    <m/>
    <m/>
    <m/>
    <m/>
    <m/>
    <m/>
    <m/>
    <m/>
    <m/>
    <m/>
    <m/>
    <m/>
    <m/>
    <m/>
  </r>
  <r>
    <s v="Cantidad de centros de salud urbanos"/>
    <x v="20"/>
    <x v="43"/>
    <x v="94"/>
    <x v="211"/>
    <s v="Cantidad de CSU"/>
    <m/>
    <m/>
    <m/>
    <s v="Sistema Nacional de Información Municipal"/>
    <m/>
    <m/>
    <m/>
    <m/>
    <m/>
    <m/>
    <m/>
    <m/>
    <m/>
    <m/>
    <m/>
    <m/>
    <m/>
    <m/>
    <m/>
    <m/>
    <m/>
    <m/>
    <m/>
    <m/>
    <m/>
    <m/>
  </r>
  <r>
    <s v="Cantidad de consultorios generales rurales"/>
    <x v="20"/>
    <x v="43"/>
    <x v="97"/>
    <x v="212"/>
    <s v="Cantidad de CGR"/>
    <m/>
    <m/>
    <m/>
    <s v="Sistema Nacional de Información Municipal"/>
    <m/>
    <m/>
    <m/>
    <m/>
    <m/>
    <m/>
    <m/>
    <m/>
    <m/>
    <m/>
    <m/>
    <m/>
    <m/>
    <m/>
    <m/>
    <m/>
    <m/>
    <m/>
    <m/>
    <m/>
    <m/>
    <m/>
  </r>
  <r>
    <s v="Cantidad de consultorios generales urbanos"/>
    <x v="20"/>
    <x v="43"/>
    <x v="97"/>
    <x v="213"/>
    <s v="Cantidad de CGU"/>
    <m/>
    <m/>
    <m/>
    <s v="Sistema Nacional de Información Municipal"/>
    <m/>
    <m/>
    <m/>
    <m/>
    <m/>
    <m/>
    <m/>
    <m/>
    <m/>
    <m/>
    <m/>
    <m/>
    <m/>
    <m/>
    <m/>
    <m/>
    <m/>
    <m/>
    <m/>
    <m/>
    <m/>
    <m/>
  </r>
  <r>
    <s v="Cantidad de Centros de Salud Mental (COSAM)"/>
    <x v="20"/>
    <x v="43"/>
    <x v="94"/>
    <x v="214"/>
    <s v="Cantidad de COSAM"/>
    <m/>
    <m/>
    <m/>
    <s v="Sistema Nacional de Información Municipal"/>
    <m/>
    <m/>
    <m/>
    <m/>
    <m/>
    <m/>
    <m/>
    <m/>
    <m/>
    <m/>
    <m/>
    <m/>
    <m/>
    <m/>
    <m/>
    <m/>
    <m/>
    <m/>
    <m/>
    <m/>
    <m/>
    <m/>
  </r>
  <r>
    <s v="Índice de Actividad de Atención Primaria de Salud"/>
    <x v="20"/>
    <x v="45"/>
    <x v="98"/>
    <x v="215"/>
    <s v="índice"/>
    <m/>
    <m/>
    <m/>
    <s v="Sistema Nacional de Información Municipal"/>
    <m/>
    <m/>
    <m/>
    <m/>
    <m/>
    <m/>
    <m/>
    <m/>
    <m/>
    <m/>
    <m/>
    <m/>
    <m/>
    <m/>
    <m/>
    <m/>
    <m/>
    <m/>
    <m/>
    <m/>
    <m/>
    <m/>
  </r>
  <r>
    <s v="Cantidad de personas diagnosticadas con VIH/SIDA"/>
    <x v="20"/>
    <x v="44"/>
    <x v="99"/>
    <x v="216"/>
    <s v="Cantidad de personas"/>
    <m/>
    <m/>
    <m/>
    <s v="Departamento de Estadísticas e Información de la Salud"/>
    <m/>
    <m/>
    <m/>
    <m/>
    <m/>
    <m/>
    <m/>
    <m/>
    <m/>
    <m/>
    <m/>
    <m/>
    <m/>
    <m/>
    <m/>
    <m/>
    <m/>
    <m/>
    <m/>
    <m/>
    <m/>
    <m/>
  </r>
  <r>
    <s v="Cantidad de personas en el programa de salud cardiovascular"/>
    <x v="20"/>
    <x v="46"/>
    <x v="100"/>
    <x v="217"/>
    <s v="Cantidad de personas"/>
    <m/>
    <m/>
    <m/>
    <s v="Departamento de Estadísticas e Información de la Salud"/>
    <m/>
    <m/>
    <m/>
    <m/>
    <m/>
    <m/>
    <m/>
    <m/>
    <m/>
    <m/>
    <m/>
    <m/>
    <m/>
    <m/>
    <m/>
    <m/>
    <m/>
    <m/>
    <m/>
    <m/>
    <m/>
    <m/>
  </r>
  <r>
    <s v="Postas de Salud Rurales"/>
    <x v="20"/>
    <x v="43"/>
    <x v="101"/>
    <x v="218"/>
    <s v="Cantidad de postas rurales"/>
    <m/>
    <m/>
    <m/>
    <s v="Sistema Nacional de Información Municipal"/>
    <m/>
    <m/>
    <m/>
    <m/>
    <m/>
    <m/>
    <m/>
    <m/>
    <m/>
    <m/>
    <m/>
    <m/>
    <m/>
    <m/>
    <m/>
    <m/>
    <m/>
    <m/>
    <m/>
    <m/>
    <m/>
    <m/>
  </r>
  <r>
    <s v="SAPU"/>
    <x v="20"/>
    <x v="43"/>
    <x v="102"/>
    <x v="219"/>
    <s v="Cantidad de SAPU"/>
    <m/>
    <m/>
    <m/>
    <s v="Sistema Nacional de Información Municipal"/>
    <m/>
    <m/>
    <m/>
    <m/>
    <m/>
    <m/>
    <m/>
    <m/>
    <m/>
    <m/>
    <m/>
    <m/>
    <m/>
    <m/>
    <m/>
    <m/>
    <m/>
    <m/>
    <m/>
    <m/>
    <m/>
    <m/>
  </r>
  <r>
    <s v="Electricidad, gas y agua"/>
    <x v="21"/>
    <x v="47"/>
    <x v="103"/>
    <x v="220"/>
    <m/>
    <m/>
    <m/>
    <m/>
    <m/>
    <m/>
    <m/>
    <m/>
    <m/>
    <m/>
    <m/>
    <m/>
    <m/>
    <m/>
    <m/>
    <m/>
    <m/>
    <m/>
    <m/>
    <n v="100"/>
    <n v="102.5"/>
    <n v="105.7"/>
    <n v="106.6"/>
    <n v="107.9"/>
    <n v="107.8"/>
    <n v="105.3"/>
    <m/>
  </r>
  <r>
    <s v="Electricidad, gas y agua potable"/>
    <x v="21"/>
    <x v="47"/>
    <x v="103"/>
    <x v="221"/>
    <m/>
    <m/>
    <m/>
    <m/>
    <m/>
    <m/>
    <m/>
    <m/>
    <m/>
    <m/>
    <m/>
    <m/>
    <m/>
    <m/>
    <n v="1200"/>
    <n v="1247.0999999999999"/>
    <n v="1315.4"/>
    <n v="1390"/>
    <n v="1439.1"/>
    <n v="1473.3"/>
    <n v="1505.2"/>
    <n v="1534"/>
    <m/>
    <m/>
    <m/>
    <m/>
    <m/>
  </r>
  <r>
    <s v="Pobreza Hombres PROVISIONAL"/>
    <x v="22"/>
    <x v="48"/>
    <x v="104"/>
    <x v="222"/>
    <s v="Porcentaje"/>
    <s v="2006-2020"/>
    <m/>
    <m/>
    <m/>
    <m/>
    <m/>
    <m/>
    <m/>
    <m/>
    <m/>
    <n v="10.543700000000015"/>
    <m/>
    <m/>
    <n v="11.950800000000003"/>
    <m/>
    <n v="11.072300000000011"/>
    <m/>
    <n v="11.08280000000002"/>
    <m/>
    <n v="9.0929000000000126"/>
    <m/>
    <n v="6.5620999999999992"/>
    <m/>
    <m/>
    <n v="10.682500000000006"/>
    <m/>
  </r>
  <r>
    <s v="Pobreza Mujeres PROVISIONAL"/>
    <x v="22"/>
    <x v="48"/>
    <x v="104"/>
    <x v="223"/>
    <s v="Porcentaje"/>
    <s v="2006-2020"/>
    <m/>
    <m/>
    <m/>
    <m/>
    <m/>
    <m/>
    <m/>
    <m/>
    <m/>
    <n v="12.320000000000004"/>
    <m/>
    <m/>
    <n v="14.11029999999997"/>
    <m/>
    <n v="13.796300000000008"/>
    <m/>
    <n v="13.178200000000006"/>
    <m/>
    <n v="10.616100000000007"/>
    <m/>
    <n v="7.7186000000000021"/>
    <m/>
    <m/>
    <n v="11.108400000000016"/>
    <m/>
  </r>
  <r>
    <s v="Pobreza Extrema PROVISIONAL"/>
    <x v="22"/>
    <x v="48"/>
    <x v="105"/>
    <x v="224"/>
    <s v="Porcentaje"/>
    <s v="2006-2020"/>
    <m/>
    <m/>
    <m/>
    <m/>
    <m/>
    <m/>
    <m/>
    <m/>
    <m/>
    <n v="2.523999999999968"/>
    <m/>
    <m/>
    <n v="3.1249999999999609"/>
    <m/>
    <n v="2.4379999999999828"/>
    <m/>
    <n v="3.6269999999999536"/>
    <m/>
    <n v="2.8459999999999646"/>
    <m/>
    <n v="1.882000000000001"/>
    <m/>
    <m/>
    <n v="4.2869999999999404"/>
    <m/>
  </r>
  <r>
    <s v="Pobreza No Extrema PROVISIONAL"/>
    <x v="22"/>
    <x v="48"/>
    <x v="106"/>
    <x v="225"/>
    <s v="Porcentaje"/>
    <s v="2006-2020"/>
    <m/>
    <m/>
    <m/>
    <m/>
    <m/>
    <m/>
    <m/>
    <m/>
    <m/>
    <n v="8.8369999999999962"/>
    <m/>
    <m/>
    <n v="9.859999999999971"/>
    <m/>
    <n v="9.9439999999999973"/>
    <m/>
    <n v="8.4639999999999951"/>
    <m/>
    <n v="6.9249999999999865"/>
    <m/>
    <n v="5.2199999999999545"/>
    <m/>
    <m/>
    <n v="6.5189999999999779"/>
    <m/>
  </r>
  <r>
    <s v="Pobreza PROVISIONAL"/>
    <x v="22"/>
    <x v="48"/>
    <x v="107"/>
    <x v="226"/>
    <s v="Porcentaje"/>
    <s v="2006-2020"/>
    <m/>
    <m/>
    <m/>
    <m/>
    <m/>
    <m/>
    <m/>
    <m/>
    <m/>
    <n v="11.360999999999965"/>
    <m/>
    <m/>
    <n v="12.984999999999932"/>
    <m/>
    <n v="12.38199999999998"/>
    <m/>
    <n v="12.090999999999948"/>
    <m/>
    <n v="9.7709999999999511"/>
    <m/>
    <n v="7.1019999999999559"/>
    <m/>
    <m/>
    <n v="10.805999999999919"/>
    <m/>
  </r>
  <r>
    <s v="Pobreza Migrantes PROVISIONAL"/>
    <x v="22"/>
    <x v="48"/>
    <x v="107"/>
    <x v="226"/>
    <s v="Porcentaje"/>
    <s v="2006-2020"/>
    <m/>
    <m/>
    <m/>
    <m/>
    <m/>
    <m/>
    <m/>
    <m/>
    <m/>
    <m/>
    <m/>
    <m/>
    <m/>
    <m/>
    <n v="8.9119999999999973"/>
    <m/>
    <n v="3.0990000000000002"/>
    <m/>
    <n v="3"/>
    <m/>
    <n v="5.4189999999999978"/>
    <m/>
    <m/>
    <n v="6.7129999999999912"/>
    <m/>
  </r>
  <r>
    <s v="Conexiones a Internet Fijo"/>
    <x v="23"/>
    <x v="49"/>
    <x v="108"/>
    <x v="227"/>
    <s v="Cantidad de conexiones"/>
    <m/>
    <m/>
    <m/>
    <s v="Biblioteca del Congreso Nacional"/>
    <m/>
    <m/>
    <m/>
    <m/>
    <m/>
    <m/>
    <m/>
    <m/>
    <m/>
    <m/>
    <m/>
    <m/>
    <m/>
    <m/>
    <m/>
    <m/>
    <m/>
    <m/>
    <m/>
    <m/>
    <m/>
    <m/>
  </r>
  <r>
    <s v="Suscriptores a Televisión de Pago"/>
    <x v="23"/>
    <x v="50"/>
    <x v="109"/>
    <x v="228"/>
    <s v="Cantidad de suscriptores"/>
    <m/>
    <m/>
    <m/>
    <s v="Biblioteca del Congreso Nacional"/>
    <m/>
    <m/>
    <m/>
    <m/>
    <m/>
    <m/>
    <m/>
    <m/>
    <m/>
    <m/>
    <m/>
    <m/>
    <m/>
    <m/>
    <m/>
    <m/>
    <m/>
    <m/>
    <m/>
    <m/>
    <m/>
    <m/>
  </r>
  <r>
    <s v="Carga efectiva de comercio exterior - contenedores "/>
    <x v="24"/>
    <x v="51"/>
    <x v="110"/>
    <x v="229"/>
    <s v="Toneladas"/>
    <s v="2014-2021"/>
    <m/>
    <s v="Carga transportada hacia o desde el exterior en un deposito de  carga para el transporte marítimo y que cumple con dimensiones normalizadas para  facilitar su manipulación"/>
    <s v="Instituto Nacional de Estadísticas"/>
    <m/>
    <m/>
    <m/>
    <m/>
    <m/>
    <m/>
    <m/>
    <m/>
    <m/>
    <m/>
    <m/>
    <m/>
    <m/>
    <m/>
    <m/>
    <m/>
    <m/>
    <m/>
    <m/>
    <m/>
    <m/>
    <m/>
  </r>
  <r>
    <s v="Carga efectiva de comercio exterior -  granel sólido"/>
    <x v="24"/>
    <x v="51"/>
    <x v="110"/>
    <x v="229"/>
    <s v="Toneladas"/>
    <s v="2014-2021"/>
    <m/>
    <s v="Carga transportada hacia o desde el exterior si  empaquetar ni embalar, en grandes cantidades  en forma estado sólido"/>
    <s v="Instituto Nacional de Estadísticas"/>
    <m/>
    <m/>
    <m/>
    <m/>
    <m/>
    <m/>
    <m/>
    <m/>
    <m/>
    <m/>
    <m/>
    <m/>
    <m/>
    <m/>
    <m/>
    <m/>
    <m/>
    <m/>
    <m/>
    <m/>
    <m/>
    <m/>
  </r>
  <r>
    <s v="Carga efectiva de comercio exterior - suelta o general"/>
    <x v="24"/>
    <x v="51"/>
    <x v="110"/>
    <x v="229"/>
    <s v="Toneladas"/>
    <s v="2014-2021"/>
    <m/>
    <s v="Carga transportada hacia o desde el exterior que estando embalada o sin embalar fuera de contenedores es posible tratarla como unidad"/>
    <s v="Instituto Nacional de Estadísticas"/>
    <m/>
    <m/>
    <m/>
    <m/>
    <m/>
    <m/>
    <m/>
    <m/>
    <m/>
    <m/>
    <m/>
    <m/>
    <m/>
    <m/>
    <m/>
    <m/>
    <m/>
    <m/>
    <m/>
    <m/>
    <m/>
    <m/>
  </r>
  <r>
    <s v="Carga efectiva de comercio exterior - granel"/>
    <x v="24"/>
    <x v="51"/>
    <x v="110"/>
    <x v="229"/>
    <s v="Toneladas"/>
    <s v="2014-2021"/>
    <m/>
    <s v="Carga transportada hacia o desde el exterior si  empaquetar ni embalar, en grandes cantidades  en forma sólida líquida o gaseosa."/>
    <s v="Instituto Nacional de Estadísticas"/>
    <m/>
    <m/>
    <m/>
    <m/>
    <m/>
    <m/>
    <m/>
    <m/>
    <m/>
    <m/>
    <m/>
    <m/>
    <m/>
    <m/>
    <m/>
    <m/>
    <m/>
    <m/>
    <m/>
    <m/>
    <m/>
    <m/>
  </r>
  <r>
    <s v="Carga efectiva de comercio exterior - granel líquido-gaseoso"/>
    <x v="24"/>
    <x v="51"/>
    <x v="110"/>
    <x v="229"/>
    <s v="Toneladas"/>
    <s v="2014-2021"/>
    <m/>
    <s v="Carga transportada hacia o desde el exterior si  empaquetar ni embalar, en grandes cantidades en estado liquido o gaseosa."/>
    <s v="Instituto Nacional de Estadísticas"/>
    <m/>
    <m/>
    <m/>
    <m/>
    <m/>
    <m/>
    <m/>
    <m/>
    <m/>
    <m/>
    <m/>
    <m/>
    <m/>
    <m/>
    <m/>
    <m/>
    <m/>
    <m/>
    <m/>
    <m/>
    <m/>
    <m/>
  </r>
  <r>
    <s v="Carga efectiva de comercio exterior - otro"/>
    <x v="24"/>
    <x v="51"/>
    <x v="110"/>
    <x v="229"/>
    <s v="Toneladas"/>
    <s v="2014-2021"/>
    <m/>
    <s v="Carga transportada hacia o desde el exterior que no se clasifique en otras desagregaciones."/>
    <s v="Instituto Nacional de Estadísticas"/>
    <m/>
    <m/>
    <m/>
    <m/>
    <m/>
    <m/>
    <m/>
    <m/>
    <m/>
    <m/>
    <m/>
    <m/>
    <m/>
    <m/>
    <m/>
    <m/>
    <m/>
    <m/>
    <m/>
    <m/>
    <m/>
    <m/>
  </r>
  <r>
    <s v="Movimiento de carga portuaria embarcada al exterior"/>
    <x v="24"/>
    <x v="51"/>
    <x v="111"/>
    <x v="230"/>
    <s v="Toneladas"/>
    <s v="2014-2021"/>
    <m/>
    <s v="Traslado de carga desde el frente de atraque hasta el interior de la nave. La carga tiene como destino otro país."/>
    <s v="Instituto Nacional de Estadísticas"/>
    <m/>
    <m/>
    <m/>
    <m/>
    <m/>
    <m/>
    <m/>
    <m/>
    <m/>
    <m/>
    <m/>
    <m/>
    <m/>
    <m/>
    <m/>
    <m/>
    <m/>
    <m/>
    <m/>
    <m/>
    <m/>
    <m/>
  </r>
  <r>
    <s v="Movimiento de carga portuaria por cabotaje"/>
    <x v="24"/>
    <x v="52"/>
    <x v="111"/>
    <x v="230"/>
    <s v="Toneladas"/>
    <s v="2014-2021"/>
    <m/>
    <s v="Transporte de carga nacional o nacionalizada entre puertos de un mismo país"/>
    <s v="Instituto Nacional de Estadísticas"/>
    <m/>
    <m/>
    <m/>
    <m/>
    <m/>
    <m/>
    <m/>
    <m/>
    <m/>
    <m/>
    <m/>
    <m/>
    <m/>
    <m/>
    <m/>
    <m/>
    <m/>
    <m/>
    <m/>
    <m/>
    <m/>
    <m/>
  </r>
  <r>
    <s v="Movimiento de carga portuaria desembarcada del exterior"/>
    <x v="24"/>
    <x v="51"/>
    <x v="111"/>
    <x v="230"/>
    <s v="Toneladas"/>
    <s v="2014-2021"/>
    <m/>
    <s v="Transferencia de carga desde el interior de la nave hasta el frente de atraque. El origen de la carga es otro país."/>
    <s v="Instituto Nacional de Estadísticas"/>
    <m/>
    <m/>
    <m/>
    <m/>
    <m/>
    <m/>
    <m/>
    <m/>
    <m/>
    <m/>
    <m/>
    <m/>
    <m/>
    <m/>
    <m/>
    <m/>
    <m/>
    <m/>
    <m/>
    <m/>
    <m/>
    <m/>
  </r>
  <r>
    <s v="Movimiento de carga portuaria por re-estibas y transbordos"/>
    <x v="24"/>
    <x v="52"/>
    <x v="111"/>
    <x v="230"/>
    <s v="Toneladas"/>
    <s v="2014-2021"/>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m/>
    <m/>
    <m/>
    <m/>
    <m/>
    <m/>
    <m/>
    <m/>
    <m/>
    <m/>
    <m/>
    <m/>
    <m/>
    <m/>
    <m/>
    <m/>
    <m/>
    <m/>
    <m/>
    <m/>
    <m/>
    <m/>
  </r>
  <r>
    <s v="Movimiento de carga portuaria en tránsito"/>
    <x v="24"/>
    <x v="51"/>
    <x v="111"/>
    <x v="230"/>
    <s v="Toneladas"/>
    <s v="2014-2021"/>
    <m/>
    <s v="Es el paso de carga extranjera por territorio nacional , descargada en el terminal portuario nacional pero que posteriormente es embarcada con destino el extranjero"/>
    <s v="Instituto Nacional de Estadísticas"/>
    <m/>
    <m/>
    <m/>
    <m/>
    <m/>
    <m/>
    <m/>
    <m/>
    <m/>
    <m/>
    <m/>
    <m/>
    <m/>
    <m/>
    <m/>
    <m/>
    <m/>
    <m/>
    <m/>
    <m/>
    <m/>
    <m/>
  </r>
  <r>
    <s v="Cantidad de contenedores de 20 pies manipulados en puerto"/>
    <x v="24"/>
    <x v="52"/>
    <x v="112"/>
    <x v="231"/>
    <s v="TEUS"/>
    <s v="2014-2021"/>
    <m/>
    <s v="Cantidad de contenedores/depósitos de carga  de tamaño de 20 pies. TEUS es la unidad de medida utilizada en el transporte marítimo de contenedores equivalente a la capacidad de carga de un contenedor normalizado de 20 pies"/>
    <s v="Instituto Nacional de Estadísticas"/>
    <m/>
    <m/>
    <m/>
    <m/>
    <m/>
    <m/>
    <m/>
    <m/>
    <m/>
    <m/>
    <m/>
    <m/>
    <m/>
    <m/>
    <m/>
    <m/>
    <m/>
    <m/>
    <m/>
    <m/>
    <m/>
    <m/>
  </r>
  <r>
    <s v="Cantidad de contenedores de 40 pies manipulados en puerto"/>
    <x v="24"/>
    <x v="52"/>
    <x v="112"/>
    <x v="232"/>
    <s v="FEUS"/>
    <s v="2014-2021"/>
    <m/>
    <s v="Cantidad de contenedores/depósitos de carga  de tamaño de 40 pies. FEUS es la unidad de medida utilizada en el transporte marítimo de contenedores equivalente a la capacidad de carga de un contenedor normalizado de 40 pies"/>
    <s v="Instituto Nacional de Estadísticas"/>
    <m/>
    <m/>
    <m/>
    <m/>
    <m/>
    <m/>
    <m/>
    <m/>
    <m/>
    <m/>
    <m/>
    <m/>
    <m/>
    <m/>
    <m/>
    <m/>
    <m/>
    <m/>
    <m/>
    <m/>
    <m/>
    <m/>
  </r>
  <r>
    <s v="Parque vehicular de buses"/>
    <x v="24"/>
    <x v="53"/>
    <x v="113"/>
    <x v="233"/>
    <s v="Cantidad de buses"/>
    <s v="2014-2021"/>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m/>
    <m/>
    <m/>
    <m/>
    <m/>
    <m/>
    <m/>
    <m/>
    <m/>
    <m/>
    <m/>
    <m/>
    <m/>
    <m/>
    <m/>
    <m/>
    <m/>
    <m/>
    <m/>
    <m/>
    <m/>
    <m/>
  </r>
  <r>
    <s v="Parque vehicular de buses escolares"/>
    <x v="24"/>
    <x v="54"/>
    <x v="113"/>
    <x v="234"/>
    <s v="Cantidad de buses escolares"/>
    <s v="2014-2021"/>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m/>
    <m/>
    <m/>
    <m/>
    <m/>
    <m/>
    <m/>
    <m/>
    <m/>
    <m/>
    <m/>
    <m/>
    <m/>
    <m/>
    <m/>
    <m/>
    <m/>
    <m/>
    <m/>
    <m/>
    <m/>
    <m/>
  </r>
  <r>
    <s v="Parque vehicular de minibuses"/>
    <x v="24"/>
    <x v="54"/>
    <x v="113"/>
    <x v="235"/>
    <s v="Cantidad de minibuses"/>
    <s v="2014-2021"/>
    <m/>
    <s v="Los Minibuses están definidos en el articulo 20° del Decreto N°212/1992 como:_x000a__x000a_• Minibuses son vehículos de 12 a 17 asientos, incluido el del conductor._x000a__x000a_"/>
    <s v="Instituto Nacional de Estadísticas"/>
    <m/>
    <m/>
    <m/>
    <m/>
    <m/>
    <m/>
    <m/>
    <m/>
    <m/>
    <m/>
    <m/>
    <m/>
    <m/>
    <m/>
    <m/>
    <m/>
    <m/>
    <m/>
    <m/>
    <m/>
    <m/>
    <m/>
  </r>
  <r>
    <s v="Parque vehicular de taxis"/>
    <x v="24"/>
    <x v="53"/>
    <x v="113"/>
    <x v="236"/>
    <s v="Cantidad de taxis"/>
    <s v="2014-2021"/>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m/>
    <m/>
    <m/>
    <m/>
    <m/>
    <m/>
    <m/>
    <m/>
    <m/>
    <m/>
    <m/>
    <m/>
    <m/>
    <m/>
    <m/>
    <m/>
    <m/>
    <m/>
    <m/>
    <m/>
    <m/>
    <m/>
  </r>
  <r>
    <s v="Parque vehicular de trolebuses"/>
    <x v="24"/>
    <x v="53"/>
    <x v="113"/>
    <x v="237"/>
    <s v="Cantidad de trolebuses"/>
    <s v="2014-2021"/>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m/>
    <m/>
    <m/>
    <m/>
    <m/>
    <m/>
    <m/>
    <m/>
    <m/>
    <m/>
    <m/>
    <m/>
    <m/>
    <m/>
    <m/>
    <m/>
    <m/>
    <m/>
    <m/>
    <m/>
    <m/>
    <m/>
  </r>
  <r>
    <s v="Pasada de vehículos por plazas de peajes y pórticos de autopistas interurbanas"/>
    <x v="24"/>
    <x v="55"/>
    <x v="114"/>
    <x v="238"/>
    <s v="Cantidad de vehículos"/>
    <s v="2014-2021"/>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Pasada de vehículos por pórticos de autopistas urbanas"/>
    <x v="24"/>
    <x v="55"/>
    <x v="115"/>
    <x v="238"/>
    <s v="Cantidad de vehículos"/>
    <s v="2014-2021"/>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Compañías de Bomberos"/>
    <x v="25"/>
    <x v="56"/>
    <x v="93"/>
    <x v="239"/>
    <s v="Cantidad de compañías de bomberos"/>
    <m/>
    <m/>
    <m/>
    <s v="Sistema Nacional de Información Municipal"/>
    <m/>
    <m/>
    <m/>
    <m/>
    <m/>
    <m/>
    <m/>
    <m/>
    <m/>
    <m/>
    <m/>
    <m/>
    <m/>
    <m/>
    <m/>
    <m/>
    <m/>
    <m/>
    <m/>
    <m/>
    <m/>
    <m/>
  </r>
  <r>
    <s v="Monto pagado por pensión básica de vejez en el año"/>
    <x v="12"/>
    <x v="57"/>
    <x v="47"/>
    <x v="240"/>
    <s v="Miles de CLP"/>
    <s v="2011-2020"/>
    <m/>
    <m/>
    <s v="Sistema Nacional de Información Municipal"/>
    <m/>
    <m/>
    <m/>
    <m/>
    <m/>
    <m/>
    <m/>
    <m/>
    <m/>
    <m/>
    <m/>
    <m/>
    <m/>
    <m/>
    <m/>
    <m/>
    <m/>
    <m/>
    <m/>
    <m/>
    <m/>
    <m/>
  </r>
  <r>
    <s v="Monto pagado por pensión básica solidaria en el año"/>
    <x v="12"/>
    <x v="57"/>
    <x v="47"/>
    <x v="241"/>
    <s v="Miles de CLP"/>
    <s v="2011-2020"/>
    <m/>
    <m/>
    <s v="Sistema Nacional de Información Municipal"/>
    <m/>
    <m/>
    <m/>
    <m/>
    <m/>
    <m/>
    <m/>
    <m/>
    <m/>
    <m/>
    <m/>
    <m/>
    <m/>
    <m/>
    <m/>
    <m/>
    <m/>
    <m/>
    <m/>
    <m/>
    <m/>
    <m/>
  </r>
  <r>
    <s v="Monto Pagado por Pensión de Invalidez (PBSI) en el año"/>
    <x v="12"/>
    <x v="57"/>
    <x v="47"/>
    <x v="242"/>
    <s v="Miles CLP"/>
    <s v="2011-2020"/>
    <m/>
    <m/>
    <s v="Sistema Nacional de Información Municipal"/>
    <m/>
    <m/>
    <m/>
    <m/>
    <m/>
    <m/>
    <m/>
    <m/>
    <m/>
    <m/>
    <m/>
    <m/>
    <m/>
    <m/>
    <m/>
    <m/>
    <m/>
    <m/>
    <m/>
    <m/>
    <m/>
    <m/>
  </r>
  <r>
    <s v="Ingreso Promedio por personas a nivel Nacional (CLP/mes) para el sexo Hombres"/>
    <x v="22"/>
    <x v="58"/>
    <x v="116"/>
    <x v="243"/>
    <s v="CLP/mes/persona"/>
    <s v="2006-2020"/>
    <m/>
    <m/>
    <s v="Encuesta CASEN"/>
    <m/>
    <m/>
    <m/>
    <m/>
    <m/>
    <m/>
    <n v="381619.96270252467"/>
    <n v="400151.40847460611"/>
    <n v="418682.85424668755"/>
    <n v="437214.30001876899"/>
    <n v="475406.63065312151"/>
    <n v="513598.96128747403"/>
    <n v="484681.9221416635"/>
    <n v="455764.88299585303"/>
    <n v="489696.07902978169"/>
    <n v="523627.27506371035"/>
    <n v="546571.22839819046"/>
    <n v="569515.18173267052"/>
    <n v="532625.93892694649"/>
    <n v="495736.69612122246"/>
    <n v="458847.45331549842"/>
    <m/>
  </r>
  <r>
    <s v="Ingreso Promedio por personas a nivel Nacional (CLP/mes) para el sexo Mujeres"/>
    <x v="22"/>
    <x v="58"/>
    <x v="116"/>
    <x v="244"/>
    <s v="CLP/mes/persona"/>
    <s v="2006-2020"/>
    <m/>
    <m/>
    <s v="Encuesta CASEN"/>
    <m/>
    <m/>
    <m/>
    <m/>
    <m/>
    <m/>
    <n v="222647.24336951197"/>
    <n v="228118.29360997677"/>
    <n v="233589.34385044157"/>
    <n v="239060.39409090634"/>
    <n v="264875.80426664336"/>
    <n v="290691.21444238035"/>
    <n v="283291.65567842568"/>
    <n v="275892.09691447101"/>
    <n v="297213.98805977067"/>
    <n v="318535.87920507038"/>
    <n v="339405.26517444616"/>
    <n v="360274.65114382189"/>
    <n v="342472.63931900536"/>
    <n v="324670.62749418884"/>
    <n v="306868.61566937232"/>
    <m/>
  </r>
  <r>
    <s v="Ingreso Promedio por personas a nivel Nacional (CLP/mes)"/>
    <x v="22"/>
    <x v="58"/>
    <x v="23"/>
    <x v="245"/>
    <s v="CLP/mes/persona"/>
    <s v="2006-2020"/>
    <m/>
    <m/>
    <s v="Encuesta CASEN"/>
    <m/>
    <m/>
    <m/>
    <m/>
    <m/>
    <m/>
    <n v="311044.24908938614"/>
    <n v="321564.3931275818"/>
    <n v="332084.53716577752"/>
    <n v="342604.68120397319"/>
    <n v="373620.55830157455"/>
    <n v="404636.43539917585"/>
    <n v="385430.68423949915"/>
    <n v="366224.9330798224"/>
    <n v="393002.88253232202"/>
    <n v="419780.83198482165"/>
    <n v="441596.33814776165"/>
    <n v="463411.84431070159"/>
    <n v="434656.59672205814"/>
    <n v="405901.34913341468"/>
    <n v="377146.10154477123"/>
    <m/>
  </r>
  <r>
    <s v="Ingreso Promedio Nacional (CLP/mes) Etnias - Alacalufes"/>
    <x v="22"/>
    <x v="58"/>
    <x v="117"/>
    <x v="246"/>
    <s v="CLP/mes/persona"/>
    <s v="2006-2020"/>
    <m/>
    <m/>
    <s v="Encuesta CASEN"/>
    <m/>
    <m/>
    <m/>
    <m/>
    <m/>
    <m/>
    <n v="118430.21486199576"/>
    <n v="92328.657527044794"/>
    <n v="66227.100192093829"/>
    <n v="40125.542857142864"/>
    <n v="228184.99298978277"/>
    <n v="416244.44312242267"/>
    <n v="313705.07420895179"/>
    <n v="211165.70529548093"/>
    <n v="276447.34318289201"/>
    <n v="341728.98107030307"/>
    <n v="341959.964953574"/>
    <n v="342190.94883684488"/>
    <n v="282997.50889178226"/>
    <n v="223804.06894671964"/>
    <n v="164610.62900165698"/>
    <m/>
  </r>
  <r>
    <s v="Ingreso Promedio Nacional (CLP/mes) Etnias - Atacameño"/>
    <x v="22"/>
    <x v="58"/>
    <x v="117"/>
    <x v="247"/>
    <s v="CLP/mes/persona"/>
    <s v="2006-2020"/>
    <m/>
    <m/>
    <s v="Encuesta CASEN"/>
    <m/>
    <m/>
    <m/>
    <m/>
    <m/>
    <m/>
    <n v="259168.76455274041"/>
    <n v="275478.87209058588"/>
    <n v="291788.97962843138"/>
    <n v="308099.08716627682"/>
    <n v="351908.14902410621"/>
    <n v="395717.21088193555"/>
    <n v="394956.71746719035"/>
    <n v="394196.22405244515"/>
    <n v="414363.46333285578"/>
    <n v="434530.70261326642"/>
    <n v="425135.2746269108"/>
    <n v="415739.84664055519"/>
    <n v="403997.98574507696"/>
    <n v="392256.12484959874"/>
    <n v="380514.26395412051"/>
    <m/>
  </r>
  <r>
    <s v="Ingreso Promedio Nacional (CLP/mes) Etnias - Aymara"/>
    <x v="22"/>
    <x v="58"/>
    <x v="117"/>
    <x v="248"/>
    <s v="CLP/mes/persona"/>
    <s v="2006-2020"/>
    <m/>
    <m/>
    <s v="Encuesta CASEN"/>
    <m/>
    <m/>
    <m/>
    <m/>
    <m/>
    <m/>
    <n v="228399.89634650326"/>
    <n v="257804.73007070515"/>
    <n v="287209.56379490701"/>
    <n v="316614.3975191089"/>
    <n v="337822.4911235724"/>
    <n v="359030.5847280359"/>
    <n v="333033.90156694391"/>
    <n v="307037.21840585192"/>
    <n v="321623.98574470775"/>
    <n v="336210.75308356358"/>
    <n v="377720.55127296317"/>
    <n v="419230.34946236276"/>
    <n v="395165.8910587164"/>
    <n v="371101.43265506998"/>
    <n v="347036.97425142361"/>
    <m/>
  </r>
  <r>
    <s v="Ingreso Promedio Nacional (CLP/mes) Etnias - Colla"/>
    <x v="22"/>
    <x v="58"/>
    <x v="117"/>
    <x v="249"/>
    <s v="CLP/mes/persona"/>
    <s v="2006-2020"/>
    <m/>
    <m/>
    <s v="Encuesta CASEN"/>
    <m/>
    <m/>
    <m/>
    <m/>
    <m/>
    <m/>
    <n v="194754.03110649349"/>
    <n v="232000.8905085263"/>
    <n v="269247.7499105591"/>
    <n v="306494.6093125919"/>
    <n v="386304.45109135634"/>
    <n v="466114.29287012084"/>
    <n v="463496.63797624386"/>
    <n v="460878.98308236693"/>
    <n v="437260.59097025171"/>
    <n v="413642.19885813649"/>
    <n v="432099.41552370321"/>
    <n v="450556.63218926993"/>
    <n v="429753.96609031316"/>
    <n v="408951.29999135633"/>
    <n v="388148.63389239955"/>
    <m/>
  </r>
  <r>
    <s v="Ingreso Promedio Nacional (CLP/mes) Etnias - Diaguita"/>
    <x v="22"/>
    <x v="58"/>
    <x v="117"/>
    <x v="250"/>
    <s v="CLP/mes/persona"/>
    <s v="2006-2020"/>
    <m/>
    <m/>
    <s v="Encuesta CASEN"/>
    <m/>
    <m/>
    <m/>
    <m/>
    <m/>
    <m/>
    <n v="277983.72741252626"/>
    <n v="292967.72248982574"/>
    <n v="307951.71756712522"/>
    <n v="322935.71264442476"/>
    <n v="337562.11080157699"/>
    <n v="352188.50895872916"/>
    <n v="322050.14597964042"/>
    <n v="291911.78300055169"/>
    <n v="321888.91359385219"/>
    <n v="351866.0441871527"/>
    <n v="364728.5117446034"/>
    <n v="377590.97930205415"/>
    <n v="363401.1770271752"/>
    <n v="349211.37475229625"/>
    <n v="335021.5724774173"/>
    <m/>
  </r>
  <r>
    <s v="Ingreso Promedio Nacional (CLP/mes) Etnias - Mapuche"/>
    <x v="22"/>
    <x v="58"/>
    <x v="117"/>
    <x v="251"/>
    <s v="CLP/mes/persona"/>
    <s v="2006-2020"/>
    <m/>
    <m/>
    <s v="Encuesta CASEN"/>
    <m/>
    <m/>
    <m/>
    <m/>
    <m/>
    <m/>
    <n v="192814.54408695351"/>
    <n v="202826.20012222169"/>
    <n v="212837.85615748988"/>
    <n v="222849.51219275803"/>
    <n v="234070.12124907825"/>
    <n v="245290.73030539844"/>
    <n v="249695.95962289668"/>
    <n v="254101.1889403949"/>
    <n v="275699.55480564089"/>
    <n v="297297.92067088687"/>
    <n v="312104.53499393299"/>
    <n v="326911.14931697911"/>
    <n v="306081.91067460057"/>
    <n v="285252.67203222204"/>
    <n v="264423.43338984356"/>
    <m/>
  </r>
  <r>
    <s v="Ingreso Promedio Nacional (CLP/mes) Etnias - No pertenece a ningún pueblo indígena"/>
    <x v="22"/>
    <x v="58"/>
    <x v="117"/>
    <x v="252"/>
    <s v="CLP/mes/persona"/>
    <s v="2006-2020"/>
    <m/>
    <m/>
    <s v="Encuesta CASEN"/>
    <m/>
    <m/>
    <m/>
    <m/>
    <m/>
    <m/>
    <n v="318258.09184138582"/>
    <n v="328849.21879851894"/>
    <n v="339440.34575565206"/>
    <n v="350031.47271278524"/>
    <n v="383022.20630034676"/>
    <n v="416012.93988790823"/>
    <n v="395716.91168141051"/>
    <n v="375420.88347491279"/>
    <n v="402696.50726710469"/>
    <n v="429972.13105929666"/>
    <n v="452529.140151083"/>
    <n v="475086.14924286929"/>
    <n v="446055.38559840474"/>
    <n v="417024.62195394019"/>
    <n v="387993.85830947565"/>
    <m/>
  </r>
  <r>
    <s v="Ingreso Promedio Nacional (CLP/mes) Etnias - Pascuense"/>
    <x v="22"/>
    <x v="58"/>
    <x v="117"/>
    <x v="253"/>
    <s v="CLP/mes/persona"/>
    <s v="2006-2020"/>
    <m/>
    <m/>
    <s v="Encuesta CASEN"/>
    <m/>
    <m/>
    <m/>
    <m/>
    <m/>
    <m/>
    <m/>
    <n v="15133.804597701152"/>
    <n v="30267.609195402307"/>
    <n v="45401.413793103457"/>
    <n v="184098.57719401451"/>
    <n v="322795.74059492559"/>
    <n v="311397.8702974628"/>
    <n v="300000.00000000006"/>
    <n v="169316.50000000003"/>
    <n v="38633.000000000007"/>
    <n v="143420.91085899514"/>
    <n v="248208.82171799027"/>
    <n v="201991.44786690839"/>
    <n v="155774.07401582651"/>
    <n v="109556.70016474466"/>
    <m/>
  </r>
  <r>
    <s v="Ingreso Promedio Nacional (CLP/mes) Etnias - Quechua"/>
    <x v="22"/>
    <x v="58"/>
    <x v="117"/>
    <x v="254"/>
    <s v="CLP/mes/persona"/>
    <s v="2006-2020"/>
    <m/>
    <m/>
    <s v="Encuesta CASEN"/>
    <m/>
    <m/>
    <m/>
    <m/>
    <m/>
    <m/>
    <n v="238894.78170966735"/>
    <n v="252374.72389694152"/>
    <n v="265854.66608421569"/>
    <n v="279334.60827148985"/>
    <n v="326935.76987362874"/>
    <n v="374536.93147576769"/>
    <n v="324753.53430162848"/>
    <n v="274970.13712748926"/>
    <n v="308190.92090465769"/>
    <n v="341411.70468182606"/>
    <n v="390079.62026394618"/>
    <n v="438747.53584606631"/>
    <n v="394381.5888845459"/>
    <n v="350015.64192302548"/>
    <n v="305649.69496150513"/>
    <m/>
  </r>
  <r>
    <s v="Ingreso Promedio Nacional (CLP/mes) Etnias - Yagán"/>
    <x v="22"/>
    <x v="58"/>
    <x v="117"/>
    <x v="255"/>
    <s v="CLP/mes/persona"/>
    <s v="2006-2020"/>
    <m/>
    <m/>
    <s v="Encuesta CASEN"/>
    <m/>
    <m/>
    <m/>
    <m/>
    <m/>
    <m/>
    <n v="106884.77466061704"/>
    <n v="140697.56613271905"/>
    <n v="174510.35760482104"/>
    <n v="208323.14907692306"/>
    <n v="335688.76571493212"/>
    <n v="463054.38235294115"/>
    <n v="353282.6911764706"/>
    <n v="243511"/>
    <n v="259255.5"/>
    <n v="275000"/>
    <n v="356250"/>
    <n v="437499.99999999994"/>
    <n v="349870.64703371743"/>
    <n v="262241.29406743491"/>
    <n v="174611.94110115236"/>
    <m/>
  </r>
  <r>
    <s v="Número de Empresas de Tamaño Grande 1"/>
    <x v="26"/>
    <x v="59"/>
    <x v="118"/>
    <x v="256"/>
    <s v="Número Empresas"/>
    <s v="2005-2019"/>
    <m/>
    <m/>
    <s v="Servicio de Impuestos Internos"/>
    <m/>
    <m/>
    <m/>
    <m/>
    <m/>
    <n v="7610"/>
    <n v="8078"/>
    <n v="8854"/>
    <n v="9080"/>
    <n v="8902"/>
    <n v="9672"/>
    <n v="10508"/>
    <n v="11000"/>
    <n v="11550"/>
    <n v="12192"/>
    <n v="12364"/>
    <n v="12766"/>
    <n v="11764"/>
    <n v="12238"/>
    <n v="12506"/>
    <m/>
    <m/>
  </r>
  <r>
    <s v="Número de Empresas de Tamaño Grande 2"/>
    <x v="26"/>
    <x v="59"/>
    <x v="119"/>
    <x v="256"/>
    <s v="Número Empresas"/>
    <s v="2005-2019"/>
    <m/>
    <m/>
    <s v="Servicio de Impuestos Internos"/>
    <m/>
    <m/>
    <m/>
    <m/>
    <m/>
    <n v="6038"/>
    <n v="6532"/>
    <n v="6978"/>
    <n v="7178"/>
    <n v="6896"/>
    <n v="7714"/>
    <n v="8258"/>
    <n v="8792"/>
    <n v="9206"/>
    <n v="9838"/>
    <n v="9858"/>
    <n v="10242"/>
    <n v="9520"/>
    <n v="9816"/>
    <n v="10082"/>
    <m/>
    <m/>
  </r>
  <r>
    <s v="Número de Empresas de Tamaño Grande 3"/>
    <x v="26"/>
    <x v="59"/>
    <x v="120"/>
    <x v="256"/>
    <s v="Número Empresas"/>
    <s v="2005-2019"/>
    <m/>
    <m/>
    <s v="Servicio de Impuestos Internos"/>
    <m/>
    <m/>
    <m/>
    <m/>
    <m/>
    <n v="1376"/>
    <n v="1508"/>
    <n v="1616"/>
    <n v="1604"/>
    <n v="1636"/>
    <n v="1768"/>
    <n v="2020"/>
    <n v="1996"/>
    <n v="2092"/>
    <n v="2228"/>
    <n v="2202"/>
    <n v="2316"/>
    <n v="2272"/>
    <n v="2182"/>
    <n v="2388"/>
    <m/>
    <m/>
  </r>
  <r>
    <s v="Número de Empresas de Tamaño Grande 4"/>
    <x v="26"/>
    <x v="59"/>
    <x v="121"/>
    <x v="256"/>
    <s v="Número Empresas"/>
    <s v="2005-2019"/>
    <m/>
    <m/>
    <s v="Servicio de Impuestos Internos"/>
    <m/>
    <m/>
    <m/>
    <m/>
    <m/>
    <n v="2440"/>
    <n v="2754"/>
    <n v="2912"/>
    <n v="3106"/>
    <n v="3068"/>
    <n v="3288"/>
    <n v="3614"/>
    <n v="3864"/>
    <n v="4038"/>
    <n v="4204"/>
    <n v="4180"/>
    <n v="4230"/>
    <n v="4144"/>
    <n v="4334"/>
    <n v="4522"/>
    <m/>
    <m/>
  </r>
  <r>
    <s v="Número de Empresas de Tamaño Mediana 1"/>
    <x v="26"/>
    <x v="59"/>
    <x v="122"/>
    <x v="256"/>
    <s v="Número Empresas"/>
    <s v="2005-2019"/>
    <m/>
    <m/>
    <s v="Servicio de Impuestos Internos"/>
    <m/>
    <m/>
    <m/>
    <m/>
    <m/>
    <n v="21460"/>
    <n v="22686"/>
    <n v="24354"/>
    <n v="25810"/>
    <n v="25116"/>
    <n v="27958"/>
    <n v="30016"/>
    <n v="32544"/>
    <n v="34060"/>
    <n v="35412"/>
    <n v="36340"/>
    <n v="38010"/>
    <n v="34802"/>
    <n v="36506"/>
    <n v="37214"/>
    <m/>
    <m/>
  </r>
  <r>
    <s v="Número de Empresas de Tamaño Mediana 2"/>
    <x v="26"/>
    <x v="59"/>
    <x v="123"/>
    <x v="256"/>
    <s v="Número Empresas"/>
    <s v="2005-2019"/>
    <m/>
    <m/>
    <s v="Servicio de Impuestos Internos"/>
    <m/>
    <m/>
    <m/>
    <m/>
    <m/>
    <n v="13312"/>
    <n v="13800"/>
    <n v="14714"/>
    <n v="15492"/>
    <n v="15394"/>
    <n v="16468"/>
    <n v="18098"/>
    <n v="19328"/>
    <n v="20258"/>
    <n v="21040"/>
    <n v="21238"/>
    <n v="22400"/>
    <n v="20324"/>
    <n v="20902"/>
    <n v="21298"/>
    <m/>
    <m/>
  </r>
  <r>
    <s v="Número de Empresas de Tamaño Micro 1"/>
    <x v="26"/>
    <x v="59"/>
    <x v="124"/>
    <x v="256"/>
    <s v="Número Empresas"/>
    <s v="2005-2019"/>
    <m/>
    <m/>
    <s v="Servicio de Impuestos Internos"/>
    <m/>
    <m/>
    <m/>
    <m/>
    <m/>
    <n v="507052"/>
    <n v="509362"/>
    <n v="507190"/>
    <n v="504774"/>
    <n v="506924"/>
    <n v="499554"/>
    <n v="494102"/>
    <n v="488684"/>
    <n v="488706"/>
    <n v="508910"/>
    <n v="516478"/>
    <n v="526676"/>
    <n v="593816"/>
    <n v="603994"/>
    <n v="622226"/>
    <m/>
    <m/>
  </r>
  <r>
    <s v="Número de Empresas de Tamaño Micro 2"/>
    <x v="26"/>
    <x v="59"/>
    <x v="125"/>
    <x v="256"/>
    <s v="Número Empresas"/>
    <s v="2005-2019"/>
    <m/>
    <m/>
    <s v="Servicio de Impuestos Internos"/>
    <m/>
    <m/>
    <m/>
    <m/>
    <m/>
    <n v="311846"/>
    <n v="315706"/>
    <n v="316108"/>
    <n v="320960"/>
    <n v="325360"/>
    <n v="325352"/>
    <n v="333102"/>
    <n v="340704"/>
    <n v="346388"/>
    <n v="358072"/>
    <n v="364490"/>
    <n v="373100"/>
    <n v="382606"/>
    <n v="397758"/>
    <n v="406724"/>
    <m/>
    <m/>
  </r>
  <r>
    <s v="Número de Empresas de Tamaño Micro 3"/>
    <x v="26"/>
    <x v="59"/>
    <x v="126"/>
    <x v="256"/>
    <s v="Número Empresas"/>
    <s v="2005-2019"/>
    <m/>
    <m/>
    <s v="Servicio de Impuestos Internos"/>
    <m/>
    <m/>
    <m/>
    <m/>
    <m/>
    <n v="336592"/>
    <n v="345922"/>
    <n v="353766"/>
    <n v="362548"/>
    <n v="366640"/>
    <n v="380818"/>
    <n v="400692"/>
    <n v="420486"/>
    <n v="437120"/>
    <n v="449932"/>
    <n v="465462"/>
    <n v="476214"/>
    <n v="483830"/>
    <n v="503952"/>
    <n v="510644"/>
    <m/>
    <m/>
  </r>
  <r>
    <s v="Número de Empresas de Tamaño Pequeña 1"/>
    <x v="26"/>
    <x v="59"/>
    <x v="127"/>
    <x v="256"/>
    <s v="Número Empresas"/>
    <s v="2005-2019"/>
    <m/>
    <m/>
    <s v="Servicio de Impuestos Internos"/>
    <m/>
    <m/>
    <m/>
    <m/>
    <m/>
    <n v="114180"/>
    <n v="119038"/>
    <n v="124308"/>
    <n v="128664"/>
    <n v="130902"/>
    <n v="140164"/>
    <n v="151254"/>
    <n v="160470"/>
    <n v="169342"/>
    <n v="173826"/>
    <n v="179172"/>
    <n v="183530"/>
    <n v="184242"/>
    <n v="193284"/>
    <n v="196006"/>
    <m/>
    <m/>
  </r>
  <r>
    <s v="Número de Empresas de Tamaño Pequeña 2"/>
    <x v="26"/>
    <x v="59"/>
    <x v="128"/>
    <x v="256"/>
    <s v="Número Empresas"/>
    <s v="2005-2019"/>
    <m/>
    <m/>
    <s v="Servicio de Impuestos Internos"/>
    <m/>
    <m/>
    <m/>
    <m/>
    <m/>
    <n v="70028"/>
    <n v="73718"/>
    <n v="78208"/>
    <n v="81476"/>
    <n v="82036"/>
    <n v="88940"/>
    <n v="96476"/>
    <n v="103228"/>
    <n v="108336"/>
    <n v="111604"/>
    <n v="116604"/>
    <n v="119734"/>
    <n v="117120"/>
    <n v="122880"/>
    <n v="124074"/>
    <m/>
    <m/>
  </r>
  <r>
    <s v="Número de Empresas de Tamaño Pequeña 3"/>
    <x v="26"/>
    <x v="59"/>
    <x v="129"/>
    <x v="256"/>
    <s v="Número Empresas"/>
    <s v="2005-2019"/>
    <m/>
    <m/>
    <s v="Servicio de Impuestos Internos"/>
    <m/>
    <m/>
    <m/>
    <m/>
    <m/>
    <n v="52414"/>
    <n v="55186"/>
    <n v="59018"/>
    <n v="62238"/>
    <n v="61370"/>
    <n v="68300"/>
    <n v="73930"/>
    <n v="79096"/>
    <n v="82894"/>
    <n v="86362"/>
    <n v="88714"/>
    <n v="90512"/>
    <n v="85862"/>
    <n v="90322"/>
    <n v="92546"/>
    <m/>
    <m/>
  </r>
  <r>
    <s v="Número de Empresas de Tamaño Sin Ventas"/>
    <x v="26"/>
    <x v="59"/>
    <x v="130"/>
    <x v="256"/>
    <s v="Número Empresas"/>
    <s v="2005-2019"/>
    <m/>
    <m/>
    <s v="Servicio de Impuestos Internos"/>
    <m/>
    <m/>
    <m/>
    <m/>
    <m/>
    <n v="283800"/>
    <n v="291118"/>
    <n v="291638"/>
    <n v="291336"/>
    <n v="307032"/>
    <n v="307644"/>
    <n v="313586"/>
    <n v="324942"/>
    <n v="335864"/>
    <n v="343430"/>
    <n v="353916"/>
    <n v="362236"/>
    <n v="406674"/>
    <n v="519452"/>
    <n v="548042"/>
    <m/>
    <m/>
  </r>
  <r>
    <s v="Número de Empresas de Tamaño Grande"/>
    <x v="26"/>
    <x v="60"/>
    <x v="131"/>
    <x v="256"/>
    <s v="Número Empresas"/>
    <s v="2005-2019"/>
    <m/>
    <m/>
    <s v="Servicio de Impuestos Internos"/>
    <m/>
    <m/>
    <m/>
    <m/>
    <m/>
    <n v="17464"/>
    <n v="18872"/>
    <n v="20360"/>
    <n v="20968"/>
    <n v="20502"/>
    <n v="22442"/>
    <n v="24400"/>
    <n v="25652"/>
    <n v="26886"/>
    <n v="28462"/>
    <n v="28604"/>
    <n v="29554"/>
    <n v="27700"/>
    <n v="28570"/>
    <n v="29498"/>
    <m/>
    <m/>
  </r>
  <r>
    <s v="Número de Empresas de Tamaño Mediana"/>
    <x v="26"/>
    <x v="60"/>
    <x v="132"/>
    <x v="256"/>
    <s v="Número Empresas"/>
    <s v="2005-2019"/>
    <m/>
    <m/>
    <s v="Servicio de Impuestos Internos"/>
    <m/>
    <m/>
    <m/>
    <m/>
    <m/>
    <n v="34772"/>
    <n v="36486"/>
    <n v="39068"/>
    <n v="41302"/>
    <n v="40510"/>
    <n v="44426"/>
    <n v="48114"/>
    <n v="51872"/>
    <n v="54318"/>
    <n v="56452"/>
    <n v="57578"/>
    <n v="60410"/>
    <n v="55126"/>
    <n v="57408"/>
    <n v="58512"/>
    <m/>
    <m/>
  </r>
  <r>
    <s v="Número de Empresas de Tamaño Micro"/>
    <x v="26"/>
    <x v="60"/>
    <x v="133"/>
    <x v="256"/>
    <s v="Número Empresas"/>
    <s v="2005-2019"/>
    <m/>
    <m/>
    <s v="Servicio de Impuestos Internos"/>
    <m/>
    <m/>
    <m/>
    <m/>
    <m/>
    <n v="1155490"/>
    <n v="1170990"/>
    <n v="1177064"/>
    <n v="1188282"/>
    <n v="1198924"/>
    <n v="1205724"/>
    <n v="1227896"/>
    <n v="1249874"/>
    <n v="1272214"/>
    <n v="1316914"/>
    <n v="1346430"/>
    <n v="1375990"/>
    <n v="1460252"/>
    <n v="1505704"/>
    <n v="1539594"/>
    <m/>
    <m/>
  </r>
  <r>
    <s v="Número de Empresas de Tamaño Pequeña"/>
    <x v="26"/>
    <x v="60"/>
    <x v="134"/>
    <x v="256"/>
    <s v="Número Empresas"/>
    <s v="2005-2019"/>
    <m/>
    <m/>
    <s v="Servicio de Impuestos Internos"/>
    <m/>
    <m/>
    <m/>
    <m/>
    <m/>
    <n v="236622"/>
    <n v="247942"/>
    <n v="261534"/>
    <n v="272378"/>
    <n v="274308"/>
    <n v="297404"/>
    <n v="321660"/>
    <n v="342794"/>
    <n v="360572"/>
    <n v="371792"/>
    <n v="384490"/>
    <n v="393776"/>
    <n v="387224"/>
    <n v="406486"/>
    <n v="412626"/>
    <m/>
    <m/>
  </r>
  <r>
    <s v="Número de Empresas de Tamaño Sin Ventas"/>
    <x v="26"/>
    <x v="60"/>
    <x v="130"/>
    <x v="256"/>
    <s v="Número Empresas"/>
    <s v="2005-2019"/>
    <m/>
    <m/>
    <s v="Servicio de Impuestos Internos"/>
    <m/>
    <m/>
    <m/>
    <m/>
    <m/>
    <n v="283800"/>
    <n v="291118"/>
    <n v="291638"/>
    <n v="291336"/>
    <n v="307032"/>
    <n v="307644"/>
    <n v="313586"/>
    <n v="324942"/>
    <n v="335864"/>
    <n v="343430"/>
    <n v="353916"/>
    <n v="362236"/>
    <n v="406674"/>
    <n v="519452"/>
    <n v="548042"/>
    <m/>
    <m/>
  </r>
  <r>
    <s v="Número de Trabajadores en Empresas de Tamaño Grande 1"/>
    <x v="26"/>
    <x v="59"/>
    <x v="118"/>
    <x v="257"/>
    <s v="Número de Trabajadores"/>
    <s v="2005-2019"/>
    <m/>
    <m/>
    <s v="Servicio de Impuestos Internos"/>
    <m/>
    <m/>
    <m/>
    <m/>
    <m/>
    <n v="1049658"/>
    <n v="1119492"/>
    <n v="1201224"/>
    <n v="1321140"/>
    <n v="1181926"/>
    <n v="1276072"/>
    <n v="1395124"/>
    <n v="1382304"/>
    <n v="1441696"/>
    <n v="1443502"/>
    <n v="1445148"/>
    <n v="1523098"/>
    <n v="1435808"/>
    <n v="1444040"/>
    <n v="1475674"/>
    <m/>
    <m/>
  </r>
  <r>
    <s v="Número de Trabajadores en Empresas de Tamaño Grande 2"/>
    <x v="26"/>
    <x v="59"/>
    <x v="119"/>
    <x v="257"/>
    <s v="Número de Trabajadores"/>
    <s v="2005-2019"/>
    <m/>
    <m/>
    <s v="Servicio de Impuestos Internos"/>
    <m/>
    <m/>
    <m/>
    <m/>
    <m/>
    <n v="1521256"/>
    <n v="1616032"/>
    <n v="1899938"/>
    <n v="1912320"/>
    <n v="1792000"/>
    <n v="1939546"/>
    <n v="2069168"/>
    <n v="2152044"/>
    <n v="2212262"/>
    <n v="2198652"/>
    <n v="2139514"/>
    <n v="2134952"/>
    <n v="2155434"/>
    <n v="2256878"/>
    <n v="2230780"/>
    <m/>
    <m/>
  </r>
  <r>
    <s v="Número de Trabajadores en Empresas de Tamaño Grande 3"/>
    <x v="26"/>
    <x v="59"/>
    <x v="120"/>
    <x v="257"/>
    <s v="Número de Trabajadores"/>
    <s v="2005-2019"/>
    <m/>
    <m/>
    <s v="Servicio de Impuestos Internos"/>
    <m/>
    <m/>
    <m/>
    <m/>
    <m/>
    <n v="601264"/>
    <n v="650502"/>
    <n v="733186"/>
    <n v="787058"/>
    <n v="745782"/>
    <n v="807242"/>
    <n v="928032"/>
    <n v="1054658"/>
    <n v="911882"/>
    <n v="950818"/>
    <n v="959304"/>
    <n v="1063568"/>
    <n v="1042258"/>
    <n v="1018862"/>
    <n v="993650"/>
    <m/>
    <m/>
  </r>
  <r>
    <s v="Número de Trabajadores en Empresas de Tamaño Grande 4"/>
    <x v="26"/>
    <x v="59"/>
    <x v="121"/>
    <x v="257"/>
    <s v="Número de Trabajadores"/>
    <s v="2005-2019"/>
    <m/>
    <m/>
    <s v="Servicio de Impuestos Internos"/>
    <m/>
    <m/>
    <m/>
    <m/>
    <m/>
    <n v="2026218"/>
    <n v="2384372"/>
    <n v="2703800"/>
    <n v="3025062"/>
    <n v="2933714"/>
    <n v="3226558"/>
    <n v="3818008"/>
    <n v="4173216"/>
    <n v="4462858"/>
    <n v="4523070"/>
    <n v="4445298"/>
    <n v="4358090"/>
    <n v="4270368"/>
    <n v="4473038"/>
    <n v="4509024"/>
    <m/>
    <m/>
  </r>
  <r>
    <s v="Número de Trabajadores en Empresas de Tamaño Mediana 1"/>
    <x v="26"/>
    <x v="59"/>
    <x v="122"/>
    <x v="257"/>
    <s v="Número de Trabajadores"/>
    <s v="2005-2019"/>
    <m/>
    <m/>
    <s v="Servicio de Impuestos Internos"/>
    <m/>
    <m/>
    <m/>
    <m/>
    <m/>
    <n v="1039694"/>
    <n v="1123446"/>
    <n v="1229604"/>
    <n v="1284408"/>
    <n v="1163722"/>
    <n v="1243708"/>
    <n v="1403234"/>
    <n v="1439072"/>
    <n v="1373516"/>
    <n v="1415608"/>
    <n v="1436146"/>
    <n v="1466634"/>
    <n v="1404892"/>
    <n v="1470362"/>
    <n v="1457778"/>
    <m/>
    <m/>
  </r>
  <r>
    <s v="Número de Trabajadores en Empresas de Tamaño Mediana 2"/>
    <x v="26"/>
    <x v="59"/>
    <x v="123"/>
    <x v="257"/>
    <s v="Número de Trabajadores"/>
    <s v="2005-2019"/>
    <m/>
    <m/>
    <s v="Servicio de Impuestos Internos"/>
    <m/>
    <m/>
    <m/>
    <m/>
    <m/>
    <n v="1073684"/>
    <n v="1187264"/>
    <n v="1259654"/>
    <n v="1302706"/>
    <n v="1267452"/>
    <n v="1342398"/>
    <n v="1442318"/>
    <n v="1490584"/>
    <n v="1491502"/>
    <n v="1469972"/>
    <n v="1517006"/>
    <n v="1532484"/>
    <n v="1473876"/>
    <n v="1449238"/>
    <n v="1399994"/>
    <m/>
    <m/>
  </r>
  <r>
    <s v="Número de Trabajadores en Empresas de Tamaño Micro 1"/>
    <x v="26"/>
    <x v="59"/>
    <x v="124"/>
    <x v="257"/>
    <s v="Número de Trabajadores"/>
    <s v="2005-2019"/>
    <m/>
    <m/>
    <s v="Servicio de Impuestos Internos"/>
    <m/>
    <m/>
    <m/>
    <m/>
    <m/>
    <n v="148606"/>
    <n v="151038"/>
    <n v="164860"/>
    <n v="139886"/>
    <n v="151462"/>
    <n v="188350"/>
    <n v="196802"/>
    <n v="154540"/>
    <n v="129254"/>
    <n v="162980"/>
    <n v="196244"/>
    <n v="222622"/>
    <n v="206136"/>
    <n v="239058"/>
    <n v="235464"/>
    <m/>
    <m/>
  </r>
  <r>
    <s v="Número de Trabajadores en Empresas de Tamaño Micro 2"/>
    <x v="26"/>
    <x v="59"/>
    <x v="125"/>
    <x v="257"/>
    <s v="Número de Trabajadores"/>
    <s v="2005-2019"/>
    <m/>
    <m/>
    <s v="Servicio de Impuestos Internos"/>
    <m/>
    <m/>
    <m/>
    <m/>
    <m/>
    <n v="189506"/>
    <n v="184524"/>
    <n v="176120"/>
    <n v="217382"/>
    <n v="180886"/>
    <n v="244304"/>
    <n v="175806"/>
    <n v="216206"/>
    <n v="191726"/>
    <n v="203630"/>
    <n v="175568"/>
    <n v="166038"/>
    <n v="192576"/>
    <n v="220238"/>
    <n v="302346"/>
    <m/>
    <m/>
  </r>
  <r>
    <s v="Número de Trabajadores en Empresas de Tamaño Micro 3"/>
    <x v="26"/>
    <x v="59"/>
    <x v="126"/>
    <x v="257"/>
    <s v="Número de Trabajadores"/>
    <s v="2005-2019"/>
    <m/>
    <m/>
    <s v="Servicio de Impuestos Internos"/>
    <m/>
    <m/>
    <m/>
    <m/>
    <m/>
    <n v="673678"/>
    <n v="722006"/>
    <n v="758036"/>
    <n v="756540"/>
    <n v="774710"/>
    <n v="689768"/>
    <n v="693902"/>
    <n v="731118"/>
    <n v="756298"/>
    <n v="740860"/>
    <n v="745546"/>
    <n v="754478"/>
    <n v="826994"/>
    <n v="888542"/>
    <n v="906526"/>
    <m/>
    <m/>
  </r>
  <r>
    <s v="Número de Trabajadores en Empresas de Tamaño Pequeña 1"/>
    <x v="26"/>
    <x v="59"/>
    <x v="127"/>
    <x v="257"/>
    <s v="Número de Trabajadores"/>
    <s v="2005-2019"/>
    <m/>
    <m/>
    <s v="Servicio de Impuestos Internos"/>
    <m/>
    <m/>
    <m/>
    <m/>
    <m/>
    <n v="647990"/>
    <n v="648684"/>
    <n v="706910"/>
    <n v="680070"/>
    <n v="688514"/>
    <n v="723784"/>
    <n v="766458"/>
    <n v="761386"/>
    <n v="790842"/>
    <n v="821198"/>
    <n v="853060"/>
    <n v="862542"/>
    <n v="928666"/>
    <n v="973924"/>
    <n v="966672"/>
    <m/>
    <m/>
  </r>
  <r>
    <s v="Número de Trabajadores en Empresas de Tamaño Pequeña 2"/>
    <x v="26"/>
    <x v="59"/>
    <x v="128"/>
    <x v="257"/>
    <s v="Número de Trabajadores"/>
    <s v="2005-2019"/>
    <m/>
    <m/>
    <s v="Servicio de Impuestos Internos"/>
    <m/>
    <m/>
    <m/>
    <m/>
    <m/>
    <n v="835120"/>
    <n v="915742"/>
    <n v="956224"/>
    <n v="943968"/>
    <n v="937526"/>
    <n v="941054"/>
    <n v="987462"/>
    <n v="1028342"/>
    <n v="1046802"/>
    <n v="1035714"/>
    <n v="1075772"/>
    <n v="1073972"/>
    <n v="1183216"/>
    <n v="1250680"/>
    <n v="1207484"/>
    <m/>
    <m/>
  </r>
  <r>
    <s v="Número de Trabajadores en Empresas de Tamaño Pequeña 3"/>
    <x v="26"/>
    <x v="59"/>
    <x v="129"/>
    <x v="257"/>
    <s v="Número de Trabajadores"/>
    <s v="2005-2019"/>
    <m/>
    <m/>
    <s v="Servicio de Impuestos Internos"/>
    <m/>
    <m/>
    <m/>
    <m/>
    <m/>
    <n v="1304642"/>
    <n v="1364692"/>
    <n v="1435696"/>
    <n v="1476022"/>
    <n v="1415760"/>
    <n v="1521606"/>
    <n v="1571438"/>
    <n v="1663454"/>
    <n v="1670000"/>
    <n v="1705786"/>
    <n v="1700690"/>
    <n v="1785694"/>
    <n v="1828972"/>
    <n v="1865338"/>
    <n v="1927934"/>
    <m/>
    <m/>
  </r>
  <r>
    <s v="Número de Trabajadores en Empresas de Tamaño Sin Ventas"/>
    <x v="26"/>
    <x v="59"/>
    <x v="130"/>
    <x v="257"/>
    <s v="Número de Trabajadores"/>
    <s v="2005-2019"/>
    <m/>
    <m/>
    <s v="Servicio de Impuestos Internos"/>
    <m/>
    <m/>
    <m/>
    <m/>
    <m/>
    <n v="806078"/>
    <n v="857054"/>
    <n v="893496"/>
    <n v="935950"/>
    <n v="952342"/>
    <n v="1002430"/>
    <n v="1031036"/>
    <n v="1092882"/>
    <n v="1160270"/>
    <n v="1177670"/>
    <n v="1218440"/>
    <n v="1261578"/>
    <n v="1469890"/>
    <n v="1578660"/>
    <n v="1514624"/>
    <m/>
    <m/>
  </r>
  <r>
    <s v="Número de Trabajadores en Empresas de Tamaño Grande "/>
    <x v="26"/>
    <x v="60"/>
    <x v="131"/>
    <x v="257"/>
    <s v="Número de Trabajadores"/>
    <s v="2005-2019"/>
    <m/>
    <m/>
    <s v="Servicio de Impuestos Internos"/>
    <m/>
    <m/>
    <m/>
    <m/>
    <m/>
    <n v="5198396"/>
    <n v="5770398"/>
    <n v="6538148"/>
    <n v="7045580"/>
    <n v="6653422"/>
    <n v="7249418"/>
    <n v="8210332"/>
    <n v="8762222"/>
    <n v="9028698"/>
    <n v="9116042"/>
    <n v="8989264"/>
    <n v="9079708"/>
    <n v="8903868"/>
    <n v="9192818"/>
    <n v="9209128"/>
    <m/>
    <m/>
  </r>
  <r>
    <s v="Número de Trabajadores en Empresas de Tamaño Mediana"/>
    <x v="26"/>
    <x v="60"/>
    <x v="132"/>
    <x v="257"/>
    <s v="Número de Trabajadores"/>
    <s v="2005-2019"/>
    <m/>
    <m/>
    <s v="Servicio de Impuestos Internos"/>
    <m/>
    <m/>
    <m/>
    <m/>
    <m/>
    <n v="2113378"/>
    <n v="2310710"/>
    <n v="2489258"/>
    <n v="2587114"/>
    <n v="2431174"/>
    <n v="2586106"/>
    <n v="2845552"/>
    <n v="2929656"/>
    <n v="2865018"/>
    <n v="2885580"/>
    <n v="2953152"/>
    <n v="2999118"/>
    <n v="2878768"/>
    <n v="2919600"/>
    <n v="2857772"/>
    <m/>
    <m/>
  </r>
  <r>
    <s v="Número de Trabajadores en Empresas de Tamaño Micro"/>
    <x v="26"/>
    <x v="60"/>
    <x v="133"/>
    <x v="257"/>
    <s v="Número de Trabajadores"/>
    <s v="2005-2019"/>
    <m/>
    <m/>
    <s v="Servicio de Impuestos Internos"/>
    <m/>
    <m/>
    <m/>
    <m/>
    <m/>
    <n v="1011790"/>
    <n v="1057568"/>
    <n v="1099016"/>
    <n v="1113808"/>
    <n v="1107058"/>
    <n v="1122422"/>
    <n v="1066510"/>
    <n v="1101864"/>
    <n v="1077278"/>
    <n v="1107470"/>
    <n v="1117358"/>
    <n v="1143138"/>
    <n v="1225706"/>
    <n v="1347838"/>
    <n v="1444336"/>
    <m/>
    <m/>
  </r>
  <r>
    <s v="Número de Trabajadores en Empresas de Tamaño Pequeña"/>
    <x v="26"/>
    <x v="60"/>
    <x v="134"/>
    <x v="257"/>
    <s v="Número de Trabajadores"/>
    <s v="2005-2019"/>
    <m/>
    <m/>
    <s v="Servicio de Impuestos Internos"/>
    <m/>
    <m/>
    <m/>
    <m/>
    <m/>
    <n v="2787752"/>
    <n v="2929118"/>
    <n v="3098830"/>
    <n v="3100060"/>
    <n v="3041800"/>
    <n v="3186444"/>
    <n v="3325358"/>
    <n v="3453182"/>
    <n v="3507644"/>
    <n v="3562698"/>
    <n v="3629522"/>
    <n v="3722208"/>
    <n v="3940854"/>
    <n v="4089942"/>
    <n v="4102090"/>
    <m/>
    <m/>
  </r>
  <r>
    <s v="Número de Trabajadores en Empresas de Tamaño Sin Ventas"/>
    <x v="26"/>
    <x v="60"/>
    <x v="130"/>
    <x v="257"/>
    <s v="Número de Trabajadores"/>
    <s v="2005-2019"/>
    <m/>
    <m/>
    <s v="Servicio de Impuestos Internos"/>
    <m/>
    <m/>
    <m/>
    <m/>
    <m/>
    <n v="806078"/>
    <n v="857054"/>
    <n v="893496"/>
    <n v="935950"/>
    <n v="952342"/>
    <n v="1002430"/>
    <n v="1031036"/>
    <n v="1092882"/>
    <n v="1160270"/>
    <n v="1177670"/>
    <n v="1218440"/>
    <n v="1261578"/>
    <n v="1469890"/>
    <n v="1578660"/>
    <n v="1514624"/>
    <m/>
    <m/>
  </r>
  <r>
    <s v="Renta Neta Informada Anual en Empresas de Tamaño Grande 1"/>
    <x v="26"/>
    <x v="59"/>
    <x v="118"/>
    <x v="258"/>
    <s v="CLP"/>
    <s v="2005-2019"/>
    <m/>
    <m/>
    <s v="Servicio de Impuestos Internos"/>
    <m/>
    <m/>
    <m/>
    <m/>
    <m/>
    <n v="105191484.552"/>
    <n v="112493644.29400003"/>
    <n v="123838600.83999997"/>
    <n v="125880476.26800001"/>
    <n v="129715564.56199998"/>
    <n v="137744447.93600002"/>
    <n v="159483426.09000003"/>
    <n v="167076819.84000009"/>
    <n v="182024221.21799996"/>
    <n v="186928752.95599991"/>
    <n v="197121983.79399997"/>
    <n v="208412425.26800001"/>
    <n v="218934277.92399999"/>
    <n v="224018129.97799999"/>
    <n v="239570537.87199998"/>
    <m/>
    <m/>
  </r>
  <r>
    <s v="Renta Neta Informada Anual en Empresas de Tamaño Grande 2"/>
    <x v="26"/>
    <x v="59"/>
    <x v="119"/>
    <x v="258"/>
    <s v="CLP"/>
    <s v="2005-2019"/>
    <m/>
    <m/>
    <s v="Servicio de Impuestos Internos"/>
    <m/>
    <m/>
    <m/>
    <m/>
    <m/>
    <n v="169484597.17799997"/>
    <n v="182309578.794"/>
    <n v="201900843.02399999"/>
    <n v="205030002.366"/>
    <n v="210346786.102"/>
    <n v="239380344.75800002"/>
    <n v="249167062.71999997"/>
    <n v="275043497.06599998"/>
    <n v="290011730.222"/>
    <n v="307009697.3039999"/>
    <n v="305607451.46400011"/>
    <n v="313635505.26199996"/>
    <n v="318683918.30199999"/>
    <n v="335367025.56599993"/>
    <n v="346134947.26199991"/>
    <m/>
    <m/>
  </r>
  <r>
    <s v="Renta Neta Informada Anual en Empresas de Tamaño Grande 3"/>
    <x v="26"/>
    <x v="59"/>
    <x v="120"/>
    <x v="258"/>
    <s v="CLP"/>
    <s v="2005-2019"/>
    <m/>
    <m/>
    <s v="Servicio de Impuestos Internos"/>
    <m/>
    <m/>
    <m/>
    <m/>
    <m/>
    <n v="60237576.608000003"/>
    <n v="73184613.06400001"/>
    <n v="81901108.737999991"/>
    <n v="84908387.777999997"/>
    <n v="95217642.996000007"/>
    <n v="107427278.88"/>
    <n v="117074587.85800001"/>
    <n v="119490959.72"/>
    <n v="135052587.574"/>
    <n v="132647503.448"/>
    <n v="132591269.462"/>
    <n v="150881647.96800002"/>
    <n v="146973843.14600003"/>
    <n v="150796323.25600001"/>
    <n v="158860146.67400002"/>
    <m/>
    <m/>
  </r>
  <r>
    <s v="Renta Neta Informada Anual en Empresas de Tamaño Grande 4"/>
    <x v="26"/>
    <x v="59"/>
    <x v="121"/>
    <x v="258"/>
    <s v="CLP"/>
    <s v="2005-2019"/>
    <m/>
    <m/>
    <s v="Servicio de Impuestos Internos"/>
    <m/>
    <m/>
    <m/>
    <m/>
    <m/>
    <n v="450374899.9059999"/>
    <n v="524856265.10999995"/>
    <n v="588971692.63000011"/>
    <n v="639177921.74399996"/>
    <n v="684375840.37800002"/>
    <n v="776177389.52200007"/>
    <n v="892104409.75"/>
    <n v="1038981455.1060002"/>
    <n v="1133490838.9340003"/>
    <n v="1196548400.786"/>
    <n v="1204186388.7900004"/>
    <n v="1173911225.744"/>
    <n v="1200400091.7159996"/>
    <n v="1257517206.4619997"/>
    <n v="1358277746.6780005"/>
    <m/>
    <m/>
  </r>
  <r>
    <s v="Renta Neta Informada Anual en Empresas de Tamaño Mediana 1"/>
    <x v="26"/>
    <x v="59"/>
    <x v="122"/>
    <x v="258"/>
    <s v="CLP"/>
    <s v="2005-2019"/>
    <m/>
    <m/>
    <s v="Servicio de Impuestos Internos"/>
    <m/>
    <m/>
    <m/>
    <m/>
    <m/>
    <n v="99917755.819999993"/>
    <n v="106191603.50400001"/>
    <n v="115302020.38400002"/>
    <n v="120009214.588"/>
    <n v="123052163.792"/>
    <n v="127188923.92799999"/>
    <n v="147919397.82600003"/>
    <n v="146834346.77200004"/>
    <n v="156382250.15600002"/>
    <n v="172383874.66600001"/>
    <n v="183397018.42799997"/>
    <n v="194309969.63000003"/>
    <n v="196603655.93999994"/>
    <n v="207615368.00399992"/>
    <n v="220842392.78799993"/>
    <m/>
    <m/>
  </r>
  <r>
    <s v="Renta Neta Informada Anual en Empresas de Tamaño Mediana 2"/>
    <x v="26"/>
    <x v="59"/>
    <x v="123"/>
    <x v="258"/>
    <s v="CLP"/>
    <s v="2005-2019"/>
    <m/>
    <m/>
    <s v="Servicio de Impuestos Internos"/>
    <m/>
    <m/>
    <m/>
    <m/>
    <m/>
    <n v="104899356.506"/>
    <n v="113204701.90000005"/>
    <n v="119408602.29400004"/>
    <n v="128208973.74399997"/>
    <n v="134162140.08400002"/>
    <n v="142015114.21799994"/>
    <n v="158685726.37599999"/>
    <n v="172962256.48000002"/>
    <n v="191485504.10199994"/>
    <n v="192706478.39000002"/>
    <n v="214193333.02199984"/>
    <n v="210557209.90600005"/>
    <n v="212330172.23399997"/>
    <n v="216685235.19599992"/>
    <n v="225016353.66399986"/>
    <m/>
    <m/>
  </r>
  <r>
    <s v="Renta Neta Informada Anual en Empresas de Tamaño Micro 1"/>
    <x v="26"/>
    <x v="59"/>
    <x v="124"/>
    <x v="258"/>
    <s v="CLP"/>
    <s v="2005-2019"/>
    <m/>
    <m/>
    <s v="Servicio de Impuestos Internos"/>
    <m/>
    <m/>
    <m/>
    <m/>
    <m/>
    <n v="26993079.583999958"/>
    <n v="27925963.347999986"/>
    <n v="32171658.813999958"/>
    <n v="24055269.347999997"/>
    <n v="30301143.572000004"/>
    <n v="33872196.720000029"/>
    <n v="52491667.147999987"/>
    <n v="48096237.428000003"/>
    <n v="26800024.938000005"/>
    <n v="40077158.197999969"/>
    <n v="45098931.462000005"/>
    <n v="65217697.549999967"/>
    <n v="41939554.469999976"/>
    <n v="49430769.310000025"/>
    <n v="70911868.938000008"/>
    <m/>
    <m/>
  </r>
  <r>
    <s v="Renta Neta Informada Anual en Empresas de Tamaño Micro 2"/>
    <x v="26"/>
    <x v="59"/>
    <x v="125"/>
    <x v="258"/>
    <s v="CLP"/>
    <s v="2005-2019"/>
    <m/>
    <m/>
    <s v="Servicio de Impuestos Internos"/>
    <m/>
    <m/>
    <m/>
    <m/>
    <m/>
    <n v="20041697.521999996"/>
    <n v="18960490.029999986"/>
    <n v="17716455.581999987"/>
    <n v="23946072.686000019"/>
    <n v="20096332.375999991"/>
    <n v="45576145.955999985"/>
    <n v="22274435.525999989"/>
    <n v="25806734.339999996"/>
    <n v="21573359.165999994"/>
    <n v="26871853.458000001"/>
    <n v="27675157.476000026"/>
    <n v="20193793.318000004"/>
    <n v="25479079.492000002"/>
    <n v="27662035.531999983"/>
    <n v="47893001.84200003"/>
    <m/>
    <m/>
  </r>
  <r>
    <s v="Renta Neta Informada Anual en Empresas de Tamaño Micro 3"/>
    <x v="26"/>
    <x v="59"/>
    <x v="126"/>
    <x v="258"/>
    <s v="CLP"/>
    <s v="2005-2019"/>
    <m/>
    <m/>
    <s v="Servicio de Impuestos Internos"/>
    <m/>
    <m/>
    <m/>
    <m/>
    <m/>
    <n v="58259854.416000009"/>
    <n v="72134936.095999971"/>
    <n v="78331146.40200001"/>
    <n v="77718702.886000007"/>
    <n v="91715801.607999995"/>
    <n v="64204636.600000009"/>
    <n v="62306735.278000027"/>
    <n v="75061425.974000007"/>
    <n v="92981208.756000027"/>
    <n v="83309665.10799998"/>
    <n v="83031489.115999997"/>
    <n v="76236191.489999965"/>
    <n v="97620462.539999977"/>
    <n v="102773315.28200001"/>
    <n v="107294272.15799998"/>
    <m/>
    <m/>
  </r>
  <r>
    <s v="Renta Neta Informada Anual en Empresas de Tamaño Pequeña 1"/>
    <x v="26"/>
    <x v="59"/>
    <x v="127"/>
    <x v="258"/>
    <s v="CLP"/>
    <s v="2005-2019"/>
    <m/>
    <m/>
    <s v="Servicio de Impuestos Internos"/>
    <m/>
    <m/>
    <m/>
    <m/>
    <m/>
    <n v="54619082.515999988"/>
    <n v="45342956.796000004"/>
    <n v="46765646.743999988"/>
    <n v="48851092.50599996"/>
    <n v="49924038.592000015"/>
    <n v="63487655.820000038"/>
    <n v="71643523.349999994"/>
    <n v="58273028.572000049"/>
    <n v="74750150.680000007"/>
    <n v="87592887.460000008"/>
    <n v="90654852.754000038"/>
    <n v="95031461.401999995"/>
    <n v="106586738.84799999"/>
    <n v="118774208.99999999"/>
    <n v="111790516.94200003"/>
    <m/>
    <m/>
  </r>
  <r>
    <s v="Renta Neta Informada Anual en Empresas de Tamaño Pequeña 2"/>
    <x v="26"/>
    <x v="59"/>
    <x v="128"/>
    <x v="258"/>
    <s v="CLP"/>
    <s v="2005-2019"/>
    <m/>
    <m/>
    <s v="Servicio de Impuestos Internos"/>
    <m/>
    <m/>
    <m/>
    <m/>
    <m/>
    <n v="58569244.559999973"/>
    <n v="71903867.409999967"/>
    <n v="73393249.687999994"/>
    <n v="71159970.442000002"/>
    <n v="77354691.40199998"/>
    <n v="76803029.775999978"/>
    <n v="80318407.212000012"/>
    <n v="97752516.654000014"/>
    <n v="96564363.426000029"/>
    <n v="97761966.166000009"/>
    <n v="107347960.30000001"/>
    <n v="112541776.68000001"/>
    <n v="139737014.05600005"/>
    <n v="158523475.70400006"/>
    <n v="140251153.91999996"/>
    <m/>
    <m/>
  </r>
  <r>
    <s v="Renta Neta Informada Anual en Empresas de Tamaño Pequeña 3"/>
    <x v="26"/>
    <x v="59"/>
    <x v="129"/>
    <x v="258"/>
    <s v="CLP"/>
    <s v="2005-2019"/>
    <m/>
    <m/>
    <s v="Servicio de Impuestos Internos"/>
    <m/>
    <m/>
    <m/>
    <m/>
    <m/>
    <n v="110179485.03399998"/>
    <n v="111558465.82599998"/>
    <n v="118243232.68200004"/>
    <n v="119698658.954"/>
    <n v="123823123.28"/>
    <n v="139765567.91000003"/>
    <n v="145445034.02600002"/>
    <n v="169129728.05800006"/>
    <n v="186634046.96000004"/>
    <n v="199372644.472"/>
    <n v="200580415.39599997"/>
    <n v="223628803.31199998"/>
    <n v="254269235.36200005"/>
    <n v="258403060.11599994"/>
    <n v="291324748.67199993"/>
    <m/>
    <m/>
  </r>
  <r>
    <s v="Renta Neta Informada Anual en Empresas de Tamaño Sin Ventas"/>
    <x v="26"/>
    <x v="59"/>
    <x v="130"/>
    <x v="258"/>
    <s v="CLP"/>
    <s v="2005-2019"/>
    <m/>
    <m/>
    <s v="Servicio de Impuestos Internos"/>
    <m/>
    <m/>
    <m/>
    <m/>
    <m/>
    <n v="177433258.86399996"/>
    <n v="190261140.29799998"/>
    <n v="205260340.27799988"/>
    <n v="216711936.0380002"/>
    <n v="248290161.94999984"/>
    <n v="275534588.04199982"/>
    <n v="286938642.08599991"/>
    <n v="314475107.47199982"/>
    <n v="358746723.94799978"/>
    <n v="370232533.47399968"/>
    <n v="399597252.89000034"/>
    <n v="424810797.38000005"/>
    <n v="487931158.36000049"/>
    <n v="508997177.29000008"/>
    <n v="504516745.17599964"/>
    <m/>
    <m/>
  </r>
  <r>
    <s v="Renta Neta Informada Anual en Empresas de Tamaño Grande"/>
    <x v="26"/>
    <x v="60"/>
    <x v="131"/>
    <x v="258"/>
    <s v="CLP"/>
    <s v="2005-2019"/>
    <m/>
    <m/>
    <s v="Servicio de Impuestos Internos"/>
    <m/>
    <m/>
    <m/>
    <m/>
    <m/>
    <n v="785288558.24400008"/>
    <n v="892844101.26200032"/>
    <n v="996612245.23200011"/>
    <n v="1054996788.156"/>
    <n v="1119655834.0379999"/>
    <n v="1260729461.0960002"/>
    <n v="1417829486.4179997"/>
    <n v="1600592731.7319999"/>
    <n v="1740579377.948"/>
    <n v="1823134354.4940004"/>
    <n v="1839507093.5100005"/>
    <n v="1846840804.2420003"/>
    <n v="1884992131.0879993"/>
    <n v="1967698685.2619998"/>
    <n v="2102843378.4860003"/>
    <m/>
    <m/>
  </r>
  <r>
    <s v="Renta Neta Informada Anual en Empresas de Tamaño Mediana"/>
    <x v="26"/>
    <x v="60"/>
    <x v="132"/>
    <x v="258"/>
    <s v="CLP"/>
    <s v="2005-2019"/>
    <m/>
    <m/>
    <s v="Servicio de Impuestos Internos"/>
    <m/>
    <m/>
    <m/>
    <m/>
    <m/>
    <n v="204817112.32600003"/>
    <n v="219396305.40400001"/>
    <n v="234710622.67800006"/>
    <n v="248218188.33200002"/>
    <n v="257214303.87600005"/>
    <n v="269204038.14599997"/>
    <n v="306605124.20199996"/>
    <n v="319796603.25199986"/>
    <n v="347867754.25800002"/>
    <n v="365090353.05600023"/>
    <n v="397590351.44999981"/>
    <n v="404867179.53600019"/>
    <n v="408933828.17399991"/>
    <n v="424300603.20000017"/>
    <n v="445858746.45199996"/>
    <m/>
    <m/>
  </r>
  <r>
    <s v="Renta Neta Informada Anual en Empresas de Tamaño Micro"/>
    <x v="26"/>
    <x v="60"/>
    <x v="133"/>
    <x v="258"/>
    <s v="CLP"/>
    <s v="2005-2019"/>
    <m/>
    <m/>
    <s v="Servicio de Impuestos Internos"/>
    <m/>
    <m/>
    <m/>
    <m/>
    <m/>
    <n v="105294631.52199998"/>
    <n v="119021389.47400004"/>
    <n v="128219260.79799992"/>
    <n v="125720044.92000009"/>
    <n v="142113277.55600011"/>
    <n v="143652979.2759999"/>
    <n v="137072837.95200011"/>
    <n v="148964397.74199992"/>
    <n v="141354592.85999992"/>
    <n v="150258676.76399994"/>
    <n v="155805578.05399966"/>
    <n v="161647682.35800001"/>
    <n v="165039096.50200009"/>
    <n v="179866120.12400016"/>
    <n v="226099142.93800014"/>
    <m/>
    <m/>
  </r>
  <r>
    <s v="Renta Neta Informada Anual en Empresas de Tamaño Pequeña"/>
    <x v="26"/>
    <x v="60"/>
    <x v="134"/>
    <x v="258"/>
    <s v="CLP"/>
    <s v="2005-2019"/>
    <m/>
    <m/>
    <s v="Servicio de Impuestos Internos"/>
    <m/>
    <m/>
    <m/>
    <m/>
    <m/>
    <n v="223367812.11000004"/>
    <n v="228805290.03199989"/>
    <n v="238402129.1139999"/>
    <n v="239709721.90200016"/>
    <n v="251101853.27399984"/>
    <n v="280056253.50599986"/>
    <n v="297406964.58799982"/>
    <n v="325155273.28400016"/>
    <n v="357948561.0660004"/>
    <n v="384727498.09799969"/>
    <n v="398583228.45000011"/>
    <n v="431202041.39399993"/>
    <n v="500592988.26600003"/>
    <n v="535700744.82000095"/>
    <n v="543366419.53400028"/>
    <m/>
    <m/>
  </r>
  <r>
    <s v="Renta Neta Informada Anual en Empresas de Tamaño Sin Ventas"/>
    <x v="26"/>
    <x v="60"/>
    <x v="130"/>
    <x v="258"/>
    <s v="CLP"/>
    <s v="2005-2019"/>
    <m/>
    <m/>
    <s v="Servicio de Impuestos Internos"/>
    <m/>
    <m/>
    <m/>
    <m/>
    <m/>
    <n v="177433258.86399996"/>
    <n v="190261140.29800004"/>
    <n v="205260340.27799985"/>
    <n v="216711936.0379999"/>
    <n v="248290161.95000002"/>
    <n v="275534588.04199994"/>
    <n v="286938642.08599997"/>
    <n v="314475107.47199982"/>
    <n v="358746723.94799989"/>
    <n v="370232533.47399998"/>
    <n v="399597252.89000034"/>
    <n v="424810797.38000017"/>
    <n v="487931158.36000019"/>
    <n v="508997177.29000002"/>
    <n v="504516745.17600012"/>
    <m/>
    <m/>
  </r>
  <r>
    <s v="Número de empresas inscritas con tipo de contribuyente &quot;Instituciones Fiscales&quot;"/>
    <x v="26"/>
    <x v="61"/>
    <x v="135"/>
    <x v="259"/>
    <s v="Número Empresas"/>
    <s v="2000-2021"/>
    <m/>
    <m/>
    <s v="Servicio de Impuestos Internos"/>
    <n v="16"/>
    <n v="19"/>
    <n v="6"/>
    <n v="12"/>
    <n v="15"/>
    <n v="6"/>
    <n v="1"/>
    <n v="12"/>
    <n v="5"/>
    <n v="7"/>
    <n v="10"/>
    <n v="5"/>
    <n v="4"/>
    <n v="3"/>
    <n v="5"/>
    <n v="4"/>
    <n v="12"/>
    <n v="12"/>
    <n v="12"/>
    <n v="14"/>
    <n v="5"/>
    <m/>
  </r>
  <r>
    <s v="Número de empresas inscritas con tipo de contribuyente &quot;Municipalidades&quot;"/>
    <x v="26"/>
    <x v="61"/>
    <x v="136"/>
    <x v="259"/>
    <s v="Número Empresas"/>
    <s v="2000-2021"/>
    <m/>
    <m/>
    <s v="Servicio de Impuestos Internos"/>
    <n v="2"/>
    <n v="3"/>
    <n v="1"/>
    <n v="1"/>
    <n v="5"/>
    <n v="1"/>
    <n v="1"/>
    <n v="1"/>
    <n v="1"/>
    <m/>
    <m/>
    <n v="1"/>
    <n v="3"/>
    <n v="1"/>
    <n v="1"/>
    <n v="1"/>
    <m/>
    <n v="1"/>
    <m/>
    <m/>
    <m/>
    <m/>
  </r>
  <r>
    <s v="Número de empresas inscritas con tipo de contribuyente &quot;No Clasificados&quot;"/>
    <x v="26"/>
    <x v="61"/>
    <x v="137"/>
    <x v="259"/>
    <s v="Número Empresas"/>
    <s v="2000-2021"/>
    <m/>
    <m/>
    <s v="Servicio de Impuestos Internos"/>
    <m/>
    <m/>
    <m/>
    <m/>
    <m/>
    <m/>
    <m/>
    <m/>
    <m/>
    <m/>
    <m/>
    <n v="1"/>
    <m/>
    <m/>
    <m/>
    <m/>
    <m/>
    <m/>
    <m/>
    <m/>
    <m/>
    <m/>
  </r>
  <r>
    <s v="Número de empresas inscritas con tipo de contribuyente &quot;Organismos Internacionales&quot;"/>
    <x v="26"/>
    <x v="61"/>
    <x v="138"/>
    <x v="259"/>
    <s v="Número Empresas"/>
    <s v="2000-2021"/>
    <m/>
    <m/>
    <s v="Servicio de Impuestos Internos"/>
    <m/>
    <m/>
    <n v="1"/>
    <m/>
    <n v="2"/>
    <m/>
    <m/>
    <m/>
    <m/>
    <m/>
    <m/>
    <m/>
    <n v="1"/>
    <m/>
    <m/>
    <m/>
    <m/>
    <n v="2"/>
    <n v="1"/>
    <n v="1"/>
    <m/>
    <m/>
  </r>
  <r>
    <s v="Número de empresas inscritas con tipo de contribuyente &quot;Organización sin fines de lucro&quot;"/>
    <x v="26"/>
    <x v="61"/>
    <x v="139"/>
    <x v="259"/>
    <s v="Número Empresas"/>
    <s v="2000-2021"/>
    <m/>
    <m/>
    <s v="Servicio de Impuestos Internos"/>
    <n v="367"/>
    <n v="325"/>
    <n v="317"/>
    <n v="294"/>
    <n v="303"/>
    <n v="245"/>
    <n v="264"/>
    <n v="247"/>
    <n v="244"/>
    <n v="275"/>
    <n v="269"/>
    <n v="273"/>
    <n v="378"/>
    <n v="410"/>
    <n v="503"/>
    <n v="443"/>
    <n v="960"/>
    <n v="1502"/>
    <n v="2510"/>
    <n v="925"/>
    <n v="196"/>
    <n v="5"/>
  </r>
  <r>
    <s v="Número de empresas inscritas con tipo de contribuyente &quot;Persona Jurídica Comercial&quot;"/>
    <x v="26"/>
    <x v="61"/>
    <x v="140"/>
    <x v="259"/>
    <s v="Número Empresas"/>
    <s v="2000-2021"/>
    <m/>
    <m/>
    <s v="Servicio de Impuestos Internos"/>
    <n v="6549"/>
    <n v="6428"/>
    <n v="7294"/>
    <n v="7804"/>
    <n v="8633"/>
    <n v="10005"/>
    <n v="11529"/>
    <n v="12870"/>
    <n v="14225"/>
    <n v="15335"/>
    <n v="18117"/>
    <n v="23227"/>
    <n v="27645"/>
    <n v="33822"/>
    <n v="39810"/>
    <n v="45345"/>
    <n v="53204"/>
    <n v="65884"/>
    <n v="82896"/>
    <n v="87799"/>
    <n v="224"/>
    <n v="1"/>
  </r>
  <r>
    <s v="Número de empresas inscritas con tipo de contribuyente &quot;Sin Persona Jurídica&quot;"/>
    <x v="26"/>
    <x v="61"/>
    <x v="141"/>
    <x v="259"/>
    <s v="Número Empresas"/>
    <s v="2000-2021"/>
    <m/>
    <m/>
    <s v="Servicio de Impuestos Internos"/>
    <n v="279"/>
    <n v="268"/>
    <n v="256"/>
    <n v="278"/>
    <n v="292"/>
    <n v="285"/>
    <n v="333"/>
    <n v="269"/>
    <n v="273"/>
    <n v="278"/>
    <n v="271"/>
    <n v="285"/>
    <n v="257"/>
    <n v="214"/>
    <n v="203"/>
    <n v="189"/>
    <n v="196"/>
    <n v="172"/>
    <n v="174"/>
    <n v="140"/>
    <n v="86"/>
    <n v="2"/>
  </r>
  <r>
    <s v="Número de empresas inscritas con tipo de contribuyente &quot;Sociedades Extranjeras&quot;"/>
    <x v="26"/>
    <x v="61"/>
    <x v="142"/>
    <x v="259"/>
    <s v="Número Empresas"/>
    <s v="2000-2021"/>
    <m/>
    <m/>
    <s v="Servicio de Impuestos Internos"/>
    <n v="22"/>
    <n v="12"/>
    <n v="14"/>
    <n v="14"/>
    <n v="27"/>
    <n v="20"/>
    <n v="25"/>
    <n v="13"/>
    <n v="23"/>
    <n v="16"/>
    <n v="25"/>
    <n v="36"/>
    <n v="38"/>
    <n v="44"/>
    <n v="31"/>
    <n v="34"/>
    <n v="50"/>
    <n v="31"/>
    <n v="47"/>
    <n v="44"/>
    <m/>
    <m/>
  </r>
  <r>
    <s v="Número de empresas inscritas vigentes con tipo de contribuyente &quot;Instituciones Fiscales&quot;"/>
    <x v="26"/>
    <x v="61"/>
    <x v="135"/>
    <x v="260"/>
    <s v="Número Empresas"/>
    <s v="2000-2019"/>
    <m/>
    <m/>
    <s v="Servicio de Impuestos Internos"/>
    <n v="8"/>
    <n v="14"/>
    <n v="3"/>
    <n v="9"/>
    <n v="12"/>
    <n v="8"/>
    <n v="4"/>
    <n v="16"/>
    <n v="9"/>
    <n v="12"/>
    <n v="7"/>
    <n v="5"/>
    <n v="1"/>
    <n v="8"/>
    <n v="9"/>
    <n v="5"/>
    <n v="15"/>
    <n v="16"/>
    <n v="12"/>
    <n v="17"/>
    <m/>
    <m/>
  </r>
  <r>
    <s v="Número de empresas inscritas vigentes con tipo de contribuyente &quot;Municipalidades&quot;"/>
    <x v="26"/>
    <x v="61"/>
    <x v="136"/>
    <x v="260"/>
    <s v="Número Empresas"/>
    <s v="2000-2019"/>
    <m/>
    <m/>
    <s v="Servicio de Impuestos Internos"/>
    <n v="2"/>
    <n v="1"/>
    <m/>
    <n v="1"/>
    <n v="2"/>
    <n v="4"/>
    <n v="1"/>
    <n v="1"/>
    <n v="1"/>
    <m/>
    <m/>
    <n v="1"/>
    <n v="1"/>
    <n v="2"/>
    <m/>
    <m/>
    <n v="2"/>
    <n v="1"/>
    <n v="1"/>
    <m/>
    <m/>
    <m/>
  </r>
  <r>
    <s v="Número de empresas inscritas vigentes con tipo de contribuyente &quot;No Clasificados&quot;"/>
    <x v="26"/>
    <x v="61"/>
    <x v="137"/>
    <x v="260"/>
    <s v="Número Empresas"/>
    <s v="2000-2019"/>
    <m/>
    <m/>
    <s v="Servicio de Impuestos Internos"/>
    <m/>
    <m/>
    <m/>
    <m/>
    <m/>
    <m/>
    <m/>
    <m/>
    <m/>
    <m/>
    <m/>
    <m/>
    <m/>
    <m/>
    <m/>
    <m/>
    <n v="1"/>
    <m/>
    <m/>
    <m/>
    <m/>
    <m/>
  </r>
  <r>
    <s v="Número de empresas inscritas vigentes con tipo de contribuyente &quot;Organismos Internacionales&quot;"/>
    <x v="26"/>
    <x v="61"/>
    <x v="138"/>
    <x v="260"/>
    <s v="Número Empresas"/>
    <s v="2000-2019"/>
    <m/>
    <m/>
    <s v="Servicio de Impuestos Internos"/>
    <m/>
    <m/>
    <n v="1"/>
    <m/>
    <n v="2"/>
    <m/>
    <m/>
    <m/>
    <m/>
    <m/>
    <m/>
    <m/>
    <m/>
    <n v="1"/>
    <m/>
    <m/>
    <m/>
    <n v="2"/>
    <n v="1"/>
    <n v="1"/>
    <m/>
    <m/>
  </r>
  <r>
    <s v="Número de empresas inscritas vigentes con tipo de contribuyente &quot;Organización sin fines de lucro&quot;"/>
    <x v="26"/>
    <x v="61"/>
    <x v="139"/>
    <x v="260"/>
    <s v="Número Empresas"/>
    <s v="2000-2019"/>
    <m/>
    <m/>
    <s v="Servicio de Impuestos Internos"/>
    <n v="204"/>
    <n v="237"/>
    <n v="230"/>
    <n v="251"/>
    <n v="293"/>
    <n v="234"/>
    <n v="243"/>
    <n v="237"/>
    <n v="237"/>
    <n v="235"/>
    <n v="220"/>
    <n v="258"/>
    <n v="337"/>
    <n v="405"/>
    <n v="453"/>
    <n v="528"/>
    <n v="874"/>
    <n v="1882"/>
    <n v="2906"/>
    <n v="1194"/>
    <m/>
    <m/>
  </r>
  <r>
    <s v="Número de empresas inscritas vigentes con tipo de contribuyente &quot;Persona Jurídica Comercial&quot;"/>
    <x v="26"/>
    <x v="61"/>
    <x v="140"/>
    <x v="260"/>
    <s v="Número Empresas"/>
    <s v="2000-2019"/>
    <m/>
    <m/>
    <s v="Servicio de Impuestos Internos"/>
    <n v="5557"/>
    <n v="5913"/>
    <n v="6703"/>
    <n v="7503"/>
    <n v="8524"/>
    <n v="9860"/>
    <n v="11447"/>
    <n v="12807"/>
    <n v="14100"/>
    <n v="15205"/>
    <n v="17912"/>
    <n v="22998"/>
    <n v="27433"/>
    <n v="33667"/>
    <n v="39780"/>
    <n v="45430"/>
    <n v="53448"/>
    <n v="66401"/>
    <n v="83553"/>
    <n v="88483"/>
    <m/>
    <m/>
  </r>
  <r>
    <s v="Número de empresas inscritas vigentes con tipo de contribuyente &quot;Sin Persona Jurídica&quot;"/>
    <x v="26"/>
    <x v="61"/>
    <x v="141"/>
    <x v="260"/>
    <s v="Número Empresas"/>
    <s v="2000-2019"/>
    <m/>
    <m/>
    <s v="Servicio de Impuestos Internos"/>
    <n v="233"/>
    <n v="232"/>
    <n v="218"/>
    <n v="257"/>
    <n v="271"/>
    <n v="269"/>
    <n v="318"/>
    <n v="273"/>
    <n v="262"/>
    <n v="271"/>
    <n v="270"/>
    <n v="284"/>
    <n v="261"/>
    <n v="220"/>
    <n v="199"/>
    <n v="182"/>
    <n v="213"/>
    <n v="202"/>
    <n v="227"/>
    <n v="170"/>
    <m/>
    <m/>
  </r>
  <r>
    <s v="Número de empresas inscritas vigentes con tipo de contribuyente &quot;Sociedades Extranjeras&quot;"/>
    <x v="26"/>
    <x v="61"/>
    <x v="142"/>
    <x v="260"/>
    <s v="Número Empresas"/>
    <s v="2000-2019"/>
    <m/>
    <m/>
    <s v="Servicio de Impuestos Internos"/>
    <n v="16"/>
    <n v="13"/>
    <n v="9"/>
    <n v="10"/>
    <n v="24"/>
    <n v="22"/>
    <n v="24"/>
    <n v="16"/>
    <n v="21"/>
    <n v="13"/>
    <n v="25"/>
    <n v="43"/>
    <n v="40"/>
    <n v="44"/>
    <n v="28"/>
    <n v="34"/>
    <n v="50"/>
    <n v="35"/>
    <n v="49"/>
    <n v="45"/>
    <m/>
    <m/>
  </r>
  <r>
    <s v="Emisiones (ton) por causa del sector Agricultura"/>
    <x v="1"/>
    <x v="1"/>
    <x v="143"/>
    <x v="261"/>
    <s v="Toneladas"/>
    <s v="2000-2018"/>
    <m/>
    <m/>
    <s v="Sistema Nacional de Inventario de Gases de Efecto Invernadero"/>
    <n v="14418.817997176"/>
    <n v="14213.041423953"/>
    <n v="14391.307409906003"/>
    <n v="14121.302803823999"/>
    <n v="14546.047724452003"/>
    <n v="14315.847229862002"/>
    <n v="14478.234998074002"/>
    <n v="14609.859961683"/>
    <n v="14372.133839728001"/>
    <n v="13895.567522980997"/>
    <n v="13695.102894681999"/>
    <n v="13092.415656604"/>
    <n v="13206.638526702001"/>
    <n v="13410.955173649998"/>
    <n v="12983.520368875999"/>
    <n v="12833.719137645998"/>
    <n v="12606.797514444999"/>
    <n v="12439.967644303999"/>
    <n v="12502.072940019998"/>
    <m/>
    <m/>
    <m/>
  </r>
  <r>
    <s v="Emisiones (ton) por causa del sector  Energía"/>
    <x v="1"/>
    <x v="1"/>
    <x v="143"/>
    <x v="262"/>
    <s v="Toneladas"/>
    <s v="2000-2018"/>
    <m/>
    <m/>
    <s v="Sistema Nacional de Inventario de Gases de Efecto Invernadero"/>
    <n v="100809.586015828"/>
    <n v="96606.010631353012"/>
    <n v="98058.33907111299"/>
    <n v="99415.389446248999"/>
    <n v="109336.65078560999"/>
    <n v="110608.447311"/>
    <n v="113490.51157469201"/>
    <n v="132508.33245315403"/>
    <n v="135669.16914893099"/>
    <n v="130986.98363560699"/>
    <n v="130617.90490731501"/>
    <n v="148034.19712339001"/>
    <n v="158423.97964749101"/>
    <n v="157091.848709863"/>
    <n v="150273.39088676599"/>
    <n v="162964.715917236"/>
    <n v="169588.95398326599"/>
    <n v="171058.575687968"/>
    <n v="171171.421624301"/>
    <m/>
    <m/>
    <m/>
  </r>
  <r>
    <s v="Emisiones (ton) por causa del sector Procesos industriales y uso de productos"/>
    <x v="1"/>
    <x v="1"/>
    <x v="143"/>
    <x v="263"/>
    <s v="Toneladas"/>
    <s v="2000-2018"/>
    <m/>
    <m/>
    <s v="Sistema Nacional de Inventario de Gases de Efecto Invernadero"/>
    <n v="8951.7895055006011"/>
    <n v="8715.1499434765992"/>
    <n v="9155.5931425946001"/>
    <n v="9345.1708431962998"/>
    <n v="9859.8313442210965"/>
    <n v="10583.347058273299"/>
    <n v="11511.821124165201"/>
    <n v="10343.374751246301"/>
    <n v="8830.4137727890011"/>
    <n v="8197.8935993082996"/>
    <n v="8341.3155745981003"/>
    <n v="8874.1654492153993"/>
    <n v="9813.6296754038012"/>
    <n v="9818.3779476544314"/>
    <n v="9934.6293434815907"/>
    <n v="10534.951011465"/>
    <n v="11742.26307314497"/>
    <n v="11902.32348260123"/>
    <n v="13114.034316905829"/>
    <m/>
    <m/>
    <m/>
  </r>
  <r>
    <s v="Emisiones (ton) por causa del sector Residuos"/>
    <x v="1"/>
    <x v="1"/>
    <x v="143"/>
    <x v="264"/>
    <s v="Toneladas"/>
    <s v="2000-2018"/>
    <m/>
    <m/>
    <s v="Sistema Nacional de Inventario de Gases de Efecto Invernadero"/>
    <n v="2870.3829502829994"/>
    <n v="3357.6994167910007"/>
    <n v="3571.9155655130007"/>
    <n v="3836.4064299520001"/>
    <n v="4216.685544942"/>
    <n v="4443.9007822550002"/>
    <n v="4974.5203832230009"/>
    <n v="4709.2516916650011"/>
    <n v="4408.9657094899994"/>
    <n v="4042.5302034020001"/>
    <n v="4324.1017815980003"/>
    <n v="4602.9768662010001"/>
    <n v="4603.8511229560008"/>
    <n v="5328.2137891490011"/>
    <n v="5685.9450499300001"/>
    <n v="6353.9706796190003"/>
    <n v="6381.2225634380002"/>
    <n v="6807.6178612900003"/>
    <n v="7270.7517634379992"/>
    <m/>
    <m/>
    <m/>
  </r>
  <r>
    <s v="Emisiones (ton) por causa del sector  Uso de la tierra, cambio de uso de la tierra y silvicultura"/>
    <x v="1"/>
    <x v="1"/>
    <x v="143"/>
    <x v="265"/>
    <s v="Toneladas"/>
    <s v="2000-2018"/>
    <m/>
    <m/>
    <s v="Sistema Nacional de Inventario de Gases de Efecto Invernadero"/>
    <n v="-146817.76062570134"/>
    <n v="-150202.04578383919"/>
    <n v="-125175.39514588956"/>
    <n v="-156977.21588618381"/>
    <n v="-146454.24502239161"/>
    <n v="-145388.2552336721"/>
    <n v="-153470.38167601475"/>
    <n v="-126643.27492470402"/>
    <n v="-128260.77815212798"/>
    <n v="-133636.45674432401"/>
    <n v="-154197.08044831289"/>
    <n v="-153055.63594377207"/>
    <n v="-137171.1377674446"/>
    <n v="-155183.18386744603"/>
    <n v="-132566.97496705316"/>
    <n v="-114159.80715313506"/>
    <n v="-149600.08381150893"/>
    <n v="-25962.607540582743"/>
    <n v="-128171.63281316556"/>
    <m/>
    <m/>
    <m/>
  </r>
  <r>
    <s v="Emisiones (ton) por Gas CO2 (CO2eq)"/>
    <x v="1"/>
    <x v="1"/>
    <x v="144"/>
    <x v="266"/>
    <s v="Toneladas"/>
    <s v="2000-2018"/>
    <m/>
    <m/>
    <s v="Sistema Nacional de Inventario de Gases de Efecto Invernadero"/>
    <n v="119821.179672"/>
    <n v="118533.93946699999"/>
    <n v="134270.51995300001"/>
    <n v="120694.52434699997"/>
    <n v="134375.64944899999"/>
    <n v="138259.564323"/>
    <n v="139497.31041999999"/>
    <n v="164839.979589"/>
    <n v="164915.63504099997"/>
    <n v="159765.13753499999"/>
    <n v="151230.77938200001"/>
    <n v="163465.34595199997"/>
    <n v="177168.91389300002"/>
    <n v="169077.16285299999"/>
    <n v="176700.78493200001"/>
    <n v="191983.05779399999"/>
    <n v="179512.47871599998"/>
    <n v="236062.39537099999"/>
    <n v="187372.47765999995"/>
    <m/>
    <m/>
    <m/>
  </r>
  <r>
    <s v="Emisiones (ton) por Gas CH4 (CO2eq)"/>
    <x v="1"/>
    <x v="1"/>
    <x v="145"/>
    <x v="267"/>
    <s v="Toneladas"/>
    <s v="2000-2018"/>
    <m/>
    <m/>
    <s v="Sistema Nacional de Inventario de Gases de Efecto Invernadero"/>
    <n v="13089.040548425"/>
    <n v="13348.882386650001"/>
    <n v="14076.615330050001"/>
    <n v="13520.399942724998"/>
    <n v="14064.922602849996"/>
    <n v="14420.661774900003"/>
    <n v="14817.681185874997"/>
    <n v="14466.562291449998"/>
    <n v="13740.084535400001"/>
    <n v="13208.882828450001"/>
    <n v="13111.240353174997"/>
    <n v="12985.823890424999"/>
    <n v="13447.012513499998"/>
    <n v="13879.570388849999"/>
    <n v="14229.118979849996"/>
    <n v="14934.101111525"/>
    <n v="14340.767073800002"/>
    <n v="15947.846236174999"/>
    <n v="14874.6325966"/>
    <m/>
    <m/>
    <m/>
  </r>
  <r>
    <s v="Emisiones (ton) por Gas N2O (CO2eq)"/>
    <x v="1"/>
    <x v="1"/>
    <x v="146"/>
    <x v="268"/>
    <s v="Toneladas"/>
    <s v="2000-2018"/>
    <m/>
    <m/>
    <s v="Sistema Nacional de Inventario de Gases de Efecto Invernadero"/>
    <n v="6497.7559181779989"/>
    <n v="6590.6400102099988"/>
    <n v="7092.0760889000003"/>
    <n v="6630.099881359999"/>
    <n v="7097.8069146819989"/>
    <n v="7049.0535311980011"/>
    <n v="7103.3948759859995"/>
    <n v="7506.3329193160007"/>
    <n v="6758.3609441580002"/>
    <n v="6815.7113722560007"/>
    <n v="6605.3268144539998"/>
    <n v="6107.5736298539987"/>
    <n v="6435.1424340039994"/>
    <n v="6464.8000555640001"/>
    <n v="6625.0380885240002"/>
    <n v="6814.4953096500012"/>
    <n v="6451.714253340002"/>
    <n v="7479.9850386299986"/>
    <n v="6496.9412788560003"/>
    <m/>
    <m/>
    <m/>
  </r>
  <r>
    <s v="Emisiones (ton) por Gas HFC (CO2eq)"/>
    <x v="1"/>
    <x v="1"/>
    <x v="147"/>
    <x v="269"/>
    <s v="Toneladas"/>
    <s v="2000-2018"/>
    <m/>
    <m/>
    <s v="Sistema Nacional de Inventario de Gases de Efecto Invernadero"/>
    <n v="144.41893079999997"/>
    <n v="235.235878066"/>
    <n v="245.59819779400001"/>
    <n v="307.13384426699997"/>
    <n v="386.98860367600003"/>
    <n v="480.29804353999998"/>
    <n v="587.18021868299991"/>
    <n v="736.61680572199987"/>
    <n v="920.0071328790001"/>
    <n v="1016.20766708"/>
    <n v="1245.8099583599999"/>
    <n v="1564.18959683"/>
    <n v="1856.3990885499998"/>
    <n v="2057.8555183799999"/>
    <n v="2379.2239995899999"/>
    <n v="2617.0645989200002"/>
    <n v="2979.2259850699998"/>
    <n v="3286.7597650100001"/>
    <n v="3830.5975333799997"/>
    <m/>
    <m/>
    <m/>
  </r>
  <r>
    <s v="Emisiones (ton) por Gas SF6 (CO2eq)"/>
    <x v="1"/>
    <x v="1"/>
    <x v="148"/>
    <x v="270"/>
    <s v="Toneladas"/>
    <s v="2000-2018"/>
    <m/>
    <m/>
    <s v="Sistema Nacional de Inventario de Gases de Efecto Invernadero"/>
    <n v="43.798690559999997"/>
    <n v="35.184321597999997"/>
    <n v="39.396466564999997"/>
    <n v="52.646923685999994"/>
    <n v="49.476930237999994"/>
    <n v="47.684923198"/>
    <n v="51.994168798000004"/>
    <n v="54.974931352999995"/>
    <n v="57.009557763000004"/>
    <n v="66.653456156999994"/>
    <n v="98.276855517000001"/>
    <n v="63.853178395"/>
    <n v="70.049762397000009"/>
    <n v="77.304457927999991"/>
    <n v="84.540995515999995"/>
    <n v="94.898980792999993"/>
    <n v="86.814401756999999"/>
    <n v="106.38092400400001"/>
    <n v="111.42624480200001"/>
    <m/>
    <m/>
    <m/>
  </r>
  <r>
    <s v="Emisiones (ton) de CO2 por combustible del tipo Carbón"/>
    <x v="1"/>
    <x v="1"/>
    <x v="149"/>
    <x v="271"/>
    <s v="Toneladas"/>
    <s v="2000-2019"/>
    <m/>
    <m/>
    <s v="Our World in Data"/>
    <n v="14241968"/>
    <n v="9263234"/>
    <n v="9379840"/>
    <n v="9244272"/>
    <n v="10281184"/>
    <n v="10251872"/>
    <n v="12538208"/>
    <n v="13007200"/>
    <n v="16733488"/>
    <n v="13431481"/>
    <n v="16525485"/>
    <n v="20848160"/>
    <n v="23476319"/>
    <n v="25396312"/>
    <n v="24388728"/>
    <n v="27167352"/>
    <n v="27007344"/>
    <n v="27740144"/>
    <n v="26772689"/>
    <n v="24444998"/>
    <m/>
    <m/>
  </r>
  <r>
    <s v="Emisiones (ton) de CO2 por combustible del tipo Gas"/>
    <x v="1"/>
    <x v="1"/>
    <x v="150"/>
    <x v="272"/>
    <s v="Toneladas"/>
    <s v="2000-2019"/>
    <m/>
    <m/>
    <s v="Our World in Data"/>
    <n v="11918992"/>
    <n v="13517432"/>
    <n v="13505504"/>
    <n v="14736608"/>
    <n v="16048320"/>
    <n v="15557344"/>
    <n v="14333568"/>
    <n v="8764288"/>
    <n v="4825488"/>
    <n v="6378671"/>
    <n v="10226747"/>
    <n v="10449728"/>
    <n v="9808976"/>
    <n v="9292317"/>
    <n v="8295685"/>
    <n v="9111963"/>
    <n v="9951424"/>
    <n v="9944096"/>
    <n v="11359416"/>
    <n v="11479202"/>
    <m/>
    <m/>
  </r>
  <r>
    <s v="Emisiones (ton) de CO2 por combustible del tipo Petróleo"/>
    <x v="1"/>
    <x v="1"/>
    <x v="151"/>
    <x v="273"/>
    <s v="Toneladas"/>
    <s v="2000-2019"/>
    <m/>
    <m/>
    <s v="Our World in Data"/>
    <n v="30627376"/>
    <n v="28467588"/>
    <n v="30323264"/>
    <n v="29586800"/>
    <n v="31323536"/>
    <n v="33826048"/>
    <n v="35734992"/>
    <n v="47225296"/>
    <n v="47551392"/>
    <n v="44929147"/>
    <n v="43460925"/>
    <n v="45627792"/>
    <n v="45164525"/>
    <n v="45915623"/>
    <n v="43819832"/>
    <n v="44350748"/>
    <n v="46063808"/>
    <n v="45466576"/>
    <n v="46785697"/>
    <n v="47431109"/>
    <m/>
    <m/>
  </r>
  <r>
    <s v="Sentencias Dictadas por Delito de Aborto Cometido Por Facultativo Por Causales No Reguladas"/>
    <x v="16"/>
    <x v="35"/>
    <x v="152"/>
    <x v="274"/>
    <s v="Sentencias"/>
    <s v="2013-2019"/>
    <m/>
    <m/>
    <s v="Centro de Estudios y Análisis del Delito (CEAD) de la Subsecretaría de Prevención del Delito"/>
    <m/>
    <m/>
    <m/>
    <m/>
    <m/>
    <m/>
    <m/>
    <m/>
    <m/>
    <m/>
    <m/>
    <m/>
    <m/>
    <n v="4"/>
    <n v="10"/>
    <n v="3"/>
    <n v="6"/>
    <n v="3"/>
    <n v="8"/>
    <n v="2"/>
    <m/>
    <m/>
  </r>
  <r>
    <s v="Sentencias Dictadas por Delito de Aborto Consentido Causales No Reguladas"/>
    <x v="16"/>
    <x v="35"/>
    <x v="152"/>
    <x v="275"/>
    <s v="Sentencias"/>
    <s v="2013-2019"/>
    <m/>
    <m/>
    <s v="Centro de Estudios y Análisis del Delito (CEAD) de la Subsecretaría de Prevención del Delito"/>
    <m/>
    <m/>
    <m/>
    <m/>
    <m/>
    <m/>
    <m/>
    <m/>
    <m/>
    <m/>
    <m/>
    <m/>
    <m/>
    <n v="53"/>
    <n v="39"/>
    <n v="39"/>
    <n v="40"/>
    <n v="44"/>
    <n v="22"/>
    <n v="31"/>
    <m/>
    <m/>
  </r>
  <r>
    <s v="Sentencias Dictadas por Delito de Aborto Sin Consentimiento"/>
    <x v="16"/>
    <x v="35"/>
    <x v="152"/>
    <x v="276"/>
    <s v="Sentencias"/>
    <s v="2013-2019"/>
    <m/>
    <m/>
    <s v="Centro de Estudios y Análisis del Delito (CEAD) de la Subsecretaría de Prevención del Delito"/>
    <m/>
    <m/>
    <m/>
    <m/>
    <m/>
    <m/>
    <m/>
    <m/>
    <m/>
    <m/>
    <m/>
    <m/>
    <m/>
    <n v="27"/>
    <n v="22"/>
    <n v="34"/>
    <n v="28"/>
    <n v="29"/>
    <n v="18"/>
    <n v="33"/>
    <m/>
    <m/>
  </r>
  <r>
    <s v="Sentencias Dictadas por Delito de Femicidio Intimo"/>
    <x v="16"/>
    <x v="35"/>
    <x v="152"/>
    <x v="277"/>
    <s v="Sentencias"/>
    <s v="2013-2019"/>
    <m/>
    <m/>
    <s v="Centro de Estudios y Análisis del Delito (CEAD) de la Subsecretaría de Prevención del Delito"/>
    <m/>
    <m/>
    <m/>
    <m/>
    <m/>
    <m/>
    <m/>
    <m/>
    <m/>
    <m/>
    <m/>
    <m/>
    <m/>
    <n v="75"/>
    <n v="68"/>
    <n v="69"/>
    <n v="112"/>
    <n v="96"/>
    <n v="97"/>
    <n v="123"/>
    <m/>
    <m/>
  </r>
  <r>
    <s v="Sentencias Dictadas por Delito de Maltrato Habitual (Violencia Intrafamiliar)"/>
    <x v="16"/>
    <x v="35"/>
    <x v="152"/>
    <x v="278"/>
    <s v="Sentencias"/>
    <s v="2013-2019"/>
    <m/>
    <m/>
    <s v="Centro de Estudios y Análisis del Delito (CEAD) de la Subsecretaría de Prevención del Delito"/>
    <m/>
    <m/>
    <m/>
    <m/>
    <m/>
    <m/>
    <m/>
    <m/>
    <m/>
    <m/>
    <m/>
    <m/>
    <m/>
    <n v="2632"/>
    <n v="3614"/>
    <n v="4905"/>
    <n v="5491"/>
    <n v="4119"/>
    <n v="3474"/>
    <n v="3701"/>
    <m/>
    <m/>
  </r>
  <r>
    <s v="Sentencias Dictadas por Delito de Secuestro Con Homicidio, Violación O Lesiones"/>
    <x v="16"/>
    <x v="35"/>
    <x v="152"/>
    <x v="279"/>
    <s v="Sentencias"/>
    <s v="2013-2019"/>
    <m/>
    <m/>
    <s v="Centro de Estudios y Análisis del Delito (CEAD) de la Subsecretaría de Prevención del Delito"/>
    <m/>
    <m/>
    <m/>
    <m/>
    <m/>
    <m/>
    <m/>
    <m/>
    <m/>
    <m/>
    <m/>
    <m/>
    <m/>
    <n v="9"/>
    <n v="7"/>
    <n v="11"/>
    <n v="14"/>
    <n v="13"/>
    <n v="1"/>
    <m/>
    <m/>
    <m/>
  </r>
  <r>
    <s v="Número de Aphrenesiones por VIF"/>
    <x v="16"/>
    <x v="62"/>
    <x v="26"/>
    <x v="280"/>
    <s v="Número de registros"/>
    <s v="2005-2021"/>
    <m/>
    <m/>
    <s v="Centro de Estudios y Análisis del Delito (CEAD) de la Subsecretaría de Prevención del Delito"/>
    <m/>
    <m/>
    <m/>
    <m/>
    <m/>
    <n v="1932"/>
    <n v="5898"/>
    <n v="10661"/>
    <n v="18450"/>
    <n v="23914"/>
    <n v="24796"/>
    <n v="29085"/>
    <n v="28201"/>
    <n v="27018"/>
    <n v="24576"/>
    <n v="22557"/>
    <n v="21043"/>
    <n v="22445"/>
    <n v="22696"/>
    <n v="23740"/>
    <n v="21910"/>
    <n v="5467"/>
  </r>
  <r>
    <s v="Número de Casos Policiales por VIF"/>
    <x v="16"/>
    <x v="62"/>
    <x v="27"/>
    <x v="281"/>
    <s v="Número de registros"/>
    <s v="2005-2021"/>
    <m/>
    <m/>
    <s v="Centro de Estudios y Análisis del Delito (CEAD) de la Subsecretaría de Prevención del Delito"/>
    <m/>
    <m/>
    <m/>
    <m/>
    <m/>
    <n v="84447"/>
    <n v="86835"/>
    <n v="100658"/>
    <n v="111345"/>
    <n v="115323"/>
    <n v="110116"/>
    <n v="123814"/>
    <n v="114911"/>
    <n v="111422"/>
    <n v="103703"/>
    <n v="95272"/>
    <n v="91121"/>
    <n v="90084"/>
    <n v="86439"/>
    <n v="92891"/>
    <n v="89545"/>
    <n v="22381"/>
  </r>
  <r>
    <s v="Número de Denuncias por Violación por VIF"/>
    <x v="16"/>
    <x v="62"/>
    <x v="28"/>
    <x v="282"/>
    <s v="Número de registros"/>
    <s v="2005-2021"/>
    <m/>
    <m/>
    <s v="Centro de Estudios y Análisis del Delito (CEAD) de la Subsecretaría de Prevención del Delito"/>
    <m/>
    <m/>
    <m/>
    <m/>
    <m/>
    <n v="82590"/>
    <n v="81098"/>
    <n v="90285"/>
    <n v="93487"/>
    <n v="92468"/>
    <n v="86800"/>
    <n v="96837"/>
    <n v="89248"/>
    <n v="87201"/>
    <n v="81863"/>
    <n v="75388"/>
    <n v="72668"/>
    <n v="70653"/>
    <n v="67058"/>
    <n v="72777"/>
    <n v="70777"/>
    <n v="17781"/>
  </r>
  <r>
    <s v="Número de Detenciones por VIF"/>
    <x v="16"/>
    <x v="62"/>
    <x v="29"/>
    <x v="283"/>
    <s v="Número de registros"/>
    <s v="2005-2021"/>
    <m/>
    <m/>
    <s v="Centro de Estudios y Análisis del Delito (CEAD) de la Subsecretaría de Prevención del Delito"/>
    <m/>
    <m/>
    <m/>
    <m/>
    <m/>
    <n v="1857"/>
    <n v="5737"/>
    <n v="10373"/>
    <n v="17858"/>
    <n v="22855"/>
    <n v="23316"/>
    <n v="26977"/>
    <n v="25663"/>
    <n v="24221"/>
    <n v="21840"/>
    <n v="19884"/>
    <n v="18453"/>
    <n v="19431"/>
    <n v="19381"/>
    <n v="20114"/>
    <n v="18768"/>
    <n v="4600"/>
  </r>
  <r>
    <s v="Número de Aprehensiones por Violación"/>
    <x v="16"/>
    <x v="63"/>
    <x v="26"/>
    <x v="284"/>
    <s v="Número de registros"/>
    <s v="2008-2020"/>
    <m/>
    <m/>
    <s v="Centro de Estudios y Análisis del Delito (CEAD) de la Subsecretaría de Prevención del Delito"/>
    <m/>
    <m/>
    <m/>
    <m/>
    <m/>
    <m/>
    <m/>
    <m/>
    <n v="442"/>
    <n v="524"/>
    <n v="482"/>
    <n v="513"/>
    <n v="501"/>
    <n v="461"/>
    <n v="363"/>
    <n v="343"/>
    <n v="326"/>
    <n v="309"/>
    <n v="327"/>
    <n v="331"/>
    <n v="336"/>
    <m/>
  </r>
  <r>
    <s v="Número de Casos Policiales por Violación"/>
    <x v="16"/>
    <x v="63"/>
    <x v="27"/>
    <x v="281"/>
    <s v="Número de registros"/>
    <s v="2008-2020"/>
    <m/>
    <m/>
    <s v="Centro de Estudios y Análisis del Delito (CEAD) de la Subsecretaría de Prevención del Delito"/>
    <m/>
    <m/>
    <m/>
    <m/>
    <m/>
    <m/>
    <m/>
    <m/>
    <n v="3315"/>
    <n v="3344"/>
    <n v="3073"/>
    <n v="3543"/>
    <n v="3204"/>
    <n v="3143"/>
    <n v="2811"/>
    <n v="2716"/>
    <n v="2621"/>
    <n v="2783"/>
    <n v="3469"/>
    <n v="4069"/>
    <n v="3402"/>
    <m/>
  </r>
  <r>
    <s v="Número de Denuncias por Violación"/>
    <x v="16"/>
    <x v="63"/>
    <x v="28"/>
    <x v="285"/>
    <s v="Número de registros"/>
    <s v="2008-2020"/>
    <m/>
    <m/>
    <s v="Centro de Estudios y Análisis del Delito (CEAD) de la Subsecretaría de Prevención del Delito"/>
    <m/>
    <m/>
    <m/>
    <m/>
    <m/>
    <m/>
    <m/>
    <m/>
    <n v="2932"/>
    <n v="2881"/>
    <n v="2636"/>
    <n v="3085"/>
    <n v="2766"/>
    <n v="2740"/>
    <n v="2457"/>
    <n v="2371"/>
    <n v="2312"/>
    <n v="2456"/>
    <n v="3091"/>
    <n v="3688"/>
    <n v="3041"/>
    <m/>
  </r>
  <r>
    <s v="Número de Detenciones por Violación"/>
    <x v="16"/>
    <x v="63"/>
    <x v="29"/>
    <x v="283"/>
    <s v="Número de registros"/>
    <s v="2008-2020"/>
    <m/>
    <m/>
    <s v="Centro de Estudios y Análisis del Delito (CEAD) de la Subsecretaría de Prevención del Delito"/>
    <m/>
    <m/>
    <m/>
    <m/>
    <m/>
    <m/>
    <m/>
    <m/>
    <n v="408"/>
    <n v="496"/>
    <n v="458"/>
    <n v="489"/>
    <n v="475"/>
    <n v="440"/>
    <n v="346"/>
    <n v="328"/>
    <n v="302"/>
    <n v="313"/>
    <n v="369"/>
    <n v="371"/>
    <n v="361"/>
    <m/>
  </r>
  <r>
    <s v="Tasa de Aprehensiones por Violación"/>
    <x v="16"/>
    <x v="63"/>
    <x v="26"/>
    <x v="286"/>
    <s v="Tasa"/>
    <s v="2008-2020"/>
    <m/>
    <m/>
    <s v="Centro de Estudios y Análisis del Delito (CEAD) de la Subsecretaría de Prevención del Delito"/>
    <m/>
    <m/>
    <m/>
    <m/>
    <m/>
    <m/>
    <m/>
    <m/>
    <n v="0.67057971014492734"/>
    <n v="0.99369565217391287"/>
    <n v="0.78898550724637628"/>
    <n v="0.93652173913043457"/>
    <n v="1.7535507246376805"/>
    <n v="0.91710144927536241"/>
    <n v="0.60753623188405825"/>
    <n v="0.62072463768115949"/>
    <n v="0.61405797101449289"/>
    <n v="0.53318840579710136"/>
    <n v="1.3051449275362319"/>
    <n v="0.5952898550724639"/>
    <n v="0.68884057971014501"/>
    <m/>
  </r>
  <r>
    <s v="Tasa de Casos Policiales por Violación"/>
    <x v="16"/>
    <x v="63"/>
    <x v="27"/>
    <x v="287"/>
    <s v="Tasa"/>
    <s v="2008-2020"/>
    <m/>
    <m/>
    <s v="Centro de Estudios y Análisis del Delito (CEAD) de la Subsecretaría de Prevención del Delito"/>
    <m/>
    <m/>
    <m/>
    <m/>
    <m/>
    <m/>
    <m/>
    <m/>
    <n v="4.4894927536231872"/>
    <n v="5.1378985507246444"/>
    <n v="4.6073188405797092"/>
    <n v="4.9356521739130415"/>
    <n v="5.2236231884057966"/>
    <n v="4.6165217391304303"/>
    <n v="3.9113768115942027"/>
    <n v="4.3055797101449285"/>
    <n v="3.9811594202898544"/>
    <n v="3.9976086956521759"/>
    <n v="5.1477536231883994"/>
    <n v="5.7106521739130418"/>
    <n v="4.8647826086956512"/>
    <m/>
  </r>
  <r>
    <s v="Tasa de Denuncias por Violación"/>
    <x v="16"/>
    <x v="63"/>
    <x v="28"/>
    <x v="288"/>
    <s v="Tasa"/>
    <s v="2008-2020"/>
    <m/>
    <m/>
    <s v="Centro de Estudios y Análisis del Delito (CEAD) de la Subsecretaría de Prevención del Delito"/>
    <m/>
    <m/>
    <m/>
    <m/>
    <m/>
    <m/>
    <m/>
    <m/>
    <n v="3.8991304347826081"/>
    <n v="4.2621014492753666"/>
    <n v="3.8937681159420294"/>
    <n v="4.1480434782608686"/>
    <n v="4.3888405797101422"/>
    <n v="3.8535507246376777"/>
    <n v="3.3264492753623163"/>
    <n v="3.6673188405797097"/>
    <n v="3.4252173913043484"/>
    <n v="3.4505797101449276"/>
    <n v="4.6429710144927476"/>
    <n v="5.0695652173913039"/>
    <n v="4.370289855072464"/>
    <m/>
  </r>
  <r>
    <s v="Tasa de Detenciones por Violación"/>
    <x v="16"/>
    <x v="63"/>
    <x v="29"/>
    <x v="289"/>
    <s v="Tasa"/>
    <s v="2008-2020"/>
    <m/>
    <m/>
    <s v="Centro de Estudios y Análisis del Delito (CEAD) de la Subsecretaría de Prevención del Delito"/>
    <m/>
    <m/>
    <m/>
    <m/>
    <m/>
    <m/>
    <m/>
    <m/>
    <n v="0.61913043478260854"/>
    <n v="0.93565217391304334"/>
    <n v="0.76297101449275306"/>
    <n v="0.88782608695652165"/>
    <n v="1.7208695652173915"/>
    <n v="0.89369565217391322"/>
    <n v="0.5701449275362318"/>
    <n v="0.61717391304347824"/>
    <n v="0.58659420289855102"/>
    <n v="0.52471014492753631"/>
    <n v="1.3472463768115939"/>
    <n v="0.6772463768115945"/>
    <n v="0.72260869565217412"/>
    <m/>
  </r>
  <r>
    <s v="Número de Incendios con causa general: Accidentes eléctricos"/>
    <x v="11"/>
    <x v="19"/>
    <x v="153"/>
    <x v="290"/>
    <s v="Nº de Incendios"/>
    <s v="2010-2020"/>
    <m/>
    <m/>
    <s v="Corporación Nacional Forestal (CONAF)"/>
    <m/>
    <m/>
    <m/>
    <m/>
    <m/>
    <m/>
    <m/>
    <m/>
    <m/>
    <m/>
    <n v="31"/>
    <n v="125"/>
    <n v="127"/>
    <n v="136"/>
    <n v="164"/>
    <n v="164"/>
    <n v="222"/>
    <n v="195"/>
    <n v="216"/>
    <n v="325"/>
    <n v="174"/>
    <m/>
  </r>
  <r>
    <s v="Número de Incendios con causa general: Actividades extinción incendios forestales, estructurales u otros"/>
    <x v="11"/>
    <x v="19"/>
    <x v="153"/>
    <x v="291"/>
    <s v="Nº de Incendios"/>
    <s v="2010-2020"/>
    <m/>
    <m/>
    <s v="Corporación Nacional Forestal (CONAF)"/>
    <m/>
    <m/>
    <m/>
    <m/>
    <m/>
    <m/>
    <m/>
    <m/>
    <m/>
    <m/>
    <n v="10"/>
    <n v="50"/>
    <n v="52"/>
    <n v="72"/>
    <n v="89"/>
    <n v="122"/>
    <n v="105"/>
    <n v="62"/>
    <n v="78"/>
    <n v="105"/>
    <n v="104"/>
    <m/>
  </r>
  <r>
    <s v="Número de Incendios con causa general: Actividades recreativas"/>
    <x v="11"/>
    <x v="19"/>
    <x v="153"/>
    <x v="292"/>
    <s v="Nº de Incendios"/>
    <s v="2010-2020"/>
    <m/>
    <m/>
    <s v="Corporación Nacional Forestal (CONAF)"/>
    <m/>
    <m/>
    <m/>
    <m/>
    <m/>
    <m/>
    <m/>
    <m/>
    <m/>
    <m/>
    <n v="124"/>
    <n v="522"/>
    <n v="306"/>
    <n v="422"/>
    <n v="309"/>
    <n v="306"/>
    <n v="341"/>
    <n v="189"/>
    <n v="159"/>
    <n v="200"/>
    <n v="104"/>
    <m/>
  </r>
  <r>
    <s v="Número de Incendios con causa general: Confección y/o extracción productos secundarios del bosque"/>
    <x v="11"/>
    <x v="19"/>
    <x v="153"/>
    <x v="293"/>
    <s v="Nº de Incendios"/>
    <s v="2010-2020"/>
    <m/>
    <m/>
    <s v="Corporación Nacional Forestal (CONAF)"/>
    <m/>
    <m/>
    <m/>
    <m/>
    <m/>
    <m/>
    <m/>
    <m/>
    <m/>
    <m/>
    <n v="10"/>
    <n v="73"/>
    <n v="44"/>
    <n v="64"/>
    <n v="49"/>
    <n v="44"/>
    <n v="45"/>
    <n v="36"/>
    <n v="33"/>
    <n v="51"/>
    <n v="34"/>
    <m/>
  </r>
  <r>
    <s v="Número de Incendios con causa general: Faenas agríolas y pecuarias"/>
    <x v="11"/>
    <x v="19"/>
    <x v="153"/>
    <x v="294"/>
    <s v="Nº de Incendios"/>
    <s v="2010-2020"/>
    <m/>
    <m/>
    <s v="Corporación Nacional Forestal (CONAF)"/>
    <m/>
    <m/>
    <m/>
    <m/>
    <m/>
    <m/>
    <m/>
    <m/>
    <m/>
    <m/>
    <n v="48"/>
    <n v="232"/>
    <n v="182"/>
    <n v="299"/>
    <n v="276"/>
    <n v="277"/>
    <n v="354"/>
    <n v="267"/>
    <n v="291"/>
    <n v="424"/>
    <n v="283"/>
    <m/>
  </r>
  <r>
    <s v="Número de Incendios con causa general: Faenas forestales"/>
    <x v="11"/>
    <x v="19"/>
    <x v="153"/>
    <x v="295"/>
    <s v="Nº de Incendios"/>
    <s v="2010-2020"/>
    <m/>
    <m/>
    <s v="Corporación Nacional Forestal (CONAF)"/>
    <m/>
    <m/>
    <m/>
    <m/>
    <m/>
    <m/>
    <m/>
    <m/>
    <m/>
    <m/>
    <n v="67"/>
    <n v="210"/>
    <n v="217"/>
    <n v="310"/>
    <n v="308"/>
    <n v="317"/>
    <n v="316"/>
    <n v="247"/>
    <n v="297"/>
    <n v="474"/>
    <n v="206"/>
    <m/>
  </r>
  <r>
    <s v="Número de Incendios con causa general: Incendios de causa desconocida"/>
    <x v="11"/>
    <x v="19"/>
    <x v="153"/>
    <x v="296"/>
    <s v="Nº de Incendios"/>
    <s v="2010-2020"/>
    <m/>
    <m/>
    <s v="Corporación Nacional Forestal (CONAF)"/>
    <m/>
    <m/>
    <m/>
    <m/>
    <m/>
    <m/>
    <m/>
    <m/>
    <m/>
    <m/>
    <n v="39"/>
    <n v="189"/>
    <n v="267"/>
    <n v="240"/>
    <n v="356"/>
    <n v="460"/>
    <n v="280"/>
    <n v="211"/>
    <n v="365"/>
    <n v="561"/>
    <n v="574"/>
    <m/>
  </r>
  <r>
    <s v="Número de Incendios con causa general: Incendios intencionales"/>
    <x v="11"/>
    <x v="19"/>
    <x v="153"/>
    <x v="297"/>
    <s v="Nº de Incendios"/>
    <s v="2010-2020"/>
    <m/>
    <m/>
    <s v="Corporación Nacional Forestal (CONAF)"/>
    <m/>
    <m/>
    <m/>
    <m/>
    <m/>
    <m/>
    <m/>
    <m/>
    <m/>
    <m/>
    <n v="353"/>
    <n v="2228"/>
    <n v="1920"/>
    <n v="2415"/>
    <n v="2273"/>
    <n v="2828"/>
    <n v="2615"/>
    <n v="1552"/>
    <n v="2015"/>
    <n v="2949"/>
    <n v="2570"/>
    <m/>
  </r>
  <r>
    <s v="Número de Incendios con causa general: Incendios naturales"/>
    <x v="11"/>
    <x v="19"/>
    <x v="153"/>
    <x v="298"/>
    <s v="Nº de Incendios"/>
    <s v="2010-2020"/>
    <m/>
    <m/>
    <s v="Corporación Nacional Forestal (CONAF)"/>
    <m/>
    <m/>
    <m/>
    <m/>
    <m/>
    <m/>
    <m/>
    <m/>
    <m/>
    <m/>
    <n v="2"/>
    <n v="15"/>
    <n v="16"/>
    <n v="20"/>
    <n v="17"/>
    <n v="56"/>
    <n v="17"/>
    <n v="19"/>
    <n v="21"/>
    <n v="56"/>
    <n v="18"/>
    <m/>
  </r>
  <r>
    <s v="Número de Incendios con causa general: Operaciones en vías férreas"/>
    <x v="11"/>
    <x v="19"/>
    <x v="153"/>
    <x v="299"/>
    <s v="Nº de Incendios"/>
    <s v="2010-2020"/>
    <m/>
    <m/>
    <s v="Corporación Nacional Forestal (CONAF)"/>
    <m/>
    <m/>
    <m/>
    <m/>
    <m/>
    <m/>
    <m/>
    <m/>
    <m/>
    <m/>
    <n v="3"/>
    <n v="22"/>
    <n v="10"/>
    <n v="18"/>
    <n v="19"/>
    <n v="24"/>
    <n v="15"/>
    <n v="15"/>
    <n v="18"/>
    <n v="14"/>
    <n v="11"/>
    <m/>
  </r>
  <r>
    <s v="Número de Incendios con causa general: Otras actividades"/>
    <x v="11"/>
    <x v="19"/>
    <x v="153"/>
    <x v="300"/>
    <s v="Nº de Incendios"/>
    <s v="2010-2020"/>
    <m/>
    <m/>
    <s v="Corporación Nacional Forestal (CONAF)"/>
    <m/>
    <m/>
    <m/>
    <m/>
    <m/>
    <m/>
    <m/>
    <m/>
    <m/>
    <m/>
    <n v="15"/>
    <n v="86"/>
    <n v="51"/>
    <n v="76"/>
    <n v="43"/>
    <n v="81"/>
    <n v="93"/>
    <n v="91"/>
    <n v="106"/>
    <n v="116"/>
    <n v="55"/>
    <m/>
  </r>
  <r>
    <s v="Número de Incendios con causa general: Quema de desechos"/>
    <x v="11"/>
    <x v="19"/>
    <x v="153"/>
    <x v="301"/>
    <s v="Nº de Incendios"/>
    <s v="2010-2020"/>
    <m/>
    <m/>
    <s v="Corporación Nacional Forestal (CONAF)"/>
    <m/>
    <m/>
    <m/>
    <m/>
    <m/>
    <m/>
    <m/>
    <m/>
    <m/>
    <m/>
    <n v="62"/>
    <n v="244"/>
    <n v="198"/>
    <n v="300"/>
    <n v="240"/>
    <n v="290"/>
    <n v="328"/>
    <n v="220"/>
    <n v="324"/>
    <n v="417"/>
    <n v="201"/>
    <m/>
  </r>
  <r>
    <s v="Número de Incendios con causa general: Tránsito de personas  vehículos o aeronaves"/>
    <x v="11"/>
    <x v="19"/>
    <x v="153"/>
    <x v="302"/>
    <s v="Nº de Incendios"/>
    <s v="2010-2020"/>
    <m/>
    <m/>
    <s v="Corporación Nacional Forestal (CONAF)"/>
    <m/>
    <m/>
    <m/>
    <m/>
    <m/>
    <m/>
    <m/>
    <m/>
    <m/>
    <m/>
    <n v="546"/>
    <n v="1598"/>
    <n v="1468"/>
    <n v="2253"/>
    <n v="2014"/>
    <n v="2362"/>
    <n v="2745"/>
    <n v="1807"/>
    <n v="2291"/>
    <n v="2340"/>
    <n v="1132"/>
    <m/>
  </r>
  <r>
    <s v="Superficie Afectada por Incendios con causa general: Accidentes eléctricos"/>
    <x v="11"/>
    <x v="19"/>
    <x v="153"/>
    <x v="290"/>
    <s v="Superficie (ha)"/>
    <s v="2010-2020"/>
    <m/>
    <m/>
    <s v="Corporación Nacional Forestal (CONAF)"/>
    <m/>
    <m/>
    <m/>
    <m/>
    <m/>
    <m/>
    <m/>
    <m/>
    <m/>
    <m/>
    <n v="139.9"/>
    <n v="1846.3"/>
    <n v="6341.5"/>
    <n v="1184.5999999999999"/>
    <n v="20263.5"/>
    <n v="6359"/>
    <n v="17197.8"/>
    <n v="79333.8"/>
    <n v="1429.8"/>
    <n v="6013.3"/>
    <n v="910.3"/>
    <m/>
  </r>
  <r>
    <s v="Superficie Afectada por Incendios con causa general: Actividades extinción incendios forestales, estructurales u otros"/>
    <x v="11"/>
    <x v="19"/>
    <x v="153"/>
    <x v="291"/>
    <s v="Superficie (ha)"/>
    <s v="2010-2020"/>
    <m/>
    <m/>
    <s v="Corporación Nacional Forestal (CONAF)"/>
    <m/>
    <m/>
    <m/>
    <m/>
    <m/>
    <m/>
    <m/>
    <m/>
    <m/>
    <m/>
    <n v="13.1"/>
    <n v="74.5"/>
    <n v="215"/>
    <n v="339.1"/>
    <n v="841.9"/>
    <n v="1848.9"/>
    <n v="1452.7"/>
    <n v="207.5"/>
    <n v="255.4"/>
    <n v="1427.8"/>
    <n v="1438.5"/>
    <m/>
  </r>
  <r>
    <s v="Superficie Afectada por Incendios con causa general: Actividades recreativas"/>
    <x v="11"/>
    <x v="19"/>
    <x v="153"/>
    <x v="292"/>
    <s v="Superficie (ha)"/>
    <s v="2010-2020"/>
    <m/>
    <m/>
    <s v="Corporación Nacional Forestal (CONAF)"/>
    <m/>
    <m/>
    <m/>
    <m/>
    <m/>
    <m/>
    <m/>
    <m/>
    <m/>
    <m/>
    <n v="1049.0999999999999"/>
    <n v="2442.3000000000002"/>
    <n v="1075.7"/>
    <n v="1112.8"/>
    <n v="1820"/>
    <n v="3433.4"/>
    <n v="5382.4"/>
    <n v="13286.5"/>
    <n v="305.7"/>
    <n v="5647.4"/>
    <n v="1352.4"/>
    <m/>
  </r>
  <r>
    <s v="Superficie Afectada por Incendios con causa general: Confección y/o extracción productos secundarios del bosque"/>
    <x v="11"/>
    <x v="19"/>
    <x v="153"/>
    <x v="293"/>
    <s v="Superficie (ha)"/>
    <s v="2010-2020"/>
    <m/>
    <m/>
    <s v="Corporación Nacional Forestal (CONAF)"/>
    <m/>
    <m/>
    <m/>
    <m/>
    <m/>
    <m/>
    <m/>
    <m/>
    <m/>
    <m/>
    <n v="40"/>
    <n v="1973.2"/>
    <n v="3329.4"/>
    <n v="344.5"/>
    <n v="1401.4"/>
    <n v="8775.1"/>
    <n v="205.4"/>
    <n v="88.5"/>
    <n v="191.5"/>
    <n v="993.8"/>
    <n v="108.4"/>
    <m/>
  </r>
  <r>
    <s v="Superficie Afectada por Incendios con causa general: Faenas agríolas y pecuarias"/>
    <x v="11"/>
    <x v="19"/>
    <x v="153"/>
    <x v="294"/>
    <s v="Superficie (ha)"/>
    <s v="2010-2020"/>
    <m/>
    <m/>
    <s v="Corporación Nacional Forestal (CONAF)"/>
    <m/>
    <m/>
    <m/>
    <m/>
    <m/>
    <m/>
    <m/>
    <m/>
    <m/>
    <m/>
    <n v="1918.6"/>
    <n v="1919"/>
    <n v="1695.1"/>
    <n v="2723.7"/>
    <n v="3821.7"/>
    <n v="7227.4"/>
    <n v="9365.1"/>
    <n v="9934.7999999999993"/>
    <n v="2551.6"/>
    <n v="2781.5"/>
    <n v="7103.4"/>
    <m/>
  </r>
  <r>
    <s v="Superficie Afectada por Incendios con causa general: Faenas forestales"/>
    <x v="11"/>
    <x v="19"/>
    <x v="153"/>
    <x v="295"/>
    <s v="Superficie (ha)"/>
    <s v="2010-2020"/>
    <m/>
    <m/>
    <s v="Corporación Nacional Forestal (CONAF)"/>
    <m/>
    <m/>
    <m/>
    <m/>
    <m/>
    <m/>
    <m/>
    <m/>
    <m/>
    <m/>
    <n v="88.8"/>
    <n v="655.4"/>
    <n v="525.29999999999995"/>
    <n v="3307.6"/>
    <n v="2274.8000000000002"/>
    <n v="2163.1"/>
    <n v="3750"/>
    <n v="3632.8"/>
    <n v="1207.5999999999999"/>
    <n v="4102.5"/>
    <n v="1593.9"/>
    <m/>
  </r>
  <r>
    <s v="Superficie Afectada por Incendios con causa general: Incendios de causa desconocida"/>
    <x v="11"/>
    <x v="19"/>
    <x v="153"/>
    <x v="296"/>
    <s v="Superficie (ha)"/>
    <s v="2010-2020"/>
    <m/>
    <m/>
    <s v="Corporación Nacional Forestal (CONAF)"/>
    <m/>
    <m/>
    <m/>
    <m/>
    <m/>
    <m/>
    <m/>
    <m/>
    <m/>
    <m/>
    <n v="285.8"/>
    <n v="5968.9"/>
    <n v="7786.2"/>
    <n v="3343.9"/>
    <n v="9794.2999999999993"/>
    <n v="13052.9"/>
    <n v="5642.1"/>
    <n v="174525.4"/>
    <n v="4374.6000000000004"/>
    <n v="10882.1"/>
    <n v="9725.7000000000007"/>
    <m/>
  </r>
  <r>
    <s v="Superficie Afectada por Incendios con causa general: Incendios intencionales"/>
    <x v="11"/>
    <x v="19"/>
    <x v="153"/>
    <x v="297"/>
    <s v="Superficie (ha)"/>
    <s v="2010-2020"/>
    <m/>
    <m/>
    <s v="Corporación Nacional Forestal (CONAF)"/>
    <m/>
    <m/>
    <m/>
    <m/>
    <m/>
    <m/>
    <m/>
    <m/>
    <m/>
    <m/>
    <n v="3670"/>
    <n v="34252"/>
    <n v="9430"/>
    <n v="9130.7000000000007"/>
    <n v="15131.4"/>
    <n v="56773.5"/>
    <n v="16000.9"/>
    <n v="147187.4"/>
    <n v="14377.4"/>
    <n v="27909.7"/>
    <n v="50455.1"/>
    <m/>
  </r>
  <r>
    <s v="Superficie Afectada por Incendios con causa general: Incendios naturales"/>
    <x v="11"/>
    <x v="19"/>
    <x v="153"/>
    <x v="298"/>
    <s v="Superficie (ha)"/>
    <s v="2010-2020"/>
    <m/>
    <m/>
    <s v="Corporación Nacional Forestal (CONAF)"/>
    <m/>
    <m/>
    <m/>
    <m/>
    <m/>
    <m/>
    <m/>
    <m/>
    <m/>
    <m/>
    <n v="2.7"/>
    <n v="10.6"/>
    <n v="65.599999999999994"/>
    <n v="5"/>
    <n v="1788.9"/>
    <n v="8327.1"/>
    <n v="6.5"/>
    <n v="83.3"/>
    <n v="101.8"/>
    <n v="2098.9"/>
    <n v="7.5"/>
    <m/>
  </r>
  <r>
    <s v="Superficie Afectada por Incendios con causa general: Operaciones en vías férreas"/>
    <x v="11"/>
    <x v="19"/>
    <x v="153"/>
    <x v="299"/>
    <s v="Superficie (ha)"/>
    <s v="2010-2020"/>
    <m/>
    <m/>
    <s v="Corporación Nacional Forestal (CONAF)"/>
    <m/>
    <m/>
    <m/>
    <m/>
    <m/>
    <m/>
    <m/>
    <m/>
    <m/>
    <m/>
    <n v="6.7"/>
    <n v="59.7"/>
    <n v="17.100000000000001"/>
    <n v="20"/>
    <n v="21.3"/>
    <n v="46"/>
    <n v="37.4"/>
    <n v="18.5"/>
    <n v="72.599999999999994"/>
    <n v="10.1"/>
    <n v="47.7"/>
    <m/>
  </r>
  <r>
    <s v="Superficie Afectada por Incendios con causa general: Otras actividades"/>
    <x v="11"/>
    <x v="19"/>
    <x v="153"/>
    <x v="300"/>
    <s v="Superficie (ha)"/>
    <s v="2010-2020"/>
    <m/>
    <m/>
    <s v="Corporación Nacional Forestal (CONAF)"/>
    <m/>
    <m/>
    <m/>
    <m/>
    <m/>
    <m/>
    <m/>
    <m/>
    <m/>
    <m/>
    <n v="1880.5"/>
    <n v="1455.1"/>
    <n v="189.5"/>
    <n v="1054.4000000000001"/>
    <n v="425.4"/>
    <n v="1301"/>
    <n v="3286.2"/>
    <n v="29121.599999999999"/>
    <n v="1699.8"/>
    <n v="2638.7"/>
    <n v="1296.4000000000001"/>
    <m/>
  </r>
  <r>
    <s v="Superficie Afectada por Incendios con causa general: Quema de desechos"/>
    <x v="11"/>
    <x v="19"/>
    <x v="153"/>
    <x v="301"/>
    <s v="Superficie (ha)"/>
    <s v="2010-2020"/>
    <m/>
    <m/>
    <s v="Corporación Nacional Forestal (CONAF)"/>
    <m/>
    <m/>
    <m/>
    <m/>
    <m/>
    <m/>
    <m/>
    <m/>
    <m/>
    <m/>
    <n v="88.1"/>
    <n v="403.5"/>
    <n v="562.29999999999995"/>
    <n v="453.4"/>
    <n v="1533.5"/>
    <n v="2061.5"/>
    <n v="1348.1"/>
    <n v="2340.3000000000002"/>
    <n v="957.4"/>
    <n v="16607.900000000001"/>
    <n v="4193.1000000000004"/>
    <m/>
  </r>
  <r>
    <s v="Superficie Afectada por Incendios con causa general: Tránsito de personas  vehículos o aeronaves"/>
    <x v="11"/>
    <x v="19"/>
    <x v="153"/>
    <x v="302"/>
    <s v="Superficie (ha)"/>
    <s v="2010-2020"/>
    <m/>
    <m/>
    <s v="Corporación Nacional Forestal (CONAF)"/>
    <m/>
    <m/>
    <m/>
    <m/>
    <m/>
    <m/>
    <m/>
    <m/>
    <m/>
    <m/>
    <n v="4253.6000000000004"/>
    <n v="25805.200000000001"/>
    <n v="9372.4"/>
    <n v="13720.5"/>
    <n v="28794.9"/>
    <n v="16934.8"/>
    <n v="38368.1"/>
    <n v="54364.7"/>
    <n v="7935.5"/>
    <n v="10846.9"/>
    <n v="6643.6"/>
    <m/>
  </r>
  <r>
    <s v="Superficie Afectada por Incendio según la causa general: Accidentes eléctricos"/>
    <x v="11"/>
    <x v="19"/>
    <x v="153"/>
    <x v="290"/>
    <s v="Superficie por Incendio (ha/incendio)"/>
    <s v="2010-2020"/>
    <m/>
    <m/>
    <s v="Corporación Nacional Forestal (CONAF)"/>
    <m/>
    <m/>
    <m/>
    <m/>
    <m/>
    <m/>
    <m/>
    <m/>
    <m/>
    <m/>
    <n v="4.5"/>
    <n v="14.8"/>
    <n v="49.9"/>
    <n v="8.6999999999999993"/>
    <n v="123.6"/>
    <n v="38.799999999999997"/>
    <n v="77.5"/>
    <n v="406.8"/>
    <n v="6.6"/>
    <n v="18.5"/>
    <n v="5.2"/>
    <m/>
  </r>
  <r>
    <s v="Superficie Afectada por Incendio según la causa general: Actividades extinción incendios forestales, estructurales u otros"/>
    <x v="11"/>
    <x v="19"/>
    <x v="153"/>
    <x v="291"/>
    <s v="Superficie por Incendio (ha/incendio)"/>
    <s v="2010-2020"/>
    <m/>
    <m/>
    <s v="Corporación Nacional Forestal (CONAF)"/>
    <m/>
    <m/>
    <m/>
    <m/>
    <m/>
    <m/>
    <m/>
    <m/>
    <m/>
    <m/>
    <n v="1.3"/>
    <n v="1.5"/>
    <n v="4.0999999999999996"/>
    <n v="4.7"/>
    <n v="9.5"/>
    <n v="15.2"/>
    <n v="13.8"/>
    <n v="3.3"/>
    <n v="3.3"/>
    <n v="13.6"/>
    <n v="13.8"/>
    <m/>
  </r>
  <r>
    <s v="Superficie Afectada por Incendio según la causa general: Actividades recreativas"/>
    <x v="11"/>
    <x v="19"/>
    <x v="153"/>
    <x v="292"/>
    <s v="Superficie por Incendio (ha/incendio)"/>
    <s v="2010-2020"/>
    <m/>
    <m/>
    <s v="Corporación Nacional Forestal (CONAF)"/>
    <m/>
    <m/>
    <m/>
    <m/>
    <m/>
    <m/>
    <m/>
    <m/>
    <m/>
    <m/>
    <n v="8.5"/>
    <n v="4.7"/>
    <n v="3.5"/>
    <n v="2.6"/>
    <n v="5.9"/>
    <n v="11.2"/>
    <n v="15.8"/>
    <n v="70.3"/>
    <n v="1.9"/>
    <n v="28.2"/>
    <n v="13"/>
    <m/>
  </r>
  <r>
    <s v="Superficie Afectada por Incendio según la causa general: Confección y/o extracción productos secundarios del bosque"/>
    <x v="11"/>
    <x v="19"/>
    <x v="153"/>
    <x v="293"/>
    <s v="Superficie por Incendio (ha/incendio)"/>
    <s v="2010-2020"/>
    <m/>
    <m/>
    <s v="Corporación Nacional Forestal (CONAF)"/>
    <m/>
    <m/>
    <m/>
    <m/>
    <m/>
    <m/>
    <m/>
    <m/>
    <m/>
    <m/>
    <n v="4"/>
    <n v="27"/>
    <n v="75.7"/>
    <n v="5.4"/>
    <n v="28.6"/>
    <n v="199.4"/>
    <n v="4.5999999999999996"/>
    <n v="2.5"/>
    <n v="5.8"/>
    <n v="19.5"/>
    <n v="3.2"/>
    <m/>
  </r>
  <r>
    <s v="Superficie Afectada por Incendio según la causa general: Faenas agríolas y pecuarias"/>
    <x v="11"/>
    <x v="19"/>
    <x v="153"/>
    <x v="294"/>
    <s v="Superficie por Incendio (ha/incendio)"/>
    <s v="2010-2020"/>
    <m/>
    <m/>
    <s v="Corporación Nacional Forestal (CONAF)"/>
    <m/>
    <m/>
    <m/>
    <m/>
    <m/>
    <m/>
    <m/>
    <m/>
    <m/>
    <m/>
    <n v="40"/>
    <n v="8.3000000000000007"/>
    <n v="9.3000000000000007"/>
    <n v="9.1"/>
    <n v="13.8"/>
    <n v="26.1"/>
    <n v="26.5"/>
    <n v="37.200000000000003"/>
    <n v="8.8000000000000007"/>
    <n v="6.6"/>
    <n v="25.1"/>
    <m/>
  </r>
  <r>
    <s v="Superficie Afectada por Incendio según la causa general: Faenas forestales"/>
    <x v="11"/>
    <x v="19"/>
    <x v="153"/>
    <x v="295"/>
    <s v="Superficie por Incendio (ha/incendio)"/>
    <s v="2010-2020"/>
    <m/>
    <m/>
    <s v="Corporación Nacional Forestal (CONAF)"/>
    <m/>
    <m/>
    <m/>
    <m/>
    <m/>
    <m/>
    <m/>
    <m/>
    <m/>
    <m/>
    <n v="1.3"/>
    <n v="3.1"/>
    <n v="2.4"/>
    <n v="10.7"/>
    <n v="7.4"/>
    <n v="6.8"/>
    <n v="11.9"/>
    <n v="14.7"/>
    <n v="4.0999999999999996"/>
    <n v="8.6999999999999993"/>
    <n v="7.7"/>
    <m/>
  </r>
  <r>
    <s v="Superficie Afectada por Incendio según la causa general: Incendios de causa desconocida"/>
    <x v="11"/>
    <x v="19"/>
    <x v="153"/>
    <x v="296"/>
    <s v="Superficie por Incendio (ha/incendio)"/>
    <s v="2010-2020"/>
    <m/>
    <m/>
    <s v="Corporación Nacional Forestal (CONAF)"/>
    <m/>
    <m/>
    <m/>
    <m/>
    <m/>
    <m/>
    <m/>
    <m/>
    <m/>
    <m/>
    <n v="7.3"/>
    <n v="31.6"/>
    <n v="29.2"/>
    <n v="13.9"/>
    <n v="27.5"/>
    <n v="28.4"/>
    <n v="20.2"/>
    <n v="827.1"/>
    <n v="12"/>
    <n v="19.399999999999999"/>
    <n v="16.899999999999999"/>
    <m/>
  </r>
  <r>
    <s v="Superficie Afectada por Incendio según la causa general: Incendios intencionales"/>
    <x v="11"/>
    <x v="19"/>
    <x v="153"/>
    <x v="297"/>
    <s v="Superficie por Incendio (ha/incendio)"/>
    <s v="2010-2020"/>
    <m/>
    <m/>
    <s v="Corporación Nacional Forestal (CONAF)"/>
    <m/>
    <m/>
    <m/>
    <m/>
    <m/>
    <m/>
    <m/>
    <m/>
    <m/>
    <m/>
    <n v="10.4"/>
    <n v="15.4"/>
    <n v="4.9000000000000004"/>
    <n v="3.8"/>
    <n v="6.7"/>
    <n v="20.100000000000001"/>
    <n v="6.1"/>
    <n v="94.8"/>
    <n v="7.1"/>
    <n v="9.5"/>
    <n v="19.600000000000001"/>
    <m/>
  </r>
  <r>
    <s v="Superficie Afectada por Incendio según la causa general: Incendios naturales"/>
    <x v="11"/>
    <x v="19"/>
    <x v="153"/>
    <x v="298"/>
    <s v="Superficie por Incendio (ha/incendio)"/>
    <s v="2010-2020"/>
    <m/>
    <m/>
    <s v="Corporación Nacional Forestal (CONAF)"/>
    <m/>
    <m/>
    <m/>
    <m/>
    <m/>
    <m/>
    <m/>
    <m/>
    <m/>
    <m/>
    <n v="1.4"/>
    <n v="0.7"/>
    <n v="4.0999999999999996"/>
    <n v="0.3"/>
    <n v="105.2"/>
    <n v="148.69999999999999"/>
    <n v="0.4"/>
    <n v="4.4000000000000004"/>
    <n v="4.8"/>
    <n v="37.5"/>
    <n v="0.4"/>
    <m/>
  </r>
  <r>
    <s v="Superficie Afectada por Incendio según la causa general: Operaciones en vías férreas"/>
    <x v="11"/>
    <x v="19"/>
    <x v="153"/>
    <x v="299"/>
    <s v="Superficie por Incendio (ha/incendio)"/>
    <s v="2010-2020"/>
    <m/>
    <m/>
    <s v="Corporación Nacional Forestal (CONAF)"/>
    <m/>
    <m/>
    <m/>
    <m/>
    <m/>
    <m/>
    <m/>
    <m/>
    <m/>
    <m/>
    <n v="2.2000000000000002"/>
    <n v="2.7"/>
    <n v="1.7"/>
    <n v="1.1000000000000001"/>
    <n v="1.1000000000000001"/>
    <n v="1.9"/>
    <n v="2.5"/>
    <n v="1.2"/>
    <n v="4"/>
    <n v="0.7"/>
    <n v="4.3"/>
    <m/>
  </r>
  <r>
    <s v="Superficie Afectada por Incendio según la causa general: Otras actividades"/>
    <x v="11"/>
    <x v="19"/>
    <x v="153"/>
    <x v="300"/>
    <s v="Superficie por Incendio (ha/incendio)"/>
    <s v="2010-2020"/>
    <m/>
    <m/>
    <s v="Corporación Nacional Forestal (CONAF)"/>
    <m/>
    <m/>
    <m/>
    <m/>
    <m/>
    <m/>
    <m/>
    <m/>
    <m/>
    <m/>
    <n v="125.4"/>
    <n v="16.899999999999999"/>
    <n v="3.7"/>
    <n v="13.9"/>
    <n v="9.9"/>
    <n v="16.100000000000001"/>
    <n v="35.299999999999997"/>
    <n v="320"/>
    <n v="16"/>
    <n v="22.7"/>
    <n v="23.6"/>
    <m/>
  </r>
  <r>
    <s v="Superficie Afectada por Incendio según la causa general: Quema de desechos"/>
    <x v="11"/>
    <x v="19"/>
    <x v="153"/>
    <x v="301"/>
    <s v="Superficie por Incendio (ha/incendio)"/>
    <s v="2010-2020"/>
    <m/>
    <m/>
    <s v="Corporación Nacional Forestal (CONAF)"/>
    <m/>
    <m/>
    <m/>
    <m/>
    <m/>
    <m/>
    <m/>
    <m/>
    <m/>
    <m/>
    <n v="1.4"/>
    <n v="1.7"/>
    <n v="2.8"/>
    <n v="1.5"/>
    <n v="6.4"/>
    <n v="7.1"/>
    <n v="4.0999999999999996"/>
    <n v="10.6"/>
    <n v="3"/>
    <n v="39.799999999999997"/>
    <n v="20.9"/>
    <m/>
  </r>
  <r>
    <s v="Superficie Afectada por Incendio según la causa general: Tránsito de personas  vehículos o aeronaves"/>
    <x v="11"/>
    <x v="19"/>
    <x v="153"/>
    <x v="302"/>
    <s v="Superficie por Incendio (ha/incendio)"/>
    <s v="2010-2020"/>
    <m/>
    <m/>
    <s v="Corporación Nacional Forestal (CONAF)"/>
    <m/>
    <m/>
    <m/>
    <m/>
    <m/>
    <m/>
    <m/>
    <m/>
    <m/>
    <m/>
    <n v="7.8"/>
    <n v="16.100000000000001"/>
    <n v="6.4"/>
    <n v="6.1"/>
    <n v="14.3"/>
    <n v="7.2"/>
    <n v="14"/>
    <n v="30.1"/>
    <n v="3.5"/>
    <n v="4.5999999999999996"/>
    <n v="5.9"/>
    <m/>
  </r>
  <r>
    <s v="Número de Incendios en Plantaciones con causa general: Accidentes eléctricos"/>
    <x v="11"/>
    <x v="64"/>
    <x v="153"/>
    <x v="290"/>
    <s v="Nº de Incendios"/>
    <s v="2010-2020"/>
    <m/>
    <m/>
    <s v="Corporación Nacional Forestal (CONAF)"/>
    <m/>
    <m/>
    <m/>
    <m/>
    <m/>
    <m/>
    <m/>
    <m/>
    <m/>
    <m/>
    <n v="10"/>
    <n v="54"/>
    <n v="58"/>
    <n v="61"/>
    <n v="72"/>
    <n v="67"/>
    <n v="82"/>
    <n v="65"/>
    <n v="72"/>
    <n v="100"/>
    <n v="63"/>
    <m/>
  </r>
  <r>
    <s v="Número de Incendios en Plantaciones con causa general: Actividades extinción incendios forestales, estructurales u otros"/>
    <x v="11"/>
    <x v="64"/>
    <x v="153"/>
    <x v="291"/>
    <s v="Nº de Incendios"/>
    <s v="2010-2020"/>
    <m/>
    <m/>
    <s v="Corporación Nacional Forestal (CONAF)"/>
    <m/>
    <m/>
    <m/>
    <m/>
    <m/>
    <m/>
    <m/>
    <m/>
    <m/>
    <m/>
    <n v="2"/>
    <n v="18"/>
    <n v="12"/>
    <n v="28"/>
    <n v="32"/>
    <n v="40"/>
    <n v="24"/>
    <n v="15"/>
    <n v="21"/>
    <n v="32"/>
    <n v="35"/>
    <m/>
  </r>
  <r>
    <s v="Número de Incendios en Plantaciones con causa general: Actividades recreativas"/>
    <x v="11"/>
    <x v="64"/>
    <x v="153"/>
    <x v="292"/>
    <s v="Nº de Incendios"/>
    <s v="2010-2020"/>
    <m/>
    <m/>
    <s v="Corporación Nacional Forestal (CONAF)"/>
    <m/>
    <m/>
    <m/>
    <m/>
    <m/>
    <m/>
    <m/>
    <m/>
    <m/>
    <m/>
    <n v="32"/>
    <n v="106"/>
    <n v="66"/>
    <n v="79"/>
    <n v="58"/>
    <n v="61"/>
    <n v="53"/>
    <n v="36"/>
    <n v="30"/>
    <n v="33"/>
    <n v="28"/>
    <m/>
  </r>
  <r>
    <s v="Número de Incendios en Plantaciones con causa general: Confección y/o extracción productos secundarios del bosque"/>
    <x v="11"/>
    <x v="64"/>
    <x v="153"/>
    <x v="293"/>
    <s v="Nº de Incendios"/>
    <s v="2010-2020"/>
    <m/>
    <m/>
    <s v="Corporación Nacional Forestal (CONAF)"/>
    <m/>
    <m/>
    <m/>
    <m/>
    <m/>
    <m/>
    <m/>
    <m/>
    <m/>
    <m/>
    <n v="4"/>
    <n v="20"/>
    <n v="17"/>
    <n v="18"/>
    <n v="16"/>
    <n v="14"/>
    <n v="11"/>
    <n v="12"/>
    <n v="6"/>
    <n v="13"/>
    <n v="6"/>
    <m/>
  </r>
  <r>
    <s v="Número de Incendios en Plantaciones con causa general: Faenas agríolas y pecuarias"/>
    <x v="11"/>
    <x v="64"/>
    <x v="153"/>
    <x v="294"/>
    <s v="Nº de Incendios"/>
    <s v="2010-2020"/>
    <m/>
    <m/>
    <s v="Corporación Nacional Forestal (CONAF)"/>
    <m/>
    <m/>
    <m/>
    <m/>
    <m/>
    <m/>
    <m/>
    <m/>
    <m/>
    <m/>
    <n v="5"/>
    <n v="57"/>
    <n v="49"/>
    <n v="68"/>
    <n v="70"/>
    <n v="63"/>
    <n v="90"/>
    <n v="62"/>
    <n v="44"/>
    <n v="92"/>
    <n v="70"/>
    <m/>
  </r>
  <r>
    <s v="Número de Incendios en Plantaciones con causa general: Faenas forestales"/>
    <x v="11"/>
    <x v="64"/>
    <x v="153"/>
    <x v="295"/>
    <s v="Nº de Incendios"/>
    <s v="2010-2020"/>
    <m/>
    <m/>
    <s v="Corporación Nacional Forestal (CONAF)"/>
    <m/>
    <m/>
    <m/>
    <m/>
    <m/>
    <m/>
    <m/>
    <m/>
    <m/>
    <m/>
    <n v="27"/>
    <n v="62"/>
    <n v="74"/>
    <n v="87"/>
    <n v="88"/>
    <n v="76"/>
    <n v="80"/>
    <n v="69"/>
    <n v="72"/>
    <n v="130"/>
    <n v="47"/>
    <m/>
  </r>
  <r>
    <s v="Número de Incendios en Plantaciones con causa general: Incendios de causa desconocida"/>
    <x v="11"/>
    <x v="64"/>
    <x v="153"/>
    <x v="296"/>
    <s v="Nº de Incendios"/>
    <s v="2010-2020"/>
    <m/>
    <m/>
    <s v="Corporación Nacional Forestal (CONAF)"/>
    <m/>
    <m/>
    <m/>
    <m/>
    <m/>
    <m/>
    <m/>
    <m/>
    <m/>
    <m/>
    <n v="10"/>
    <n v="42"/>
    <n v="82"/>
    <n v="79"/>
    <n v="157"/>
    <n v="154"/>
    <n v="82"/>
    <n v="75"/>
    <n v="101"/>
    <n v="159"/>
    <n v="188"/>
    <m/>
  </r>
  <r>
    <s v="Número de Incendios en Plantaciones con causa general: Incendios intencionales"/>
    <x v="11"/>
    <x v="64"/>
    <x v="153"/>
    <x v="297"/>
    <s v="Nº de Incendios"/>
    <s v="2010-2020"/>
    <m/>
    <m/>
    <s v="Corporación Nacional Forestal (CONAF)"/>
    <m/>
    <m/>
    <m/>
    <m/>
    <m/>
    <m/>
    <m/>
    <m/>
    <m/>
    <m/>
    <n v="77"/>
    <n v="560"/>
    <n v="493"/>
    <n v="560"/>
    <n v="596"/>
    <n v="820"/>
    <n v="655"/>
    <n v="407"/>
    <n v="466"/>
    <n v="709"/>
    <n v="655"/>
    <m/>
  </r>
  <r>
    <s v="Número de Incendios en Plantaciones con causa general: Incendios naturales"/>
    <x v="11"/>
    <x v="64"/>
    <x v="153"/>
    <x v="298"/>
    <s v="Nº de Incendios"/>
    <s v="2010-2020"/>
    <m/>
    <m/>
    <s v="Corporación Nacional Forestal (CONAF)"/>
    <m/>
    <m/>
    <m/>
    <m/>
    <m/>
    <m/>
    <m/>
    <m/>
    <m/>
    <m/>
    <n v="1"/>
    <n v="3"/>
    <n v="6"/>
    <n v="1"/>
    <n v="1"/>
    <n v="10"/>
    <m/>
    <n v="2"/>
    <n v="2"/>
    <n v="12"/>
    <m/>
    <m/>
  </r>
  <r>
    <s v="Número de Incendios en Plantaciones con causa general: Operaciones en vías férreas"/>
    <x v="11"/>
    <x v="64"/>
    <x v="153"/>
    <x v="299"/>
    <s v="Nº de Incendios"/>
    <s v="2010-2020"/>
    <m/>
    <m/>
    <s v="Corporación Nacional Forestal (CONAF)"/>
    <m/>
    <m/>
    <m/>
    <m/>
    <m/>
    <m/>
    <m/>
    <m/>
    <m/>
    <m/>
    <m/>
    <n v="2"/>
    <n v="3"/>
    <n v="2"/>
    <n v="2"/>
    <n v="6"/>
    <n v="4"/>
    <n v="1"/>
    <n v="1"/>
    <n v="4"/>
    <n v="2"/>
    <m/>
  </r>
  <r>
    <s v="Número de Incendios en Plantaciones con causa general: Otras actividades"/>
    <x v="11"/>
    <x v="64"/>
    <x v="153"/>
    <x v="300"/>
    <s v="Nº de Incendios"/>
    <s v="2010-2020"/>
    <m/>
    <m/>
    <s v="Corporación Nacional Forestal (CONAF)"/>
    <m/>
    <m/>
    <m/>
    <m/>
    <m/>
    <m/>
    <m/>
    <m/>
    <m/>
    <m/>
    <n v="3"/>
    <n v="21"/>
    <n v="15"/>
    <n v="20"/>
    <n v="14"/>
    <n v="23"/>
    <n v="17"/>
    <n v="23"/>
    <n v="19"/>
    <n v="20"/>
    <n v="14"/>
    <m/>
  </r>
  <r>
    <s v="Número de Incendios en Plantaciones con causa general: Quema de desechos"/>
    <x v="11"/>
    <x v="64"/>
    <x v="153"/>
    <x v="301"/>
    <s v="Nº de Incendios"/>
    <s v="2010-2020"/>
    <m/>
    <m/>
    <s v="Corporación Nacional Forestal (CONAF)"/>
    <m/>
    <m/>
    <m/>
    <m/>
    <m/>
    <m/>
    <m/>
    <m/>
    <m/>
    <m/>
    <n v="12"/>
    <n v="44"/>
    <n v="47"/>
    <n v="52"/>
    <n v="48"/>
    <n v="59"/>
    <n v="80"/>
    <n v="63"/>
    <n v="63"/>
    <n v="83"/>
    <n v="46"/>
    <m/>
  </r>
  <r>
    <s v="Número de Incendios en Plantaciones con causa general: Tránsito de personas  vehículos o aeronaves"/>
    <x v="11"/>
    <x v="64"/>
    <x v="153"/>
    <x v="302"/>
    <s v="Nº de Incendios"/>
    <s v="2010-2020"/>
    <m/>
    <m/>
    <s v="Corporación Nacional Forestal (CONAF)"/>
    <m/>
    <m/>
    <m/>
    <m/>
    <m/>
    <m/>
    <m/>
    <m/>
    <m/>
    <m/>
    <n v="99"/>
    <n v="384"/>
    <n v="359"/>
    <n v="586"/>
    <n v="547"/>
    <n v="609"/>
    <n v="681"/>
    <n v="436"/>
    <n v="539"/>
    <n v="546"/>
    <n v="352"/>
    <m/>
  </r>
  <r>
    <s v="Superficie Afectada por Incendios en Plantaciones con causa general: Accidentes eléctricos"/>
    <x v="11"/>
    <x v="64"/>
    <x v="153"/>
    <x v="290"/>
    <s v="Superficie (ha)"/>
    <s v="2010-2020"/>
    <m/>
    <m/>
    <s v="Corporación Nacional Forestal (CONAF)"/>
    <m/>
    <m/>
    <m/>
    <m/>
    <m/>
    <m/>
    <m/>
    <m/>
    <m/>
    <m/>
    <n v="31.5"/>
    <n v="443.7"/>
    <n v="3188"/>
    <n v="207.9"/>
    <n v="11382.4"/>
    <n v="2113.4"/>
    <n v="10703.3"/>
    <n v="31118.3"/>
    <n v="747"/>
    <n v="1986.2"/>
    <n v="315.89999999999998"/>
    <m/>
  </r>
  <r>
    <s v="Superficie Afectada por Incendios en Plantaciones con causa general: Actividades extinción incendios forestales, estructurales u otros"/>
    <x v="11"/>
    <x v="64"/>
    <x v="153"/>
    <x v="291"/>
    <s v="Superficie (ha)"/>
    <s v="2010-2020"/>
    <m/>
    <m/>
    <s v="Corporación Nacional Forestal (CONAF)"/>
    <m/>
    <m/>
    <m/>
    <m/>
    <m/>
    <m/>
    <m/>
    <m/>
    <m/>
    <m/>
    <n v="0.6"/>
    <n v="13"/>
    <n v="17.2"/>
    <n v="104.8"/>
    <n v="191.2"/>
    <n v="1099.7"/>
    <n v="60.3"/>
    <n v="30.4"/>
    <n v="29.3"/>
    <n v="601"/>
    <n v="189.8"/>
    <m/>
  </r>
  <r>
    <s v="Superficie Afectada por Incendios en Plantaciones con causa general: Actividades recreativas"/>
    <x v="11"/>
    <x v="64"/>
    <x v="153"/>
    <x v="292"/>
    <s v="Superficie (ha)"/>
    <s v="2010-2020"/>
    <m/>
    <m/>
    <s v="Corporación Nacional Forestal (CONAF)"/>
    <m/>
    <m/>
    <m/>
    <m/>
    <m/>
    <m/>
    <m/>
    <m/>
    <m/>
    <m/>
    <n v="243.8"/>
    <n v="137.6"/>
    <n v="49.9"/>
    <n v="41.9"/>
    <n v="139.5"/>
    <n v="265.2"/>
    <n v="309.3"/>
    <n v="5041"/>
    <n v="26.5"/>
    <n v="2303.4"/>
    <n v="191.2"/>
    <m/>
  </r>
  <r>
    <s v="Superficie Afectada por Incendios en Plantaciones con causa general: Confección y/o extracción productos secundarios del bosque"/>
    <x v="11"/>
    <x v="64"/>
    <x v="153"/>
    <x v="293"/>
    <s v="Superficie (ha)"/>
    <s v="2010-2020"/>
    <m/>
    <m/>
    <s v="Corporación Nacional Forestal (CONAF)"/>
    <m/>
    <m/>
    <m/>
    <m/>
    <m/>
    <m/>
    <m/>
    <m/>
    <m/>
    <m/>
    <n v="3.4"/>
    <n v="238.7"/>
    <n v="252"/>
    <n v="11"/>
    <n v="938.6"/>
    <n v="118.9"/>
    <n v="17.2"/>
    <n v="17.399999999999999"/>
    <n v="5.6"/>
    <n v="25.6"/>
    <n v="4.0999999999999996"/>
    <m/>
  </r>
  <r>
    <s v="Superficie Afectada por Incendios en Plantaciones con causa general: Faenas agríolas y pecuarias"/>
    <x v="11"/>
    <x v="64"/>
    <x v="153"/>
    <x v="294"/>
    <s v="Superficie (ha)"/>
    <s v="2010-2020"/>
    <m/>
    <m/>
    <s v="Corporación Nacional Forestal (CONAF)"/>
    <m/>
    <m/>
    <m/>
    <m/>
    <m/>
    <m/>
    <m/>
    <m/>
    <m/>
    <m/>
    <n v="5.7"/>
    <n v="84.3"/>
    <n v="73.2"/>
    <n v="111.7"/>
    <n v="824.4"/>
    <n v="696.7"/>
    <n v="661.2"/>
    <n v="215.7"/>
    <n v="326.89999999999998"/>
    <n v="178.4"/>
    <n v="1311.5"/>
    <m/>
  </r>
  <r>
    <s v="Superficie Afectada por Incendios en Plantaciones con causa general: Faenas forestales"/>
    <x v="11"/>
    <x v="64"/>
    <x v="153"/>
    <x v="295"/>
    <s v="Superficie (ha)"/>
    <s v="2010-2020"/>
    <m/>
    <m/>
    <s v="Corporación Nacional Forestal (CONAF)"/>
    <m/>
    <m/>
    <m/>
    <m/>
    <m/>
    <m/>
    <m/>
    <m/>
    <m/>
    <m/>
    <n v="34.200000000000003"/>
    <n v="98.7"/>
    <n v="194.1"/>
    <n v="264.39999999999998"/>
    <n v="745.1"/>
    <n v="298.7"/>
    <n v="157.80000000000001"/>
    <n v="925.5"/>
    <n v="312.60000000000002"/>
    <n v="1469.1"/>
    <n v="575"/>
    <m/>
  </r>
  <r>
    <s v="Superficie Afectada por Incendios en Plantaciones con causa general: Incendios de causa desconocida"/>
    <x v="11"/>
    <x v="64"/>
    <x v="153"/>
    <x v="296"/>
    <s v="Superficie (ha)"/>
    <s v="2010-2020"/>
    <m/>
    <m/>
    <s v="Corporación Nacional Forestal (CONAF)"/>
    <m/>
    <m/>
    <m/>
    <m/>
    <m/>
    <m/>
    <m/>
    <m/>
    <m/>
    <m/>
    <n v="36.5"/>
    <n v="2451.1999999999998"/>
    <n v="3498.6"/>
    <n v="1357.4"/>
    <n v="5081.6000000000004"/>
    <n v="6321.9"/>
    <n v="2097"/>
    <n v="128343.7"/>
    <n v="946.5"/>
    <n v="4101.3999999999996"/>
    <n v="3722.3"/>
    <m/>
  </r>
  <r>
    <s v="Superficie Afectada por Incendios en Plantaciones con causa general: Incendios intencionales"/>
    <x v="11"/>
    <x v="64"/>
    <x v="153"/>
    <x v="297"/>
    <s v="Superficie (ha)"/>
    <s v="2010-2020"/>
    <m/>
    <m/>
    <s v="Corporación Nacional Forestal (CONAF)"/>
    <m/>
    <m/>
    <m/>
    <m/>
    <m/>
    <m/>
    <m/>
    <m/>
    <m/>
    <m/>
    <n v="255.5"/>
    <n v="19130"/>
    <n v="3360.8"/>
    <n v="4601.7"/>
    <n v="5900.5"/>
    <n v="27088.3"/>
    <n v="4297.7"/>
    <n v="80663.100000000006"/>
    <n v="4961.3"/>
    <n v="9876.9"/>
    <n v="15286.5"/>
    <m/>
  </r>
  <r>
    <s v="Superficie Afectada por Incendios en Plantaciones con causa general: Incendios naturales"/>
    <x v="11"/>
    <x v="64"/>
    <x v="153"/>
    <x v="298"/>
    <s v="Superficie (ha)"/>
    <s v="2010-2020"/>
    <m/>
    <m/>
    <s v="Corporación Nacional Forestal (CONAF)"/>
    <m/>
    <m/>
    <m/>
    <m/>
    <m/>
    <m/>
    <m/>
    <m/>
    <m/>
    <m/>
    <n v="2.4"/>
    <n v="0.8"/>
    <n v="1.4"/>
    <n v="0.1"/>
    <n v="4"/>
    <n v="7.1"/>
    <m/>
    <n v="10.4"/>
    <n v="0.1"/>
    <n v="515.4"/>
    <m/>
    <m/>
  </r>
  <r>
    <s v="Superficie Afectada por Incendios en Plantaciones con causa general: Operaciones en vías férreas"/>
    <x v="11"/>
    <x v="64"/>
    <x v="153"/>
    <x v="299"/>
    <s v="Superficie (ha)"/>
    <s v="2010-2020"/>
    <m/>
    <m/>
    <s v="Corporación Nacional Forestal (CONAF)"/>
    <m/>
    <m/>
    <m/>
    <m/>
    <m/>
    <m/>
    <m/>
    <m/>
    <m/>
    <m/>
    <m/>
    <n v="1.1000000000000001"/>
    <n v="0.4"/>
    <n v="0.2"/>
    <n v="0.5"/>
    <n v="11.5"/>
    <n v="26.1"/>
    <n v="0.2"/>
    <n v="0.1"/>
    <n v="1"/>
    <n v="1.1000000000000001"/>
    <m/>
  </r>
  <r>
    <s v="Superficie Afectada por Incendios en Plantaciones con causa general: Otras actividades"/>
    <x v="11"/>
    <x v="64"/>
    <x v="153"/>
    <x v="300"/>
    <s v="Superficie (ha)"/>
    <s v="2010-2020"/>
    <m/>
    <m/>
    <s v="Corporación Nacional Forestal (CONAF)"/>
    <m/>
    <m/>
    <m/>
    <m/>
    <m/>
    <m/>
    <m/>
    <m/>
    <m/>
    <m/>
    <n v="150.1"/>
    <n v="110.5"/>
    <n v="12.6"/>
    <n v="182.7"/>
    <n v="81.3"/>
    <n v="230.6"/>
    <n v="42.1"/>
    <n v="3700.8"/>
    <n v="539.70000000000005"/>
    <n v="366.5"/>
    <n v="542.20000000000005"/>
    <m/>
  </r>
  <r>
    <s v="Superficie Afectada por Incendios en Plantaciones con causa general: Quema de desechos"/>
    <x v="11"/>
    <x v="64"/>
    <x v="153"/>
    <x v="301"/>
    <s v="Superficie (ha)"/>
    <s v="2010-2020"/>
    <m/>
    <m/>
    <s v="Corporación Nacional Forestal (CONAF)"/>
    <m/>
    <m/>
    <m/>
    <m/>
    <m/>
    <m/>
    <m/>
    <m/>
    <m/>
    <m/>
    <n v="14.8"/>
    <n v="59.7"/>
    <n v="120.2"/>
    <n v="47.1"/>
    <n v="754.3"/>
    <n v="743.3"/>
    <n v="185.3"/>
    <n v="189.8"/>
    <n v="227.3"/>
    <n v="169.9"/>
    <n v="460.4"/>
    <m/>
  </r>
  <r>
    <s v="Superficie Afectada por Incendios en Plantaciones con causa general: Tránsito de personas  vehículos o aeronaves"/>
    <x v="11"/>
    <x v="64"/>
    <x v="153"/>
    <x v="302"/>
    <s v="Superficie (ha)"/>
    <s v="2010-2020"/>
    <m/>
    <m/>
    <s v="Corporación Nacional Forestal (CONAF)"/>
    <m/>
    <m/>
    <m/>
    <m/>
    <m/>
    <m/>
    <m/>
    <m/>
    <m/>
    <m/>
    <n v="362.1"/>
    <n v="1467"/>
    <n v="3193.5"/>
    <n v="1006.4"/>
    <n v="3420.7"/>
    <n v="3509.8"/>
    <n v="3140.9"/>
    <n v="16538.400000000001"/>
    <n v="1126.8"/>
    <n v="3301.9"/>
    <n v="2170.4"/>
    <m/>
  </r>
  <r>
    <s v="Superficie Afectada por Incendio en plataciones según la causa general: Accidentes eléctricos"/>
    <x v="11"/>
    <x v="64"/>
    <x v="153"/>
    <x v="290"/>
    <s v="Superficie por Incendio (ha/incendio)"/>
    <s v="2010-2020"/>
    <m/>
    <m/>
    <s v="Corporación Nacional Forestal (CONAF)"/>
    <m/>
    <m/>
    <m/>
    <m/>
    <m/>
    <m/>
    <m/>
    <m/>
    <m/>
    <m/>
    <n v="3.1"/>
    <n v="8.1999999999999993"/>
    <n v="55"/>
    <n v="3.4"/>
    <n v="158.1"/>
    <n v="31.5"/>
    <n v="130.5"/>
    <n v="478.7"/>
    <n v="10.4"/>
    <n v="19.899999999999999"/>
    <n v="5"/>
    <m/>
  </r>
  <r>
    <s v="Superficie Afectada por Incendio en plataciones según la causa general: Actividades extinción incendios forestales, estructurales u otros"/>
    <x v="11"/>
    <x v="64"/>
    <x v="153"/>
    <x v="291"/>
    <s v="Superficie por Incendio (ha/incendio)"/>
    <s v="2010-2020"/>
    <m/>
    <m/>
    <s v="Corporación Nacional Forestal (CONAF)"/>
    <m/>
    <m/>
    <m/>
    <m/>
    <m/>
    <m/>
    <m/>
    <m/>
    <m/>
    <m/>
    <n v="0.3"/>
    <n v="0.7"/>
    <n v="1.4"/>
    <n v="3.7"/>
    <n v="6"/>
    <n v="27.5"/>
    <n v="2.5"/>
    <n v="2"/>
    <n v="1.4"/>
    <n v="18.8"/>
    <n v="5.4"/>
    <m/>
  </r>
  <r>
    <s v="Superficie Afectada por Incendio en plataciones según la causa general: Actividades recreativas"/>
    <x v="11"/>
    <x v="64"/>
    <x v="153"/>
    <x v="292"/>
    <s v="Superficie por Incendio (ha/incendio)"/>
    <s v="2010-2020"/>
    <m/>
    <m/>
    <s v="Corporación Nacional Forestal (CONAF)"/>
    <m/>
    <m/>
    <m/>
    <m/>
    <m/>
    <m/>
    <m/>
    <m/>
    <m/>
    <m/>
    <n v="7.6"/>
    <n v="1.3"/>
    <n v="0.8"/>
    <n v="0.5"/>
    <n v="2.4"/>
    <n v="4.3"/>
    <n v="5.8"/>
    <n v="140"/>
    <n v="0.9"/>
    <n v="69.8"/>
    <n v="6.8"/>
    <m/>
  </r>
  <r>
    <s v="Superficie Afectada por Incendio en plataciones según la causa general: Confección y/o extracción productos secundarios del bosque"/>
    <x v="11"/>
    <x v="64"/>
    <x v="153"/>
    <x v="293"/>
    <s v="Superficie por Incendio (ha/incendio)"/>
    <s v="2010-2020"/>
    <m/>
    <m/>
    <s v="Corporación Nacional Forestal (CONAF)"/>
    <m/>
    <m/>
    <m/>
    <m/>
    <m/>
    <m/>
    <m/>
    <m/>
    <m/>
    <m/>
    <n v="0.8"/>
    <n v="11.9"/>
    <n v="14.8"/>
    <n v="0.6"/>
    <n v="58.7"/>
    <n v="8.5"/>
    <n v="1.6"/>
    <n v="1.4"/>
    <n v="0.9"/>
    <n v="2"/>
    <n v="0.7"/>
    <m/>
  </r>
  <r>
    <s v="Superficie Afectada por Incendio en plataciones según la causa general: Faenas agríolas y pecuarias"/>
    <x v="11"/>
    <x v="64"/>
    <x v="153"/>
    <x v="294"/>
    <s v="Superficie por Incendio (ha/incendio)"/>
    <s v="2010-2020"/>
    <m/>
    <m/>
    <s v="Corporación Nacional Forestal (CONAF)"/>
    <m/>
    <m/>
    <m/>
    <m/>
    <m/>
    <m/>
    <m/>
    <m/>
    <m/>
    <m/>
    <n v="1.1000000000000001"/>
    <n v="1.5"/>
    <n v="1.5"/>
    <n v="1.6"/>
    <n v="11.8"/>
    <n v="11.1"/>
    <n v="7.3"/>
    <n v="3.5"/>
    <n v="7.4"/>
    <n v="1.9"/>
    <n v="18.7"/>
    <m/>
  </r>
  <r>
    <s v="Superficie Afectada por Incendio en plataciones según la causa general: Faenas forestales"/>
    <x v="11"/>
    <x v="64"/>
    <x v="153"/>
    <x v="295"/>
    <s v="Superficie por Incendio (ha/incendio)"/>
    <s v="2010-2020"/>
    <m/>
    <m/>
    <s v="Corporación Nacional Forestal (CONAF)"/>
    <m/>
    <m/>
    <m/>
    <m/>
    <m/>
    <m/>
    <m/>
    <m/>
    <m/>
    <m/>
    <n v="1.3"/>
    <n v="1.6"/>
    <n v="2.6"/>
    <n v="3"/>
    <n v="8.5"/>
    <n v="3.9"/>
    <n v="2"/>
    <n v="13.4"/>
    <n v="4.3"/>
    <n v="11.3"/>
    <n v="12.2"/>
    <m/>
  </r>
  <r>
    <s v="Superficie Afectada por Incendio en plataciones según la causa general: Incendios de causa desconocida"/>
    <x v="11"/>
    <x v="64"/>
    <x v="153"/>
    <x v="296"/>
    <s v="Superficie por Incendio (ha/incendio)"/>
    <s v="2010-2020"/>
    <m/>
    <m/>
    <s v="Corporación Nacional Forestal (CONAF)"/>
    <m/>
    <m/>
    <m/>
    <m/>
    <m/>
    <m/>
    <m/>
    <m/>
    <m/>
    <m/>
    <n v="3.6"/>
    <n v="58.4"/>
    <n v="42.7"/>
    <n v="17.2"/>
    <n v="32.4"/>
    <n v="41.1"/>
    <n v="25.6"/>
    <n v="1711.2"/>
    <n v="9.4"/>
    <n v="25.8"/>
    <n v="19.8"/>
    <m/>
  </r>
  <r>
    <s v="Superficie Afectada por Incendio en plataciones según la causa general: Incendios intencionales"/>
    <x v="11"/>
    <x v="64"/>
    <x v="153"/>
    <x v="297"/>
    <s v="Superficie por Incendio (ha/incendio)"/>
    <s v="2010-2020"/>
    <m/>
    <m/>
    <s v="Corporación Nacional Forestal (CONAF)"/>
    <m/>
    <m/>
    <m/>
    <m/>
    <m/>
    <m/>
    <m/>
    <m/>
    <m/>
    <m/>
    <n v="3.3"/>
    <n v="34.200000000000003"/>
    <n v="6.8"/>
    <n v="8.1999999999999993"/>
    <n v="9.9"/>
    <n v="33"/>
    <n v="6.6"/>
    <n v="198.2"/>
    <n v="10.6"/>
    <n v="13.9"/>
    <n v="23.3"/>
    <m/>
  </r>
  <r>
    <s v="Superficie Afectada por Incendio en plataciones según la causa general: Incendios naturales"/>
    <x v="11"/>
    <x v="64"/>
    <x v="153"/>
    <x v="298"/>
    <s v="Superficie por Incendio (ha/incendio)"/>
    <s v="2010-2020"/>
    <m/>
    <m/>
    <s v="Corporación Nacional Forestal (CONAF)"/>
    <m/>
    <m/>
    <m/>
    <m/>
    <m/>
    <m/>
    <m/>
    <m/>
    <m/>
    <m/>
    <n v="2.4"/>
    <n v="0.3"/>
    <n v="0.2"/>
    <n v="0.1"/>
    <n v="4"/>
    <n v="0.7"/>
    <m/>
    <n v="5.2"/>
    <n v="0.1"/>
    <n v="42.9"/>
    <m/>
    <m/>
  </r>
  <r>
    <s v="Superficie Afectada por Incendio en plataciones según la causa general: Operaciones en vías férreas"/>
    <x v="11"/>
    <x v="64"/>
    <x v="153"/>
    <x v="299"/>
    <s v="Superficie por Incendio (ha/incendio)"/>
    <s v="2010-2020"/>
    <m/>
    <m/>
    <s v="Corporación Nacional Forestal (CONAF)"/>
    <m/>
    <m/>
    <m/>
    <m/>
    <m/>
    <m/>
    <m/>
    <m/>
    <m/>
    <m/>
    <m/>
    <n v="0.5"/>
    <n v="0.1"/>
    <n v="0.1"/>
    <n v="0.3"/>
    <n v="1.9"/>
    <n v="6.5"/>
    <n v="0.2"/>
    <n v="0.1"/>
    <n v="0.2"/>
    <n v="0.5"/>
    <m/>
  </r>
  <r>
    <s v="Superficie Afectada por Incendio en plataciones según la causa general: Otras actividades"/>
    <x v="11"/>
    <x v="64"/>
    <x v="153"/>
    <x v="300"/>
    <s v="Superficie por Incendio (ha/incendio)"/>
    <s v="2010-2020"/>
    <m/>
    <m/>
    <s v="Corporación Nacional Forestal (CONAF)"/>
    <m/>
    <m/>
    <m/>
    <m/>
    <m/>
    <m/>
    <m/>
    <m/>
    <m/>
    <m/>
    <n v="50"/>
    <n v="5.3"/>
    <n v="0.8"/>
    <n v="9.1"/>
    <n v="5.8"/>
    <n v="10"/>
    <n v="2.5"/>
    <n v="160.9"/>
    <n v="28.4"/>
    <n v="18.3"/>
    <n v="38.700000000000003"/>
    <m/>
  </r>
  <r>
    <s v="Superficie Afectada por Incendio en plataciones según la causa general: Quema de desechos"/>
    <x v="11"/>
    <x v="64"/>
    <x v="153"/>
    <x v="301"/>
    <s v="Superficie por Incendio (ha/incendio)"/>
    <s v="2010-2020"/>
    <m/>
    <m/>
    <s v="Corporación Nacional Forestal (CONAF)"/>
    <m/>
    <m/>
    <m/>
    <m/>
    <m/>
    <m/>
    <m/>
    <m/>
    <m/>
    <m/>
    <n v="1.2"/>
    <n v="1.4"/>
    <n v="2.6"/>
    <n v="0.9"/>
    <n v="15.7"/>
    <n v="12.6"/>
    <n v="2.2999999999999998"/>
    <n v="3"/>
    <n v="3.6"/>
    <n v="2"/>
    <n v="10"/>
    <m/>
  </r>
  <r>
    <s v="Superficie Afectada por Incendio en plataciones según la causa general: Tránsito de personas  vehículos o aeronaves"/>
    <x v="11"/>
    <x v="64"/>
    <x v="153"/>
    <x v="302"/>
    <s v="Superficie por Incendio (ha/incendio)"/>
    <s v="2010-2020"/>
    <m/>
    <m/>
    <s v="Corporación Nacional Forestal (CONAF)"/>
    <m/>
    <m/>
    <m/>
    <m/>
    <m/>
    <m/>
    <m/>
    <m/>
    <m/>
    <m/>
    <n v="3.7"/>
    <n v="3.8"/>
    <n v="8.9"/>
    <n v="1.7"/>
    <n v="6.3"/>
    <n v="5.8"/>
    <n v="4.5999999999999996"/>
    <n v="37.9"/>
    <n v="2.1"/>
    <n v="6"/>
    <n v="6.2"/>
    <m/>
  </r>
  <r>
    <s v="Dinámica de Glaciares Región de Los Lagos, muestra Ganancia (ha) para el q1 (Ene-Abr)"/>
    <x v="1"/>
    <x v="65"/>
    <x v="154"/>
    <x v="303"/>
    <s v="Superficie (ha)"/>
    <s v="2018-2021"/>
    <m/>
    <m/>
    <s v="DATA INTELLIGENCE"/>
    <m/>
    <m/>
    <m/>
    <m/>
    <m/>
    <m/>
    <m/>
    <m/>
    <m/>
    <m/>
    <m/>
    <m/>
    <m/>
    <m/>
    <m/>
    <m/>
    <m/>
    <m/>
    <n v="57934.291112888073"/>
    <n v="6877.3828351890024"/>
    <n v="17114.357269496046"/>
    <n v="13748.511442310974"/>
  </r>
  <r>
    <s v="Dinámica de Glaciares Región de Los Lagos, muestra Ganancia (ha) para el q2 (May-Dic)"/>
    <x v="1"/>
    <x v="65"/>
    <x v="154"/>
    <x v="304"/>
    <s v="Superficie (ha)"/>
    <s v="2018-2020"/>
    <m/>
    <m/>
    <s v="DATA INTELLIGENCE"/>
    <m/>
    <m/>
    <m/>
    <m/>
    <m/>
    <m/>
    <m/>
    <m/>
    <m/>
    <m/>
    <m/>
    <m/>
    <m/>
    <m/>
    <m/>
    <m/>
    <m/>
    <m/>
    <n v="25976.224842120049"/>
    <n v="68185.366234019923"/>
    <n v="29048.38764346996"/>
    <m/>
  </r>
  <r>
    <s v="Dinámica de Glaciares Región de Los Lagos, muestra Pérdida (ha) para el q1 (Ene-Abr)"/>
    <x v="1"/>
    <x v="65"/>
    <x v="155"/>
    <x v="303"/>
    <s v="Superficie (ha)"/>
    <s v="2018-2021"/>
    <m/>
    <m/>
    <s v="DATA INTELLIGENCE"/>
    <m/>
    <m/>
    <m/>
    <m/>
    <m/>
    <m/>
    <m/>
    <m/>
    <m/>
    <m/>
    <m/>
    <m/>
    <m/>
    <m/>
    <m/>
    <m/>
    <m/>
    <m/>
    <n v="5103.559843572003"/>
    <n v="24687.040944788045"/>
    <n v="6468.7707061150068"/>
    <n v="9828.0013147360241"/>
  </r>
  <r>
    <s v="Dinámica de Glaciares Región de Los Lagos, muestra Pérdida (ha) para el q2 (May-Dic)"/>
    <x v="1"/>
    <x v="65"/>
    <x v="155"/>
    <x v="304"/>
    <s v="Superficie (ha)"/>
    <s v="2018-2020"/>
    <m/>
    <m/>
    <s v="DATA INTELLIGENCE"/>
    <m/>
    <m/>
    <m/>
    <m/>
    <m/>
    <m/>
    <m/>
    <m/>
    <m/>
    <m/>
    <m/>
    <m/>
    <m/>
    <m/>
    <m/>
    <m/>
    <m/>
    <m/>
    <n v="40849.623022186082"/>
    <n v="22890.781158730089"/>
    <n v="19672.24912201599"/>
    <m/>
  </r>
  <r>
    <s v="Dinámica de Glaciares Región de Los Lagos, muestra Sin Cambio (ha) para el q1 (Ene-Abr)"/>
    <x v="1"/>
    <x v="65"/>
    <x v="156"/>
    <x v="303"/>
    <s v="Superficie (ha)"/>
    <s v="2018-2021"/>
    <m/>
    <m/>
    <s v="DATA INTELLIGENCE"/>
    <m/>
    <m/>
    <m/>
    <m/>
    <m/>
    <m/>
    <m/>
    <m/>
    <m/>
    <m/>
    <m/>
    <m/>
    <m/>
    <m/>
    <m/>
    <m/>
    <m/>
    <m/>
    <n v="50958.50135029995"/>
    <n v="84205.75151994593"/>
    <n v="84614.363648583108"/>
    <n v="91900.719601312929"/>
  </r>
  <r>
    <s v="Dinámica de Glaciares Región de Los Lagos, muestra Sin Cambio (ha) para el q2 (May-Dic)"/>
    <x v="1"/>
    <x v="65"/>
    <x v="156"/>
    <x v="304"/>
    <s v="Superficie (ha)"/>
    <s v="2018-2020"/>
    <m/>
    <m/>
    <s v="DATA INTELLIGENCE"/>
    <m/>
    <m/>
    <m/>
    <m/>
    <m/>
    <m/>
    <m/>
    <m/>
    <m/>
    <m/>
    <m/>
    <m/>
    <m/>
    <m/>
    <m/>
    <m/>
    <m/>
    <m/>
    <n v="130282.31732920818"/>
    <n v="133367.76101434592"/>
    <n v="235379.56134748465"/>
    <m/>
  </r>
  <r>
    <s v="Dinámica de Glaciares Región de Los Lagos, muestra Sin Nieve (ha) para el q1 (Ene-Abr)"/>
    <x v="1"/>
    <x v="65"/>
    <x v="157"/>
    <x v="303"/>
    <s v="Superficie (ha)"/>
    <s v="2018-2021"/>
    <m/>
    <m/>
    <s v="DATA INTELLIGENCE"/>
    <m/>
    <m/>
    <m/>
    <m/>
    <m/>
    <m/>
    <m/>
    <m/>
    <m/>
    <m/>
    <m/>
    <m/>
    <m/>
    <m/>
    <m/>
    <m/>
    <m/>
    <m/>
    <n v="210891.08032853817"/>
    <n v="209117.25733571529"/>
    <n v="216689.94101068482"/>
    <n v="209410.20027351304"/>
  </r>
  <r>
    <s v="Dinámica de Glaciares Región de Los Lagos, muestra Sin Nieve (ha) para el q2 (May-Dic)"/>
    <x v="1"/>
    <x v="65"/>
    <x v="157"/>
    <x v="304"/>
    <s v="Superficie (ha)"/>
    <s v="2018-2020"/>
    <m/>
    <m/>
    <s v="DATA INTELLIGENCE"/>
    <m/>
    <m/>
    <m/>
    <m/>
    <m/>
    <m/>
    <m/>
    <m/>
    <m/>
    <m/>
    <m/>
    <m/>
    <m/>
    <m/>
    <m/>
    <m/>
    <m/>
    <m/>
    <n v="127779.26743905396"/>
    <n v="100443.52422614199"/>
    <n v="40787.234523657949"/>
    <m/>
  </r>
  <r>
    <s v="Nieve en Glaciares Región de Los Lagos para el q1 (Ene-Abr)"/>
    <x v="1"/>
    <x v="65"/>
    <x v="158"/>
    <x v="303"/>
    <s v="Superficie (ha)"/>
    <s v="2017-2021"/>
    <m/>
    <m/>
    <s v="DATA INTELLIGENCE"/>
    <m/>
    <m/>
    <m/>
    <m/>
    <m/>
    <m/>
    <m/>
    <m/>
    <m/>
    <m/>
    <m/>
    <m/>
    <m/>
    <m/>
    <m/>
    <m/>
    <m/>
    <n v="56062.061193076006"/>
    <n v="108892.7924623242"/>
    <n v="91083.13435337889"/>
    <n v="101728.72091648303"/>
    <n v="105649.23104378299"/>
  </r>
  <r>
    <s v="Nieve en Glaciares Región de Los Lagos para el q2 (May-Dic)"/>
    <x v="1"/>
    <x v="65"/>
    <x v="158"/>
    <x v="304"/>
    <s v="Superficie (ha)"/>
    <s v="2017-2020"/>
    <m/>
    <m/>
    <s v="DATA INTELLIGENCE"/>
    <m/>
    <m/>
    <m/>
    <m/>
    <m/>
    <m/>
    <m/>
    <m/>
    <m/>
    <m/>
    <m/>
    <m/>
    <m/>
    <m/>
    <m/>
    <m/>
    <m/>
    <n v="171131.94035613493"/>
    <n v="156258.54217234883"/>
    <n v="201553.1272493664"/>
    <n v="264427.94898466812"/>
    <m/>
  </r>
  <r>
    <s v="Programas Gubernamentales  Nacional Evaluados por DIPRES como Bueno"/>
    <x v="27"/>
    <x v="66"/>
    <x v="159"/>
    <x v="305"/>
    <s v="Nº Programas/Instituciones"/>
    <s v="2000-2020"/>
    <m/>
    <m/>
    <s v="Dirección de Presupuesto, Ministerio de Hacienda"/>
    <n v="4"/>
    <n v="5"/>
    <n v="6"/>
    <n v="2"/>
    <n v="7"/>
    <n v="4"/>
    <n v="5"/>
    <n v="5"/>
    <n v="4"/>
    <n v="9"/>
    <m/>
    <n v="1"/>
    <n v="1"/>
    <m/>
    <m/>
    <m/>
    <m/>
    <n v="4"/>
    <n v="2"/>
    <n v="1"/>
    <m/>
    <m/>
  </r>
  <r>
    <s v="Programas Gubernamentales Nacional Evaluados por DIPRES como Malo"/>
    <x v="27"/>
    <x v="66"/>
    <x v="159"/>
    <x v="306"/>
    <s v="Nº Programas/Instituciones"/>
    <s v="2000-2020"/>
    <m/>
    <m/>
    <s v="Dirección de Presupuesto, Ministerio de Hacienda"/>
    <n v="6"/>
    <n v="7"/>
    <n v="6"/>
    <n v="9"/>
    <n v="10"/>
    <n v="9"/>
    <n v="8"/>
    <n v="16"/>
    <n v="17"/>
    <n v="8"/>
    <n v="25"/>
    <n v="19"/>
    <n v="15"/>
    <n v="13"/>
    <n v="17"/>
    <n v="12"/>
    <n v="18"/>
    <n v="10"/>
    <n v="10"/>
    <n v="9"/>
    <n v="11"/>
    <m/>
  </r>
  <r>
    <s v="Programas Gubernamentales Nacional Evaluados por DIPRES como Medio"/>
    <x v="27"/>
    <x v="66"/>
    <x v="159"/>
    <x v="307"/>
    <s v="Nº Programas/Instituciones"/>
    <s v="2000-2020"/>
    <m/>
    <m/>
    <s v="Dirección de Presupuesto, Ministerio de Hacienda"/>
    <n v="8"/>
    <n v="9"/>
    <n v="7"/>
    <n v="6"/>
    <n v="10"/>
    <n v="9"/>
    <n v="6"/>
    <n v="7"/>
    <n v="7"/>
    <n v="13"/>
    <n v="7"/>
    <n v="5"/>
    <n v="3"/>
    <n v="5"/>
    <n v="8"/>
    <n v="6"/>
    <n v="7"/>
    <n v="11"/>
    <n v="10"/>
    <n v="6"/>
    <n v="6"/>
    <m/>
  </r>
  <r>
    <s v="Programas Gubernamentales Nacional Evaluados por DIPRES como No Aplica"/>
    <x v="27"/>
    <x v="66"/>
    <x v="159"/>
    <x v="308"/>
    <s v="Nº Programas/Instituciones"/>
    <s v="2000-2020"/>
    <m/>
    <m/>
    <s v="Dirección de Presupuesto, Ministerio de Hacienda"/>
    <m/>
    <m/>
    <n v="6"/>
    <n v="2"/>
    <n v="4"/>
    <n v="1"/>
    <n v="2"/>
    <n v="4"/>
    <n v="7"/>
    <n v="8"/>
    <n v="7"/>
    <n v="3"/>
    <n v="11"/>
    <n v="6"/>
    <m/>
    <n v="1"/>
    <m/>
    <m/>
    <m/>
    <m/>
    <m/>
    <m/>
  </r>
  <r>
    <s v="Programas Gubernamentales Nacional Evaluados por DIPRES como Todos"/>
    <x v="27"/>
    <x v="66"/>
    <x v="159"/>
    <x v="309"/>
    <s v="Nº Programas/Instituciones"/>
    <s v="2000-2020"/>
    <m/>
    <m/>
    <s v="Dirección de Presupuesto, Ministerio de Hacienda"/>
    <n v="20"/>
    <n v="21"/>
    <n v="25"/>
    <n v="19"/>
    <n v="31"/>
    <n v="23"/>
    <n v="21"/>
    <n v="32"/>
    <n v="35"/>
    <n v="38"/>
    <n v="39"/>
    <n v="28"/>
    <n v="30"/>
    <n v="24"/>
    <n v="25"/>
    <n v="19"/>
    <n v="25"/>
    <n v="25"/>
    <n v="22"/>
    <n v="16"/>
    <n v="17"/>
    <m/>
  </r>
  <r>
    <s v="Programas Gubernamentales del Ministerio Secretaría General de Gobierno Evaluados por DIPRES como Bueno"/>
    <x v="27"/>
    <x v="66"/>
    <x v="160"/>
    <x v="305"/>
    <s v="Nº Programas/Instituciones"/>
    <s v="2000-2020"/>
    <m/>
    <m/>
    <s v="Dirección de Presupuesto, Ministerio de Hacienda"/>
    <m/>
    <m/>
    <m/>
    <m/>
    <m/>
    <m/>
    <n v="1"/>
    <m/>
    <m/>
    <m/>
    <m/>
    <m/>
    <m/>
    <m/>
    <m/>
    <m/>
    <m/>
    <m/>
    <m/>
    <m/>
    <m/>
    <m/>
  </r>
  <r>
    <s v="Programas Gubernamentales del Ministerio Secretaría General de Gobierno Evaluados por DIPRES como Malo"/>
    <x v="27"/>
    <x v="66"/>
    <x v="160"/>
    <x v="306"/>
    <s v="Nº Programas/Instituciones"/>
    <s v="2000-2020"/>
    <m/>
    <m/>
    <s v="Dirección de Presupuesto, Ministerio de Hacienda"/>
    <m/>
    <m/>
    <m/>
    <m/>
    <m/>
    <m/>
    <m/>
    <n v="3"/>
    <m/>
    <m/>
    <m/>
    <m/>
    <m/>
    <n v="1"/>
    <n v="2"/>
    <m/>
    <m/>
    <m/>
    <m/>
    <m/>
    <m/>
    <m/>
  </r>
  <r>
    <s v="Programas Gubernamentales del Ministerio Secretaría General de Gobierno Evaluados por DIPRES como Medio"/>
    <x v="27"/>
    <x v="66"/>
    <x v="160"/>
    <x v="307"/>
    <s v="Nº Programas/Instituciones"/>
    <s v="2000-2020"/>
    <m/>
    <m/>
    <s v="Dirección de Presupuesto, Ministerio de Hacienda"/>
    <m/>
    <n v="1"/>
    <m/>
    <m/>
    <m/>
    <m/>
    <m/>
    <m/>
    <m/>
    <n v="1"/>
    <m/>
    <m/>
    <m/>
    <m/>
    <m/>
    <m/>
    <m/>
    <m/>
    <m/>
    <n v="1"/>
    <m/>
    <m/>
  </r>
  <r>
    <s v="Programas Gubernamentales del Ministerio Secretaría General de Gobierno Evaluados por DIPRES como Todos"/>
    <x v="27"/>
    <x v="66"/>
    <x v="160"/>
    <x v="309"/>
    <s v="Nº Programas/Instituciones"/>
    <s v="2000-2020"/>
    <m/>
    <m/>
    <s v="Dirección de Presupuesto, Ministerio de Hacienda"/>
    <m/>
    <n v="1"/>
    <m/>
    <m/>
    <m/>
    <m/>
    <n v="1"/>
    <n v="3"/>
    <m/>
    <n v="1"/>
    <m/>
    <m/>
    <m/>
    <n v="1"/>
    <n v="2"/>
    <m/>
    <m/>
    <m/>
    <m/>
    <n v="1"/>
    <m/>
    <m/>
  </r>
  <r>
    <s v="Programas Gubernamentales del Ministerio Secretaría General de la Presidencia de la República Evaluados por DIPRES como Bueno"/>
    <x v="27"/>
    <x v="66"/>
    <x v="161"/>
    <x v="305"/>
    <s v="Nº Programas/Instituciones"/>
    <s v="2000-2020"/>
    <m/>
    <m/>
    <s v="Dirección de Presupuesto, Ministerio de Hacienda"/>
    <m/>
    <n v="2"/>
    <m/>
    <m/>
    <m/>
    <m/>
    <m/>
    <m/>
    <m/>
    <m/>
    <m/>
    <m/>
    <m/>
    <m/>
    <m/>
    <m/>
    <m/>
    <m/>
    <m/>
    <m/>
    <m/>
    <m/>
  </r>
  <r>
    <s v="Programas Gubernamentales del Ministerio Secretaría General de la Presidencia de la República Evaluados por DIPRES como Malo"/>
    <x v="27"/>
    <x v="66"/>
    <x v="161"/>
    <x v="306"/>
    <s v="Nº Programas/Instituciones"/>
    <s v="2000-2020"/>
    <m/>
    <m/>
    <s v="Dirección de Presupuesto, Ministerio de Hacienda"/>
    <m/>
    <m/>
    <m/>
    <m/>
    <m/>
    <n v="1"/>
    <n v="1"/>
    <n v="1"/>
    <n v="2"/>
    <m/>
    <m/>
    <m/>
    <m/>
    <m/>
    <m/>
    <m/>
    <m/>
    <m/>
    <m/>
    <m/>
    <m/>
    <m/>
  </r>
  <r>
    <s v="Programas Gubernamentales del Ministerio Secretaría General de la Presidencia de la República Evaluados por DIPRES como Todos"/>
    <x v="27"/>
    <x v="66"/>
    <x v="161"/>
    <x v="309"/>
    <s v="Nº Programas/Instituciones"/>
    <s v="2000-2020"/>
    <m/>
    <m/>
    <s v="Dirección de Presupuesto, Ministerio de Hacienda"/>
    <n v="1"/>
    <n v="2"/>
    <m/>
    <m/>
    <m/>
    <n v="1"/>
    <n v="1"/>
    <n v="1"/>
    <n v="2"/>
    <m/>
    <m/>
    <m/>
    <m/>
    <m/>
    <m/>
    <m/>
    <m/>
    <m/>
    <m/>
    <m/>
    <m/>
    <m/>
  </r>
  <r>
    <s v="Programas Gubernamentales del Ministerio de Agricultura Evaluados por DIPRES como Bueno"/>
    <x v="27"/>
    <x v="66"/>
    <x v="162"/>
    <x v="305"/>
    <s v="Nº Programas/Instituciones"/>
    <s v="2000-2020"/>
    <m/>
    <m/>
    <s v="Dirección de Presupuesto, Ministerio de Hacienda"/>
    <n v="1"/>
    <n v="1"/>
    <m/>
    <m/>
    <m/>
    <m/>
    <m/>
    <n v="1"/>
    <m/>
    <n v="1"/>
    <m/>
    <n v="1"/>
    <m/>
    <m/>
    <m/>
    <m/>
    <m/>
    <m/>
    <m/>
    <m/>
    <m/>
    <m/>
  </r>
  <r>
    <s v="Programas Gubernamentales del Ministerio de Agricultura Evaluados por DIPRES como Malo"/>
    <x v="27"/>
    <x v="66"/>
    <x v="162"/>
    <x v="306"/>
    <s v="Nº Programas/Instituciones"/>
    <s v="2000-2020"/>
    <m/>
    <m/>
    <s v="Dirección de Presupuesto, Ministerio de Hacienda"/>
    <m/>
    <m/>
    <m/>
    <m/>
    <n v="1"/>
    <n v="1"/>
    <m/>
    <n v="3"/>
    <n v="2"/>
    <n v="1"/>
    <m/>
    <m/>
    <n v="1"/>
    <m/>
    <m/>
    <m/>
    <m/>
    <m/>
    <n v="1"/>
    <m/>
    <m/>
    <m/>
  </r>
  <r>
    <s v="Programas Gubernamentales del Ministerio de Agricultura Evaluados por DIPRES como Medio"/>
    <x v="27"/>
    <x v="66"/>
    <x v="162"/>
    <x v="307"/>
    <s v="Nº Programas/Instituciones"/>
    <s v="2000-2020"/>
    <m/>
    <m/>
    <s v="Dirección de Presupuesto, Ministerio de Hacienda"/>
    <m/>
    <m/>
    <m/>
    <m/>
    <m/>
    <n v="2"/>
    <n v="2"/>
    <n v="3"/>
    <m/>
    <m/>
    <m/>
    <m/>
    <m/>
    <n v="1"/>
    <m/>
    <m/>
    <m/>
    <m/>
    <m/>
    <n v="3"/>
    <m/>
    <m/>
  </r>
  <r>
    <s v="Programas Gubernamentales del Ministerio de Agricultura Evaluados por DIPRES como No Aplica"/>
    <x v="27"/>
    <x v="66"/>
    <x v="162"/>
    <x v="308"/>
    <s v="Nº Programas/Instituciones"/>
    <s v="2000-2020"/>
    <m/>
    <m/>
    <s v="Dirección de Presupuesto, Ministerio de Hacienda"/>
    <m/>
    <m/>
    <n v="6"/>
    <m/>
    <m/>
    <n v="1"/>
    <m/>
    <m/>
    <m/>
    <m/>
    <n v="1"/>
    <m/>
    <n v="11"/>
    <m/>
    <m/>
    <n v="1"/>
    <m/>
    <m/>
    <m/>
    <m/>
    <m/>
    <m/>
  </r>
  <r>
    <s v="Programas Gubernamentales del Ministerio de Agricultura Evaluados por DIPRES como Todos"/>
    <x v="27"/>
    <x v="66"/>
    <x v="162"/>
    <x v="309"/>
    <s v="Nº Programas/Instituciones"/>
    <s v="2000-2020"/>
    <m/>
    <m/>
    <s v="Dirección de Presupuesto, Ministerio de Hacienda"/>
    <n v="1"/>
    <n v="1"/>
    <n v="6"/>
    <m/>
    <n v="1"/>
    <n v="4"/>
    <n v="2"/>
    <n v="7"/>
    <n v="2"/>
    <n v="2"/>
    <n v="1"/>
    <n v="1"/>
    <n v="12"/>
    <n v="1"/>
    <m/>
    <n v="1"/>
    <m/>
    <m/>
    <n v="1"/>
    <n v="3"/>
    <m/>
    <m/>
  </r>
  <r>
    <s v="Programas Gubernamentales del Ministerio de Bienes Nacionales Evaluados por DIPRES como Malo"/>
    <x v="27"/>
    <x v="66"/>
    <x v="163"/>
    <x v="306"/>
    <s v="Nº Programas/Instituciones"/>
    <s v="2000-2020"/>
    <m/>
    <m/>
    <s v="Dirección de Presupuesto, Ministerio de Hacienda"/>
    <m/>
    <n v="1"/>
    <m/>
    <m/>
    <m/>
    <m/>
    <m/>
    <m/>
    <m/>
    <m/>
    <m/>
    <m/>
    <m/>
    <m/>
    <m/>
    <m/>
    <m/>
    <m/>
    <m/>
    <m/>
    <m/>
    <m/>
  </r>
  <r>
    <s v="Programas Gubernamentales del Ministerio de Bienes Nacionales Evaluados por DIPRES como Medio"/>
    <x v="27"/>
    <x v="66"/>
    <x v="163"/>
    <x v="307"/>
    <s v="Nº Programas/Instituciones"/>
    <s v="2000-2020"/>
    <m/>
    <m/>
    <s v="Dirección de Presupuesto, Ministerio de Hacienda"/>
    <m/>
    <m/>
    <m/>
    <m/>
    <m/>
    <m/>
    <m/>
    <m/>
    <m/>
    <n v="1"/>
    <m/>
    <m/>
    <m/>
    <m/>
    <m/>
    <n v="1"/>
    <m/>
    <m/>
    <m/>
    <m/>
    <m/>
    <m/>
  </r>
  <r>
    <s v="Programas Gubernamentales del Ministerio de Bienes Nacionales Evaluados por DIPRES como No Aplica"/>
    <x v="27"/>
    <x v="66"/>
    <x v="163"/>
    <x v="308"/>
    <s v="Nº Programas/Instituciones"/>
    <s v="2000-2020"/>
    <m/>
    <m/>
    <s v="Dirección de Presupuesto, Ministerio de Hacienda"/>
    <m/>
    <m/>
    <m/>
    <m/>
    <m/>
    <m/>
    <m/>
    <m/>
    <m/>
    <m/>
    <m/>
    <n v="1"/>
    <m/>
    <m/>
    <m/>
    <m/>
    <m/>
    <m/>
    <m/>
    <m/>
    <m/>
    <m/>
  </r>
  <r>
    <s v="Programas Gubernamentales del Ministerio de Bienes Nacionales Evaluados por DIPRES como Todos"/>
    <x v="27"/>
    <x v="66"/>
    <x v="163"/>
    <x v="309"/>
    <s v="Nº Programas/Instituciones"/>
    <s v="2000-2020"/>
    <m/>
    <m/>
    <s v="Dirección de Presupuesto, Ministerio de Hacienda"/>
    <m/>
    <n v="1"/>
    <m/>
    <m/>
    <m/>
    <m/>
    <m/>
    <m/>
    <m/>
    <n v="1"/>
    <m/>
    <n v="1"/>
    <m/>
    <m/>
    <m/>
    <n v="1"/>
    <m/>
    <m/>
    <m/>
    <m/>
    <m/>
    <m/>
  </r>
  <r>
    <s v="Programas Gubernamentales del Ministerio de Defensa Nacional Evaluados por DIPRES como Medio"/>
    <x v="27"/>
    <x v="66"/>
    <x v="164"/>
    <x v="307"/>
    <s v="Nº Programas/Instituciones"/>
    <s v="2000-2020"/>
    <m/>
    <m/>
    <s v="Dirección de Presupuesto, Ministerio de Hacienda"/>
    <n v="1"/>
    <m/>
    <m/>
    <m/>
    <n v="1"/>
    <m/>
    <m/>
    <n v="1"/>
    <m/>
    <m/>
    <m/>
    <m/>
    <m/>
    <m/>
    <m/>
    <m/>
    <m/>
    <m/>
    <m/>
    <m/>
    <m/>
    <m/>
  </r>
  <r>
    <s v="Programas Gubernamentales del Ministerio de Defensa Nacional Evaluados por DIPRES como No Aplica"/>
    <x v="27"/>
    <x v="66"/>
    <x v="164"/>
    <x v="308"/>
    <s v="Nº Programas/Instituciones"/>
    <s v="2000-2020"/>
    <m/>
    <m/>
    <s v="Dirección de Presupuesto, Ministerio de Hacienda"/>
    <m/>
    <m/>
    <m/>
    <n v="1"/>
    <n v="3"/>
    <m/>
    <m/>
    <m/>
    <m/>
    <m/>
    <m/>
    <m/>
    <m/>
    <m/>
    <m/>
    <m/>
    <m/>
    <m/>
    <m/>
    <m/>
    <m/>
    <m/>
  </r>
  <r>
    <s v="Programas Gubernamentales del Ministerio de Defensa Nacional Evaluados por DIPRES como Todos"/>
    <x v="27"/>
    <x v="66"/>
    <x v="164"/>
    <x v="309"/>
    <s v="Nº Programas/Instituciones"/>
    <s v="2000-2020"/>
    <m/>
    <m/>
    <s v="Dirección de Presupuesto, Ministerio de Hacienda"/>
    <n v="2"/>
    <m/>
    <m/>
    <n v="1"/>
    <n v="4"/>
    <m/>
    <m/>
    <n v="1"/>
    <m/>
    <m/>
    <m/>
    <m/>
    <m/>
    <m/>
    <m/>
    <m/>
    <m/>
    <m/>
    <m/>
    <m/>
    <m/>
    <m/>
  </r>
  <r>
    <s v="Programas Gubernamentales del Ministerio de Desarrollo Social Evaluados por DIPRES como Bueno"/>
    <x v="27"/>
    <x v="66"/>
    <x v="165"/>
    <x v="305"/>
    <s v="Nº Programas/Instituciones"/>
    <s v="2000-2020"/>
    <m/>
    <m/>
    <s v="Dirección de Presupuesto, Ministerio de Hacienda"/>
    <m/>
    <m/>
    <n v="1"/>
    <m/>
    <m/>
    <n v="1"/>
    <m/>
    <n v="2"/>
    <m/>
    <n v="3"/>
    <m/>
    <m/>
    <m/>
    <m/>
    <m/>
    <m/>
    <m/>
    <m/>
    <m/>
    <m/>
    <m/>
    <m/>
  </r>
  <r>
    <s v="Programas Gubernamentales del Ministerio de Desarrollo Social Evaluados por DIPRES como Malo"/>
    <x v="27"/>
    <x v="66"/>
    <x v="165"/>
    <x v="306"/>
    <s v="Nº Programas/Instituciones"/>
    <s v="2000-2020"/>
    <m/>
    <m/>
    <s v="Dirección de Presupuesto, Ministerio de Hacienda"/>
    <n v="1"/>
    <m/>
    <m/>
    <n v="3"/>
    <n v="1"/>
    <m/>
    <n v="3"/>
    <m/>
    <n v="5"/>
    <n v="2"/>
    <n v="2"/>
    <n v="1"/>
    <n v="2"/>
    <n v="4"/>
    <m/>
    <n v="3"/>
    <n v="1"/>
    <m/>
    <n v="1"/>
    <n v="2"/>
    <n v="1"/>
    <m/>
  </r>
  <r>
    <s v="Programas Gubernamentales del Ministerio de Desarrollo Social Evaluados por DIPRES como Medio"/>
    <x v="27"/>
    <x v="66"/>
    <x v="165"/>
    <x v="307"/>
    <s v="Nº Programas/Instituciones"/>
    <s v="2000-2020"/>
    <m/>
    <m/>
    <s v="Dirección de Presupuesto, Ministerio de Hacienda"/>
    <m/>
    <n v="3"/>
    <m/>
    <n v="1"/>
    <n v="1"/>
    <m/>
    <m/>
    <n v="1"/>
    <n v="1"/>
    <n v="3"/>
    <m/>
    <n v="2"/>
    <m/>
    <n v="1"/>
    <n v="1"/>
    <m/>
    <n v="1"/>
    <n v="1"/>
    <n v="1"/>
    <m/>
    <m/>
    <m/>
  </r>
  <r>
    <s v="Programas Gubernamentales del Ministerio de Desarrollo Social Evaluados por DIPRES como No Aplica"/>
    <x v="27"/>
    <x v="66"/>
    <x v="165"/>
    <x v="308"/>
    <s v="Nº Programas/Instituciones"/>
    <s v="2000-2020"/>
    <m/>
    <m/>
    <s v="Dirección de Presupuesto, Ministerio de Hacienda"/>
    <m/>
    <m/>
    <m/>
    <m/>
    <n v="1"/>
    <m/>
    <m/>
    <m/>
    <m/>
    <m/>
    <m/>
    <m/>
    <m/>
    <m/>
    <m/>
    <m/>
    <m/>
    <m/>
    <m/>
    <m/>
    <m/>
    <m/>
  </r>
  <r>
    <s v="Programas Gubernamentales del Ministerio de Desarrollo Social Evaluados por DIPRES como Todos"/>
    <x v="27"/>
    <x v="66"/>
    <x v="165"/>
    <x v="309"/>
    <s v="Nº Programas/Instituciones"/>
    <s v="2000-2020"/>
    <m/>
    <m/>
    <s v="Dirección de Presupuesto, Ministerio de Hacienda"/>
    <n v="1"/>
    <n v="3"/>
    <n v="1"/>
    <n v="4"/>
    <n v="3"/>
    <n v="1"/>
    <n v="3"/>
    <n v="3"/>
    <n v="6"/>
    <n v="8"/>
    <n v="2"/>
    <n v="3"/>
    <n v="2"/>
    <n v="5"/>
    <n v="1"/>
    <n v="3"/>
    <n v="2"/>
    <n v="1"/>
    <n v="2"/>
    <n v="2"/>
    <n v="1"/>
    <m/>
  </r>
  <r>
    <s v="Programas Gubernamentales del Ministerio de Economía, Fomento y Turismo Evaluados por DIPRES como Bueno"/>
    <x v="27"/>
    <x v="66"/>
    <x v="166"/>
    <x v="305"/>
    <s v="Nº Programas/Instituciones"/>
    <s v="2000-2020"/>
    <m/>
    <m/>
    <s v="Dirección de Presupuesto, Ministerio de Hacienda"/>
    <m/>
    <m/>
    <n v="1"/>
    <n v="1"/>
    <n v="1"/>
    <m/>
    <m/>
    <m/>
    <m/>
    <n v="1"/>
    <m/>
    <m/>
    <m/>
    <m/>
    <m/>
    <m/>
    <m/>
    <n v="2"/>
    <m/>
    <n v="1"/>
    <m/>
    <m/>
  </r>
  <r>
    <s v="Programas Gubernamentales del Ministerio de Economía, Fomento y Turismo Evaluados por DIPRES como Malo"/>
    <x v="27"/>
    <x v="66"/>
    <x v="166"/>
    <x v="306"/>
    <s v="Nº Programas/Instituciones"/>
    <s v="2000-2020"/>
    <m/>
    <m/>
    <s v="Dirección de Presupuesto, Ministerio de Hacienda"/>
    <m/>
    <m/>
    <m/>
    <n v="3"/>
    <n v="1"/>
    <n v="2"/>
    <n v="1"/>
    <n v="1"/>
    <m/>
    <n v="4"/>
    <m/>
    <m/>
    <n v="2"/>
    <m/>
    <n v="6"/>
    <m/>
    <n v="2"/>
    <m/>
    <n v="1"/>
    <n v="1"/>
    <m/>
    <m/>
  </r>
  <r>
    <s v="Programas Gubernamentales del Ministerio de Economía, Fomento y Turismo Evaluados por DIPRES como Medio"/>
    <x v="27"/>
    <x v="66"/>
    <x v="166"/>
    <x v="307"/>
    <s v="Nº Programas/Instituciones"/>
    <s v="2000-2020"/>
    <m/>
    <m/>
    <s v="Dirección de Presupuesto, Ministerio de Hacienda"/>
    <n v="1"/>
    <m/>
    <n v="1"/>
    <m/>
    <n v="1"/>
    <n v="2"/>
    <m/>
    <n v="1"/>
    <m/>
    <n v="2"/>
    <m/>
    <m/>
    <n v="1"/>
    <m/>
    <n v="1"/>
    <n v="1"/>
    <n v="2"/>
    <m/>
    <n v="2"/>
    <m/>
    <m/>
    <m/>
  </r>
  <r>
    <s v="Programas Gubernamentales del Ministerio de Economía, Fomento y Turismo Evaluados por DIPRES como No Aplica"/>
    <x v="27"/>
    <x v="66"/>
    <x v="166"/>
    <x v="308"/>
    <s v="Nº Programas/Instituciones"/>
    <s v="2000-2020"/>
    <m/>
    <m/>
    <s v="Dirección de Presupuesto, Ministerio de Hacienda"/>
    <m/>
    <m/>
    <m/>
    <m/>
    <m/>
    <m/>
    <m/>
    <m/>
    <n v="3"/>
    <n v="1"/>
    <m/>
    <m/>
    <m/>
    <m/>
    <m/>
    <m/>
    <m/>
    <m/>
    <m/>
    <m/>
    <m/>
    <m/>
  </r>
  <r>
    <s v="Programas Gubernamentales del Ministerio de Economía, Fomento y Turismo Evaluados por DIPRES como Todos"/>
    <x v="27"/>
    <x v="66"/>
    <x v="166"/>
    <x v="309"/>
    <s v="Nº Programas/Instituciones"/>
    <s v="2000-2020"/>
    <m/>
    <m/>
    <s v="Dirección de Presupuesto, Ministerio de Hacienda"/>
    <n v="1"/>
    <m/>
    <n v="2"/>
    <n v="4"/>
    <n v="3"/>
    <n v="4"/>
    <n v="1"/>
    <n v="2"/>
    <n v="3"/>
    <n v="8"/>
    <m/>
    <m/>
    <n v="3"/>
    <m/>
    <n v="7"/>
    <n v="1"/>
    <n v="4"/>
    <n v="2"/>
    <n v="3"/>
    <n v="2"/>
    <m/>
    <m/>
  </r>
  <r>
    <s v="Programas Gubernamentales del Ministerio de Educación Evaluados por DIPRES como Bueno"/>
    <x v="27"/>
    <x v="66"/>
    <x v="167"/>
    <x v="305"/>
    <s v="Nº Programas/Instituciones"/>
    <s v="2000-2020"/>
    <m/>
    <m/>
    <s v="Dirección de Presupuesto, Ministerio de Hacienda"/>
    <n v="2"/>
    <m/>
    <n v="2"/>
    <m/>
    <n v="2"/>
    <n v="1"/>
    <n v="2"/>
    <m/>
    <n v="1"/>
    <m/>
    <m/>
    <m/>
    <m/>
    <m/>
    <m/>
    <m/>
    <m/>
    <m/>
    <m/>
    <m/>
    <m/>
    <m/>
  </r>
  <r>
    <s v="Programas Gubernamentales del Ministerio de Educación Evaluados por DIPRES como Malo"/>
    <x v="27"/>
    <x v="66"/>
    <x v="167"/>
    <x v="306"/>
    <s v="Nº Programas/Instituciones"/>
    <s v="2000-2020"/>
    <m/>
    <m/>
    <s v="Dirección de Presupuesto, Ministerio de Hacienda"/>
    <n v="1"/>
    <n v="2"/>
    <n v="1"/>
    <n v="1"/>
    <m/>
    <n v="1"/>
    <m/>
    <n v="4"/>
    <n v="7"/>
    <n v="1"/>
    <n v="13"/>
    <n v="13"/>
    <n v="1"/>
    <n v="2"/>
    <n v="6"/>
    <n v="7"/>
    <n v="2"/>
    <n v="1"/>
    <n v="3"/>
    <n v="2"/>
    <n v="2"/>
    <m/>
  </r>
  <r>
    <s v="Programas Gubernamentales del Ministerio de Educación Evaluados por DIPRES como Medio"/>
    <x v="27"/>
    <x v="66"/>
    <x v="167"/>
    <x v="307"/>
    <s v="Nº Programas/Instituciones"/>
    <s v="2000-2020"/>
    <m/>
    <m/>
    <s v="Dirección de Presupuesto, Ministerio de Hacienda"/>
    <n v="1"/>
    <n v="1"/>
    <m/>
    <n v="2"/>
    <n v="1"/>
    <n v="3"/>
    <n v="2"/>
    <m/>
    <n v="1"/>
    <n v="2"/>
    <n v="4"/>
    <m/>
    <n v="1"/>
    <n v="1"/>
    <n v="3"/>
    <m/>
    <n v="2"/>
    <n v="5"/>
    <n v="3"/>
    <m/>
    <n v="2"/>
    <m/>
  </r>
  <r>
    <s v="Programas Gubernamentales del Ministerio de Educación Evaluados por DIPRES como No Aplica"/>
    <x v="27"/>
    <x v="66"/>
    <x v="167"/>
    <x v="308"/>
    <s v="Nº Programas/Instituciones"/>
    <s v="2000-2020"/>
    <m/>
    <m/>
    <s v="Dirección de Presupuesto, Ministerio de Hacienda"/>
    <m/>
    <m/>
    <m/>
    <m/>
    <m/>
    <m/>
    <m/>
    <n v="3"/>
    <m/>
    <n v="1"/>
    <m/>
    <m/>
    <m/>
    <m/>
    <m/>
    <m/>
    <m/>
    <m/>
    <m/>
    <m/>
    <m/>
    <m/>
  </r>
  <r>
    <s v="Programas Gubernamentales del Ministerio de Educación Evaluados por DIPRES como Todos"/>
    <x v="27"/>
    <x v="66"/>
    <x v="167"/>
    <x v="309"/>
    <s v="Nº Programas/Instituciones"/>
    <s v="2000-2020"/>
    <m/>
    <m/>
    <s v="Dirección de Presupuesto, Ministerio de Hacienda"/>
    <n v="4"/>
    <n v="3"/>
    <n v="3"/>
    <n v="3"/>
    <n v="3"/>
    <n v="5"/>
    <n v="4"/>
    <n v="7"/>
    <n v="9"/>
    <n v="4"/>
    <n v="17"/>
    <n v="13"/>
    <n v="2"/>
    <n v="3"/>
    <n v="9"/>
    <n v="7"/>
    <n v="4"/>
    <n v="6"/>
    <n v="6"/>
    <n v="2"/>
    <n v="4"/>
    <m/>
  </r>
  <r>
    <s v="Programas Gubernamentales del Ministerio de Energía Evaluados por DIPRES como Bueno"/>
    <x v="27"/>
    <x v="66"/>
    <x v="168"/>
    <x v="305"/>
    <s v="Nº Programas/Instituciones"/>
    <s v="2000-2020"/>
    <m/>
    <m/>
    <s v="Dirección de Presupuesto, Ministerio de Hacienda"/>
    <m/>
    <m/>
    <m/>
    <m/>
    <m/>
    <m/>
    <m/>
    <m/>
    <m/>
    <m/>
    <m/>
    <m/>
    <m/>
    <m/>
    <m/>
    <m/>
    <m/>
    <m/>
    <n v="1"/>
    <m/>
    <m/>
    <m/>
  </r>
  <r>
    <s v="Programas Gubernamentales del Ministerio de Energía Evaluados por DIPRES como Malo"/>
    <x v="27"/>
    <x v="66"/>
    <x v="168"/>
    <x v="306"/>
    <s v="Nº Programas/Instituciones"/>
    <s v="2000-2020"/>
    <m/>
    <m/>
    <s v="Dirección de Presupuesto, Ministerio de Hacienda"/>
    <m/>
    <m/>
    <m/>
    <m/>
    <m/>
    <m/>
    <m/>
    <m/>
    <m/>
    <m/>
    <m/>
    <m/>
    <m/>
    <n v="1"/>
    <m/>
    <m/>
    <m/>
    <m/>
    <m/>
    <m/>
    <m/>
    <m/>
  </r>
  <r>
    <s v="Programas Gubernamentales del Ministerio de Energía Evaluados por DIPRES como Todos"/>
    <x v="27"/>
    <x v="66"/>
    <x v="168"/>
    <x v="309"/>
    <s v="Nº Programas/Instituciones"/>
    <s v="2000-2020"/>
    <m/>
    <m/>
    <s v="Dirección de Presupuesto, Ministerio de Hacienda"/>
    <m/>
    <m/>
    <m/>
    <m/>
    <m/>
    <m/>
    <m/>
    <m/>
    <m/>
    <m/>
    <m/>
    <m/>
    <m/>
    <n v="1"/>
    <m/>
    <m/>
    <m/>
    <m/>
    <n v="1"/>
    <m/>
    <m/>
    <m/>
  </r>
  <r>
    <s v="Programas Gubernamentales del Ministerio de Hacienda Evaluados por DIPRES como Bueno"/>
    <x v="27"/>
    <x v="66"/>
    <x v="169"/>
    <x v="305"/>
    <s v="Nº Programas/Instituciones"/>
    <s v="2000-2020"/>
    <m/>
    <m/>
    <s v="Dirección de Presupuesto, Ministerio de Hacienda"/>
    <m/>
    <m/>
    <m/>
    <m/>
    <n v="1"/>
    <m/>
    <m/>
    <n v="1"/>
    <m/>
    <m/>
    <m/>
    <m/>
    <m/>
    <m/>
    <m/>
    <m/>
    <m/>
    <m/>
    <m/>
    <m/>
    <m/>
    <m/>
  </r>
  <r>
    <s v="Programas Gubernamentales del Ministerio de Hacienda Evaluados por DIPRES como Malo"/>
    <x v="27"/>
    <x v="66"/>
    <x v="169"/>
    <x v="306"/>
    <s v="Nº Programas/Instituciones"/>
    <s v="2000-2020"/>
    <m/>
    <m/>
    <s v="Dirección de Presupuesto, Ministerio de Hacienda"/>
    <m/>
    <m/>
    <m/>
    <m/>
    <m/>
    <n v="1"/>
    <m/>
    <m/>
    <m/>
    <m/>
    <m/>
    <m/>
    <m/>
    <m/>
    <m/>
    <m/>
    <m/>
    <m/>
    <m/>
    <m/>
    <m/>
    <m/>
  </r>
  <r>
    <s v="Programas Gubernamentales del Ministerio de Hacienda Evaluados por DIPRES como Medio"/>
    <x v="27"/>
    <x v="66"/>
    <x v="169"/>
    <x v="307"/>
    <s v="Nº Programas/Instituciones"/>
    <s v="2000-2020"/>
    <m/>
    <m/>
    <s v="Dirección de Presupuesto, Ministerio de Hacienda"/>
    <m/>
    <m/>
    <n v="1"/>
    <m/>
    <m/>
    <m/>
    <m/>
    <m/>
    <m/>
    <m/>
    <m/>
    <m/>
    <m/>
    <m/>
    <m/>
    <m/>
    <m/>
    <m/>
    <m/>
    <m/>
    <m/>
    <m/>
  </r>
  <r>
    <s v="Programas Gubernamentales del Ministerio de Hacienda Evaluados por DIPRES como No Aplica"/>
    <x v="27"/>
    <x v="66"/>
    <x v="169"/>
    <x v="308"/>
    <s v="Nº Programas/Instituciones"/>
    <s v="2000-2020"/>
    <m/>
    <m/>
    <s v="Dirección de Presupuesto, Ministerio de Hacienda"/>
    <m/>
    <m/>
    <m/>
    <m/>
    <m/>
    <m/>
    <n v="1"/>
    <m/>
    <m/>
    <m/>
    <n v="1"/>
    <m/>
    <m/>
    <n v="1"/>
    <m/>
    <m/>
    <m/>
    <m/>
    <m/>
    <m/>
    <m/>
    <m/>
  </r>
  <r>
    <s v="Programas Gubernamentales del Ministerio de Hacienda Evaluados por DIPRES como Todos"/>
    <x v="27"/>
    <x v="66"/>
    <x v="169"/>
    <x v="309"/>
    <s v="Nº Programas/Instituciones"/>
    <s v="2000-2020"/>
    <m/>
    <m/>
    <s v="Dirección de Presupuesto, Ministerio de Hacienda"/>
    <m/>
    <m/>
    <n v="1"/>
    <m/>
    <n v="1"/>
    <n v="1"/>
    <n v="1"/>
    <n v="1"/>
    <m/>
    <m/>
    <n v="1"/>
    <m/>
    <m/>
    <n v="1"/>
    <m/>
    <m/>
    <m/>
    <m/>
    <m/>
    <m/>
    <m/>
    <m/>
  </r>
  <r>
    <s v="Programas Gubernamentales del Ministerio de Justicia y Derechos Humanos Evaluados por DIPRES como Bueno"/>
    <x v="27"/>
    <x v="66"/>
    <x v="170"/>
    <x v="305"/>
    <s v="Nº Programas/Instituciones"/>
    <s v="2000-2020"/>
    <m/>
    <m/>
    <s v="Dirección de Presupuesto, Ministerio de Hacienda"/>
    <m/>
    <m/>
    <m/>
    <m/>
    <m/>
    <n v="1"/>
    <m/>
    <m/>
    <m/>
    <m/>
    <m/>
    <m/>
    <n v="1"/>
    <m/>
    <m/>
    <m/>
    <m/>
    <m/>
    <m/>
    <m/>
    <m/>
    <m/>
  </r>
  <r>
    <s v="Programas Gubernamentales del Ministerio de Justicia y Derechos Humanos Evaluados por DIPRES como Malo"/>
    <x v="27"/>
    <x v="66"/>
    <x v="170"/>
    <x v="306"/>
    <s v="Nº Programas/Instituciones"/>
    <s v="2000-2020"/>
    <m/>
    <m/>
    <s v="Dirección de Presupuesto, Ministerio de Hacienda"/>
    <m/>
    <m/>
    <m/>
    <n v="1"/>
    <m/>
    <n v="1"/>
    <m/>
    <n v="1"/>
    <m/>
    <m/>
    <m/>
    <m/>
    <n v="7"/>
    <n v="1"/>
    <m/>
    <m/>
    <n v="6"/>
    <m/>
    <m/>
    <n v="2"/>
    <m/>
    <m/>
  </r>
  <r>
    <s v="Programas Gubernamentales del Ministerio de Justicia y Derechos Humanos Evaluados por DIPRES como Medio"/>
    <x v="27"/>
    <x v="66"/>
    <x v="170"/>
    <x v="307"/>
    <s v="Nº Programas/Instituciones"/>
    <s v="2000-2020"/>
    <m/>
    <m/>
    <s v="Dirección de Presupuesto, Ministerio de Hacienda"/>
    <n v="1"/>
    <m/>
    <m/>
    <n v="1"/>
    <m/>
    <n v="1"/>
    <m/>
    <m/>
    <n v="1"/>
    <m/>
    <m/>
    <m/>
    <m/>
    <m/>
    <n v="1"/>
    <n v="1"/>
    <m/>
    <m/>
    <n v="1"/>
    <m/>
    <n v="1"/>
    <m/>
  </r>
  <r>
    <s v="Programas Gubernamentales del Ministerio de Justicia y Derechos Humanos Evaluados por DIPRES como No Aplica"/>
    <x v="27"/>
    <x v="66"/>
    <x v="170"/>
    <x v="308"/>
    <s v="Nº Programas/Instituciones"/>
    <s v="2000-2020"/>
    <m/>
    <m/>
    <s v="Dirección de Presupuesto, Ministerio de Hacienda"/>
    <m/>
    <m/>
    <m/>
    <m/>
    <m/>
    <m/>
    <m/>
    <m/>
    <n v="1"/>
    <n v="1"/>
    <n v="1"/>
    <n v="1"/>
    <m/>
    <m/>
    <m/>
    <m/>
    <m/>
    <m/>
    <m/>
    <m/>
    <m/>
    <m/>
  </r>
  <r>
    <s v="Programas Gubernamentales del Ministerio de Justicia y Derechos Humanos Evaluados por DIPRES como Todos"/>
    <x v="27"/>
    <x v="66"/>
    <x v="170"/>
    <x v="309"/>
    <s v="Nº Programas/Instituciones"/>
    <s v="2000-2020"/>
    <m/>
    <m/>
    <s v="Dirección de Presupuesto, Ministerio de Hacienda"/>
    <n v="1"/>
    <m/>
    <m/>
    <n v="2"/>
    <m/>
    <n v="3"/>
    <m/>
    <n v="1"/>
    <n v="2"/>
    <n v="1"/>
    <n v="1"/>
    <n v="1"/>
    <n v="8"/>
    <n v="1"/>
    <n v="1"/>
    <n v="1"/>
    <n v="6"/>
    <m/>
    <n v="1"/>
    <n v="2"/>
    <n v="1"/>
    <m/>
  </r>
  <r>
    <s v="Programas Gubernamentales del Ministerio de Minería Evaluados por DIPRES como Malo"/>
    <x v="27"/>
    <x v="66"/>
    <x v="171"/>
    <x v="306"/>
    <s v="Nº Programas/Instituciones"/>
    <s v="2000-2020"/>
    <m/>
    <m/>
    <s v="Dirección de Presupuesto, Ministerio de Hacienda"/>
    <m/>
    <m/>
    <n v="1"/>
    <m/>
    <m/>
    <m/>
    <m/>
    <m/>
    <n v="1"/>
    <m/>
    <m/>
    <m/>
    <m/>
    <m/>
    <m/>
    <n v="1"/>
    <m/>
    <m/>
    <m/>
    <m/>
    <m/>
    <m/>
  </r>
  <r>
    <s v="Programas Gubernamentales del Ministerio de Minería Evaluados por DIPRES como Medio"/>
    <x v="27"/>
    <x v="66"/>
    <x v="171"/>
    <x v="307"/>
    <s v="Nº Programas/Instituciones"/>
    <s v="2000-2020"/>
    <m/>
    <m/>
    <s v="Dirección de Presupuesto, Ministerio de Hacienda"/>
    <m/>
    <m/>
    <m/>
    <m/>
    <m/>
    <m/>
    <n v="1"/>
    <m/>
    <m/>
    <m/>
    <m/>
    <m/>
    <m/>
    <m/>
    <m/>
    <m/>
    <m/>
    <m/>
    <m/>
    <m/>
    <m/>
    <m/>
  </r>
  <r>
    <s v="Programas Gubernamentales del Ministerio de Minería Evaluados por DIPRES como No Aplica"/>
    <x v="27"/>
    <x v="66"/>
    <x v="171"/>
    <x v="308"/>
    <s v="Nº Programas/Instituciones"/>
    <s v="2000-2020"/>
    <m/>
    <m/>
    <s v="Dirección de Presupuesto, Ministerio de Hacienda"/>
    <m/>
    <m/>
    <m/>
    <m/>
    <m/>
    <m/>
    <m/>
    <m/>
    <m/>
    <n v="3"/>
    <m/>
    <m/>
    <m/>
    <m/>
    <m/>
    <m/>
    <m/>
    <m/>
    <m/>
    <m/>
    <m/>
    <m/>
  </r>
  <r>
    <s v="Programas Gubernamentales del Ministerio de Minería Evaluados por DIPRES como Todos"/>
    <x v="27"/>
    <x v="66"/>
    <x v="171"/>
    <x v="309"/>
    <s v="Nº Programas/Instituciones"/>
    <s v="2000-2020"/>
    <m/>
    <m/>
    <s v="Dirección de Presupuesto, Ministerio de Hacienda"/>
    <m/>
    <m/>
    <n v="1"/>
    <m/>
    <m/>
    <m/>
    <n v="1"/>
    <m/>
    <n v="1"/>
    <n v="3"/>
    <m/>
    <m/>
    <m/>
    <m/>
    <m/>
    <n v="1"/>
    <m/>
    <m/>
    <m/>
    <m/>
    <m/>
    <m/>
  </r>
  <r>
    <s v="Programas Gubernamentales del Ministerio de Obras Públicas Evaluados por DIPRES como Bueno"/>
    <x v="27"/>
    <x v="66"/>
    <x v="172"/>
    <x v="305"/>
    <s v="Nº Programas/Instituciones"/>
    <s v="2000-2020"/>
    <m/>
    <m/>
    <s v="Dirección de Presupuesto, Ministerio de Hacienda"/>
    <m/>
    <n v="1"/>
    <m/>
    <m/>
    <m/>
    <n v="1"/>
    <m/>
    <m/>
    <m/>
    <m/>
    <m/>
    <m/>
    <m/>
    <m/>
    <m/>
    <m/>
    <m/>
    <m/>
    <m/>
    <m/>
    <m/>
    <m/>
  </r>
  <r>
    <s v="Programas Gubernamentales del Ministerio de Obras Públicas Evaluados por DIPRES como Malo"/>
    <x v="27"/>
    <x v="66"/>
    <x v="172"/>
    <x v="306"/>
    <s v="Nº Programas/Instituciones"/>
    <s v="2000-2020"/>
    <m/>
    <m/>
    <s v="Dirección de Presupuesto, Ministerio de Hacienda"/>
    <n v="1"/>
    <n v="1"/>
    <m/>
    <m/>
    <n v="1"/>
    <m/>
    <m/>
    <n v="1"/>
    <m/>
    <m/>
    <m/>
    <m/>
    <m/>
    <m/>
    <m/>
    <m/>
    <m/>
    <m/>
    <n v="1"/>
    <m/>
    <m/>
    <m/>
  </r>
  <r>
    <s v="Programas Gubernamentales del Ministerio de Obras Públicas Evaluados por DIPRES como Medio"/>
    <x v="27"/>
    <x v="66"/>
    <x v="172"/>
    <x v="307"/>
    <s v="Nº Programas/Instituciones"/>
    <s v="2000-2020"/>
    <m/>
    <m/>
    <s v="Dirección de Presupuesto, Ministerio de Hacienda"/>
    <n v="1"/>
    <m/>
    <m/>
    <m/>
    <m/>
    <m/>
    <m/>
    <n v="1"/>
    <m/>
    <n v="1"/>
    <n v="1"/>
    <m/>
    <m/>
    <m/>
    <m/>
    <n v="1"/>
    <m/>
    <m/>
    <m/>
    <m/>
    <m/>
    <m/>
  </r>
  <r>
    <s v="Programas Gubernamentales del Ministerio de Obras Públicas Evaluados por DIPRES como No Aplica"/>
    <x v="27"/>
    <x v="66"/>
    <x v="172"/>
    <x v="308"/>
    <s v="Nº Programas/Instituciones"/>
    <s v="2000-2020"/>
    <m/>
    <m/>
    <s v="Dirección de Presupuesto, Ministerio de Hacienda"/>
    <m/>
    <m/>
    <m/>
    <m/>
    <m/>
    <m/>
    <n v="1"/>
    <m/>
    <m/>
    <m/>
    <m/>
    <m/>
    <m/>
    <m/>
    <m/>
    <m/>
    <m/>
    <m/>
    <m/>
    <m/>
    <m/>
    <m/>
  </r>
  <r>
    <s v="Programas Gubernamentales del Ministerio de Obras Públicas Evaluados por DIPRES como Todos"/>
    <x v="27"/>
    <x v="66"/>
    <x v="172"/>
    <x v="309"/>
    <s v="Nº Programas/Instituciones"/>
    <s v="2000-2020"/>
    <m/>
    <m/>
    <s v="Dirección de Presupuesto, Ministerio de Hacienda"/>
    <n v="2"/>
    <n v="2"/>
    <m/>
    <m/>
    <n v="1"/>
    <n v="1"/>
    <n v="1"/>
    <n v="2"/>
    <m/>
    <n v="1"/>
    <n v="1"/>
    <m/>
    <m/>
    <m/>
    <m/>
    <n v="1"/>
    <m/>
    <m/>
    <n v="1"/>
    <m/>
    <m/>
    <m/>
  </r>
  <r>
    <s v="Programas Gubernamentales del Ministerio de Relaciones Exteriores Evaluados por DIPRES como Bueno"/>
    <x v="27"/>
    <x v="66"/>
    <x v="173"/>
    <x v="305"/>
    <s v="Nº Programas/Instituciones"/>
    <s v="2000-2020"/>
    <m/>
    <m/>
    <s v="Dirección de Presupuesto, Ministerio de Hacienda"/>
    <m/>
    <m/>
    <n v="2"/>
    <m/>
    <m/>
    <m/>
    <n v="1"/>
    <m/>
    <n v="1"/>
    <m/>
    <m/>
    <m/>
    <m/>
    <m/>
    <m/>
    <m/>
    <m/>
    <m/>
    <m/>
    <m/>
    <m/>
    <m/>
  </r>
  <r>
    <s v="Programas Gubernamentales del Ministerio de Relaciones Exteriores Evaluados por DIPRES como Malo"/>
    <x v="27"/>
    <x v="66"/>
    <x v="173"/>
    <x v="306"/>
    <s v="Nº Programas/Instituciones"/>
    <s v="2000-2020"/>
    <m/>
    <m/>
    <s v="Dirección de Presupuesto, Ministerio de Hacienda"/>
    <m/>
    <m/>
    <m/>
    <m/>
    <n v="1"/>
    <m/>
    <n v="1"/>
    <m/>
    <m/>
    <m/>
    <m/>
    <n v="1"/>
    <m/>
    <m/>
    <m/>
    <m/>
    <m/>
    <m/>
    <m/>
    <m/>
    <m/>
    <m/>
  </r>
  <r>
    <s v="Programas Gubernamentales del Ministerio de Relaciones Exteriores Evaluados por DIPRES como Medio"/>
    <x v="27"/>
    <x v="66"/>
    <x v="173"/>
    <x v="307"/>
    <s v="Nº Programas/Instituciones"/>
    <s v="2000-2020"/>
    <m/>
    <m/>
    <s v="Dirección de Presupuesto, Ministerio de Hacienda"/>
    <n v="1"/>
    <m/>
    <n v="1"/>
    <m/>
    <n v="1"/>
    <m/>
    <m/>
    <m/>
    <m/>
    <n v="1"/>
    <m/>
    <m/>
    <m/>
    <m/>
    <m/>
    <n v="1"/>
    <m/>
    <m/>
    <m/>
    <n v="1"/>
    <m/>
    <m/>
  </r>
  <r>
    <s v="Programas Gubernamentales del Ministerio de Relaciones Exteriores Evaluados por DIPRES como Todos"/>
    <x v="27"/>
    <x v="66"/>
    <x v="173"/>
    <x v="309"/>
    <s v="Nº Programas/Instituciones"/>
    <s v="2000-2020"/>
    <m/>
    <m/>
    <s v="Dirección de Presupuesto, Ministerio de Hacienda"/>
    <n v="1"/>
    <m/>
    <n v="3"/>
    <m/>
    <n v="2"/>
    <m/>
    <n v="2"/>
    <m/>
    <n v="1"/>
    <n v="1"/>
    <m/>
    <n v="1"/>
    <m/>
    <m/>
    <m/>
    <n v="1"/>
    <m/>
    <m/>
    <m/>
    <n v="1"/>
    <m/>
    <m/>
  </r>
  <r>
    <s v="Programas Gubernamentales del Ministerio de Salud Evaluados por DIPRES como Bueno"/>
    <x v="27"/>
    <x v="66"/>
    <x v="174"/>
    <x v="305"/>
    <s v="Nº Programas/Instituciones"/>
    <s v="2000-2020"/>
    <m/>
    <m/>
    <s v="Dirección de Presupuesto, Ministerio de Hacienda"/>
    <m/>
    <m/>
    <m/>
    <m/>
    <n v="2"/>
    <m/>
    <m/>
    <m/>
    <n v="1"/>
    <m/>
    <m/>
    <m/>
    <m/>
    <m/>
    <m/>
    <m/>
    <m/>
    <n v="1"/>
    <m/>
    <m/>
    <m/>
    <m/>
  </r>
  <r>
    <s v="Programas Gubernamentales del Ministerio de Salud Evaluados por DIPRES como Malo"/>
    <x v="27"/>
    <x v="66"/>
    <x v="174"/>
    <x v="306"/>
    <s v="Nº Programas/Instituciones"/>
    <s v="2000-2020"/>
    <m/>
    <m/>
    <s v="Dirección de Presupuesto, Ministerio de Hacienda"/>
    <m/>
    <n v="1"/>
    <n v="1"/>
    <m/>
    <n v="1"/>
    <m/>
    <m/>
    <m/>
    <m/>
    <m/>
    <m/>
    <m/>
    <m/>
    <n v="1"/>
    <n v="1"/>
    <m/>
    <n v="1"/>
    <n v="1"/>
    <n v="1"/>
    <m/>
    <n v="3"/>
    <m/>
  </r>
  <r>
    <s v="Programas Gubernamentales del Ministerio de Salud Evaluados por DIPRES como Medio"/>
    <x v="27"/>
    <x v="66"/>
    <x v="174"/>
    <x v="307"/>
    <s v="Nº Programas/Instituciones"/>
    <s v="2000-2020"/>
    <m/>
    <m/>
    <s v="Dirección de Presupuesto, Ministerio de Hacienda"/>
    <n v="2"/>
    <m/>
    <m/>
    <n v="1"/>
    <n v="3"/>
    <m/>
    <m/>
    <m/>
    <m/>
    <m/>
    <n v="1"/>
    <n v="1"/>
    <n v="1"/>
    <n v="1"/>
    <m/>
    <m/>
    <m/>
    <n v="2"/>
    <n v="1"/>
    <m/>
    <n v="1"/>
    <m/>
  </r>
  <r>
    <s v="Programas Gubernamentales del Ministerio de Salud Evaluados por DIPRES como No Aplica"/>
    <x v="27"/>
    <x v="66"/>
    <x v="174"/>
    <x v="308"/>
    <s v="Nº Programas/Instituciones"/>
    <s v="2000-2020"/>
    <m/>
    <m/>
    <s v="Dirección de Presupuesto, Ministerio de Hacienda"/>
    <m/>
    <m/>
    <m/>
    <m/>
    <m/>
    <m/>
    <m/>
    <m/>
    <n v="1"/>
    <m/>
    <n v="4"/>
    <n v="1"/>
    <m/>
    <n v="4"/>
    <m/>
    <m/>
    <m/>
    <m/>
    <m/>
    <m/>
    <m/>
    <m/>
  </r>
  <r>
    <s v="Programas Gubernamentales del Ministerio de Salud Evaluados por DIPRES como Todos"/>
    <x v="27"/>
    <x v="66"/>
    <x v="174"/>
    <x v="309"/>
    <s v="Nº Programas/Instituciones"/>
    <s v="2000-2020"/>
    <m/>
    <m/>
    <s v="Dirección de Presupuesto, Ministerio de Hacienda"/>
    <n v="2"/>
    <n v="1"/>
    <n v="1"/>
    <n v="1"/>
    <n v="6"/>
    <m/>
    <m/>
    <m/>
    <n v="2"/>
    <m/>
    <n v="5"/>
    <n v="2"/>
    <n v="1"/>
    <n v="6"/>
    <n v="1"/>
    <m/>
    <n v="1"/>
    <n v="4"/>
    <n v="2"/>
    <m/>
    <n v="4"/>
    <m/>
  </r>
  <r>
    <s v="Programas Gubernamentales del Ministerio de Transportes y Telecomunicaciones Evaluados por DIPRES como Bueno"/>
    <x v="27"/>
    <x v="66"/>
    <x v="175"/>
    <x v="305"/>
    <s v="Nº Programas/Instituciones"/>
    <s v="2000-2020"/>
    <m/>
    <m/>
    <s v="Dirección de Presupuesto, Ministerio de Hacienda"/>
    <n v="1"/>
    <m/>
    <m/>
    <m/>
    <m/>
    <m/>
    <m/>
    <m/>
    <m/>
    <m/>
    <m/>
    <m/>
    <m/>
    <m/>
    <m/>
    <m/>
    <m/>
    <m/>
    <m/>
    <m/>
    <m/>
    <m/>
  </r>
  <r>
    <s v="Programas Gubernamentales del Ministerio de Transportes y Telecomunicaciones Evaluados por DIPRES como Malo"/>
    <x v="27"/>
    <x v="66"/>
    <x v="175"/>
    <x v="306"/>
    <s v="Nº Programas/Instituciones"/>
    <s v="2000-2020"/>
    <m/>
    <m/>
    <s v="Dirección de Presupuesto, Ministerio de Hacienda"/>
    <m/>
    <m/>
    <m/>
    <n v="1"/>
    <m/>
    <m/>
    <m/>
    <m/>
    <m/>
    <m/>
    <n v="1"/>
    <m/>
    <m/>
    <n v="1"/>
    <m/>
    <m/>
    <m/>
    <m/>
    <m/>
    <m/>
    <n v="1"/>
    <m/>
  </r>
  <r>
    <s v="Programas Gubernamentales del Ministerio de Transportes y Telecomunicaciones Evaluados por DIPRES como Medio"/>
    <x v="27"/>
    <x v="66"/>
    <x v="175"/>
    <x v="307"/>
    <s v="Nº Programas/Instituciones"/>
    <s v="2000-2020"/>
    <m/>
    <m/>
    <s v="Dirección de Presupuesto, Ministerio de Hacienda"/>
    <m/>
    <m/>
    <n v="1"/>
    <m/>
    <n v="1"/>
    <m/>
    <m/>
    <m/>
    <m/>
    <m/>
    <m/>
    <m/>
    <m/>
    <m/>
    <m/>
    <m/>
    <m/>
    <m/>
    <m/>
    <m/>
    <m/>
    <m/>
  </r>
  <r>
    <s v="Programas Gubernamentales del Ministerio de Transportes y Telecomunicaciones Evaluados por DIPRES como Todos"/>
    <x v="27"/>
    <x v="66"/>
    <x v="175"/>
    <x v="309"/>
    <s v="Nº Programas/Instituciones"/>
    <s v="2000-2020"/>
    <m/>
    <m/>
    <s v="Dirección de Presupuesto, Ministerio de Hacienda"/>
    <n v="1"/>
    <m/>
    <n v="1"/>
    <n v="1"/>
    <n v="1"/>
    <m/>
    <m/>
    <m/>
    <m/>
    <m/>
    <n v="1"/>
    <m/>
    <m/>
    <n v="1"/>
    <m/>
    <m/>
    <m/>
    <m/>
    <m/>
    <m/>
    <n v="1"/>
    <m/>
  </r>
  <r>
    <s v="Programas Gubernamentales del Ministerio de Vivienda y Urbanismo Evaluados por DIPRES como Bueno"/>
    <x v="27"/>
    <x v="66"/>
    <x v="176"/>
    <x v="305"/>
    <s v="Nº Programas/Instituciones"/>
    <s v="2000-2020"/>
    <m/>
    <m/>
    <s v="Dirección de Presupuesto, Ministerio de Hacienda"/>
    <m/>
    <m/>
    <m/>
    <m/>
    <m/>
    <m/>
    <n v="1"/>
    <n v="1"/>
    <m/>
    <n v="1"/>
    <m/>
    <m/>
    <m/>
    <m/>
    <m/>
    <m/>
    <m/>
    <n v="1"/>
    <m/>
    <m/>
    <m/>
    <m/>
  </r>
  <r>
    <s v="Programas Gubernamentales del Ministerio de Vivienda y Urbanismo Evaluados por DIPRES como Malo"/>
    <x v="27"/>
    <x v="66"/>
    <x v="176"/>
    <x v="306"/>
    <s v="Nº Programas/Instituciones"/>
    <s v="2000-2020"/>
    <m/>
    <m/>
    <s v="Dirección de Presupuesto, Ministerio de Hacienda"/>
    <n v="3"/>
    <n v="1"/>
    <m/>
    <m/>
    <n v="1"/>
    <m/>
    <n v="1"/>
    <m/>
    <m/>
    <m/>
    <n v="3"/>
    <m/>
    <m/>
    <m/>
    <n v="2"/>
    <m/>
    <n v="3"/>
    <n v="1"/>
    <m/>
    <n v="1"/>
    <n v="1"/>
    <m/>
  </r>
  <r>
    <s v="Programas Gubernamentales del Ministerio de Vivienda y Urbanismo Evaluados por DIPRES como Medio"/>
    <x v="27"/>
    <x v="66"/>
    <x v="176"/>
    <x v="307"/>
    <s v="Nº Programas/Instituciones"/>
    <s v="2000-2020"/>
    <m/>
    <m/>
    <s v="Dirección de Presupuesto, Ministerio de Hacienda"/>
    <m/>
    <m/>
    <n v="2"/>
    <m/>
    <m/>
    <m/>
    <m/>
    <m/>
    <n v="1"/>
    <m/>
    <n v="1"/>
    <n v="1"/>
    <m/>
    <m/>
    <m/>
    <m/>
    <n v="1"/>
    <n v="1"/>
    <m/>
    <m/>
    <n v="1"/>
    <m/>
  </r>
  <r>
    <s v="Programas Gubernamentales del Ministerio de Vivienda y Urbanismo Evaluados por DIPRES como No Aplica"/>
    <x v="27"/>
    <x v="66"/>
    <x v="176"/>
    <x v="308"/>
    <s v="Nº Programas/Instituciones"/>
    <s v="2000-2020"/>
    <m/>
    <m/>
    <s v="Dirección de Presupuesto, Ministerio de Hacienda"/>
    <m/>
    <m/>
    <m/>
    <m/>
    <m/>
    <m/>
    <m/>
    <m/>
    <n v="2"/>
    <m/>
    <m/>
    <m/>
    <m/>
    <m/>
    <m/>
    <m/>
    <m/>
    <m/>
    <m/>
    <m/>
    <m/>
    <m/>
  </r>
  <r>
    <s v="Programas Gubernamentales del Ministerio de Vivienda y Urbanismo Evaluados por DIPRES como Todos"/>
    <x v="27"/>
    <x v="66"/>
    <x v="176"/>
    <x v="309"/>
    <s v="Nº Programas/Instituciones"/>
    <s v="2000-2020"/>
    <m/>
    <m/>
    <s v="Dirección de Presupuesto, Ministerio de Hacienda"/>
    <n v="3"/>
    <n v="1"/>
    <n v="2"/>
    <m/>
    <n v="1"/>
    <m/>
    <n v="2"/>
    <n v="1"/>
    <n v="3"/>
    <n v="1"/>
    <n v="4"/>
    <n v="1"/>
    <m/>
    <m/>
    <n v="2"/>
    <m/>
    <n v="4"/>
    <n v="3"/>
    <m/>
    <n v="1"/>
    <n v="2"/>
    <m/>
  </r>
  <r>
    <s v="Programas Gubernamentales del Ministerio de la Mujer y la Equidad de Género Evaluados por DIPRES como Malo"/>
    <x v="27"/>
    <x v="66"/>
    <x v="177"/>
    <x v="306"/>
    <s v="Nº Programas/Instituciones"/>
    <s v="2000-2020"/>
    <m/>
    <m/>
    <s v="Dirección de Presupuesto, Ministerio de Hacienda"/>
    <m/>
    <m/>
    <m/>
    <m/>
    <m/>
    <m/>
    <m/>
    <m/>
    <m/>
    <m/>
    <m/>
    <m/>
    <m/>
    <m/>
    <m/>
    <m/>
    <m/>
    <n v="1"/>
    <m/>
    <m/>
    <m/>
    <m/>
  </r>
  <r>
    <s v="Programas Gubernamentales del Ministerio de la Mujer y la Equidad de Género Evaluados por DIPRES como Medio"/>
    <x v="27"/>
    <x v="66"/>
    <x v="177"/>
    <x v="307"/>
    <s v="Nº Programas/Instituciones"/>
    <s v="2000-2020"/>
    <m/>
    <m/>
    <s v="Dirección de Presupuesto, Ministerio de Hacienda"/>
    <m/>
    <m/>
    <m/>
    <m/>
    <m/>
    <m/>
    <m/>
    <m/>
    <m/>
    <m/>
    <m/>
    <m/>
    <m/>
    <m/>
    <m/>
    <m/>
    <m/>
    <n v="1"/>
    <m/>
    <m/>
    <m/>
    <m/>
  </r>
  <r>
    <s v="Programas Gubernamentales del Ministerio de la Mujer y la Equidad de Género Evaluados por DIPRES como Todos"/>
    <x v="27"/>
    <x v="66"/>
    <x v="177"/>
    <x v="309"/>
    <s v="Nº Programas/Instituciones"/>
    <s v="2000-2020"/>
    <m/>
    <m/>
    <s v="Dirección de Presupuesto, Ministerio de Hacienda"/>
    <m/>
    <m/>
    <m/>
    <m/>
    <m/>
    <m/>
    <m/>
    <m/>
    <m/>
    <m/>
    <m/>
    <m/>
    <m/>
    <m/>
    <m/>
    <m/>
    <m/>
    <n v="2"/>
    <m/>
    <m/>
    <m/>
    <m/>
  </r>
  <r>
    <s v="Programas Gubernamentales del Ministerio de las Culturas, las Artes y el Patrimonio Evaluados por DIPRES como Medio"/>
    <x v="27"/>
    <x v="66"/>
    <x v="178"/>
    <x v="307"/>
    <s v="Nº Programas/Instituciones"/>
    <s v="2000-2020"/>
    <m/>
    <m/>
    <s v="Dirección de Presupuesto, Ministerio de Hacienda"/>
    <m/>
    <m/>
    <m/>
    <m/>
    <m/>
    <m/>
    <m/>
    <m/>
    <m/>
    <m/>
    <m/>
    <m/>
    <m/>
    <m/>
    <m/>
    <m/>
    <m/>
    <m/>
    <m/>
    <n v="1"/>
    <n v="1"/>
    <m/>
  </r>
  <r>
    <s v="Programas Gubernamentales del Ministerio de las Culturas, las Artes y el Patrimonio Evaluados por DIPRES como Todos"/>
    <x v="27"/>
    <x v="66"/>
    <x v="178"/>
    <x v="309"/>
    <s v="Nº Programas/Instituciones"/>
    <s v="2000-2020"/>
    <m/>
    <m/>
    <s v="Dirección de Presupuesto, Ministerio de Hacienda"/>
    <m/>
    <m/>
    <m/>
    <m/>
    <m/>
    <m/>
    <m/>
    <m/>
    <m/>
    <m/>
    <m/>
    <m/>
    <m/>
    <m/>
    <m/>
    <m/>
    <m/>
    <m/>
    <m/>
    <n v="1"/>
    <n v="1"/>
    <m/>
  </r>
  <r>
    <s v="Programas Gubernamentales del Ministerio del Deporte Evaluados por DIPRES como Malo"/>
    <x v="27"/>
    <x v="66"/>
    <x v="179"/>
    <x v="306"/>
    <s v="Nº Programas/Instituciones"/>
    <s v="2000-2020"/>
    <m/>
    <m/>
    <s v="Dirección de Presupuesto, Ministerio de Hacienda"/>
    <m/>
    <m/>
    <m/>
    <m/>
    <m/>
    <m/>
    <m/>
    <m/>
    <m/>
    <m/>
    <m/>
    <m/>
    <m/>
    <m/>
    <m/>
    <m/>
    <m/>
    <n v="5"/>
    <m/>
    <m/>
    <m/>
    <m/>
  </r>
  <r>
    <s v="Programas Gubernamentales del Ministerio del Deporte Evaluados por DIPRES como Todos"/>
    <x v="27"/>
    <x v="66"/>
    <x v="179"/>
    <x v="309"/>
    <s v="Nº Programas/Instituciones"/>
    <s v="2000-2020"/>
    <m/>
    <m/>
    <s v="Dirección de Presupuesto, Ministerio de Hacienda"/>
    <m/>
    <m/>
    <m/>
    <m/>
    <m/>
    <m/>
    <m/>
    <m/>
    <m/>
    <m/>
    <m/>
    <m/>
    <m/>
    <m/>
    <m/>
    <m/>
    <m/>
    <n v="5"/>
    <m/>
    <m/>
    <m/>
    <m/>
  </r>
  <r>
    <s v="Programas Gubernamentales del Ministerio del Interior y Seguridad Pública Evaluados por DIPRES como Bueno"/>
    <x v="27"/>
    <x v="66"/>
    <x v="180"/>
    <x v="305"/>
    <s v="Nº Programas/Instituciones"/>
    <s v="2000-2020"/>
    <m/>
    <m/>
    <s v="Dirección de Presupuesto, Ministerio de Hacienda"/>
    <m/>
    <m/>
    <m/>
    <m/>
    <m/>
    <m/>
    <m/>
    <m/>
    <n v="1"/>
    <n v="2"/>
    <m/>
    <m/>
    <m/>
    <m/>
    <m/>
    <m/>
    <m/>
    <m/>
    <n v="1"/>
    <m/>
    <m/>
    <m/>
  </r>
  <r>
    <s v="Programas Gubernamentales del Ministerio del Interior y Seguridad Pública Evaluados por DIPRES como Malo"/>
    <x v="27"/>
    <x v="66"/>
    <x v="180"/>
    <x v="306"/>
    <s v="Nº Programas/Instituciones"/>
    <s v="2000-2020"/>
    <m/>
    <m/>
    <s v="Dirección de Presupuesto, Ministerio de Hacienda"/>
    <m/>
    <m/>
    <n v="2"/>
    <m/>
    <n v="2"/>
    <n v="2"/>
    <n v="1"/>
    <m/>
    <m/>
    <m/>
    <n v="6"/>
    <n v="3"/>
    <n v="1"/>
    <n v="2"/>
    <m/>
    <m/>
    <n v="1"/>
    <n v="1"/>
    <n v="1"/>
    <n v="1"/>
    <n v="3"/>
    <m/>
  </r>
  <r>
    <s v="Programas Gubernamentales del Ministerio del Interior y Seguridad Pública Evaluados por DIPRES como Medio"/>
    <x v="27"/>
    <x v="66"/>
    <x v="180"/>
    <x v="307"/>
    <s v="Nº Programas/Instituciones"/>
    <s v="2000-2020"/>
    <m/>
    <m/>
    <s v="Dirección de Presupuesto, Ministerio de Hacienda"/>
    <m/>
    <n v="3"/>
    <n v="1"/>
    <n v="1"/>
    <m/>
    <n v="1"/>
    <n v="1"/>
    <m/>
    <n v="2"/>
    <n v="2"/>
    <m/>
    <n v="1"/>
    <m/>
    <n v="1"/>
    <n v="1"/>
    <n v="1"/>
    <m/>
    <m/>
    <n v="2"/>
    <m/>
    <m/>
    <m/>
  </r>
  <r>
    <s v="Programas Gubernamentales del Ministerio del Interior y Seguridad Pública Evaluados por DIPRES como Todos"/>
    <x v="27"/>
    <x v="66"/>
    <x v="180"/>
    <x v="309"/>
    <s v="Nº Programas/Instituciones"/>
    <s v="2000-2020"/>
    <m/>
    <m/>
    <s v="Dirección de Presupuesto, Ministerio de Hacienda"/>
    <m/>
    <n v="3"/>
    <n v="3"/>
    <n v="1"/>
    <n v="2"/>
    <n v="3"/>
    <n v="2"/>
    <m/>
    <n v="3"/>
    <n v="4"/>
    <n v="6"/>
    <n v="4"/>
    <n v="1"/>
    <n v="3"/>
    <n v="1"/>
    <n v="1"/>
    <n v="1"/>
    <n v="1"/>
    <n v="4"/>
    <n v="1"/>
    <n v="3"/>
    <m/>
  </r>
  <r>
    <s v="Programas Gubernamentales del Ministerio del Medio Ambiente Evaluados por DIPRES como Malo"/>
    <x v="27"/>
    <x v="66"/>
    <x v="181"/>
    <x v="306"/>
    <s v="Nº Programas/Instituciones"/>
    <s v="2000-2020"/>
    <m/>
    <m/>
    <s v="Dirección de Presupuesto, Ministerio de Hacienda"/>
    <m/>
    <m/>
    <m/>
    <m/>
    <m/>
    <m/>
    <m/>
    <m/>
    <m/>
    <m/>
    <m/>
    <m/>
    <m/>
    <m/>
    <m/>
    <m/>
    <n v="1"/>
    <m/>
    <m/>
    <m/>
    <m/>
    <m/>
  </r>
  <r>
    <s v="Programas Gubernamentales del Ministerio del Medio Ambiente Evaluados por DIPRES como Todos"/>
    <x v="27"/>
    <x v="66"/>
    <x v="181"/>
    <x v="309"/>
    <s v="Nº Programas/Instituciones"/>
    <s v="2000-2020"/>
    <m/>
    <m/>
    <s v="Dirección de Presupuesto, Ministerio de Hacienda"/>
    <m/>
    <m/>
    <m/>
    <m/>
    <m/>
    <m/>
    <m/>
    <m/>
    <m/>
    <m/>
    <m/>
    <m/>
    <m/>
    <m/>
    <m/>
    <m/>
    <n v="1"/>
    <m/>
    <m/>
    <m/>
    <m/>
    <m/>
  </r>
  <r>
    <s v="Programas Gubernamentales del Ministerio del Trabajo y Previsión Social Evaluados por DIPRES como Bueno"/>
    <x v="27"/>
    <x v="66"/>
    <x v="182"/>
    <x v="305"/>
    <s v="Nº Programas/Instituciones"/>
    <s v="2000-2020"/>
    <m/>
    <m/>
    <s v="Dirección de Presupuesto, Ministerio de Hacienda"/>
    <m/>
    <n v="1"/>
    <m/>
    <n v="1"/>
    <n v="1"/>
    <m/>
    <m/>
    <m/>
    <m/>
    <n v="1"/>
    <m/>
    <m/>
    <m/>
    <m/>
    <m/>
    <m/>
    <m/>
    <m/>
    <m/>
    <m/>
    <m/>
    <m/>
  </r>
  <r>
    <s v="Programas Gubernamentales del Ministerio del Trabajo y Previsión Social Evaluados por DIPRES como Malo"/>
    <x v="27"/>
    <x v="66"/>
    <x v="182"/>
    <x v="306"/>
    <s v="Nº Programas/Instituciones"/>
    <s v="2000-2020"/>
    <m/>
    <m/>
    <s v="Dirección de Presupuesto, Ministerio de Hacienda"/>
    <m/>
    <n v="1"/>
    <n v="1"/>
    <m/>
    <n v="1"/>
    <m/>
    <m/>
    <n v="2"/>
    <m/>
    <m/>
    <m/>
    <n v="1"/>
    <n v="1"/>
    <m/>
    <m/>
    <n v="1"/>
    <n v="1"/>
    <m/>
    <n v="1"/>
    <m/>
    <m/>
    <m/>
  </r>
  <r>
    <s v="Programas Gubernamentales del Ministerio del Trabajo y Previsión Social Evaluados por DIPRES como Medio"/>
    <x v="27"/>
    <x v="66"/>
    <x v="182"/>
    <x v="307"/>
    <s v="Nº Programas/Instituciones"/>
    <s v="2000-2020"/>
    <m/>
    <m/>
    <s v="Dirección de Presupuesto, Ministerio de Hacienda"/>
    <m/>
    <n v="1"/>
    <m/>
    <m/>
    <n v="1"/>
    <m/>
    <m/>
    <m/>
    <n v="1"/>
    <m/>
    <m/>
    <m/>
    <m/>
    <m/>
    <n v="1"/>
    <m/>
    <n v="1"/>
    <n v="1"/>
    <m/>
    <m/>
    <m/>
    <m/>
  </r>
  <r>
    <s v="Programas Gubernamentales del Ministerio del Trabajo y Previsión Social Evaluados por DIPRES como No Aplica"/>
    <x v="27"/>
    <x v="66"/>
    <x v="182"/>
    <x v="308"/>
    <s v="Nº Programas/Instituciones"/>
    <s v="2000-2020"/>
    <m/>
    <m/>
    <s v="Dirección de Presupuesto, Ministerio de Hacienda"/>
    <m/>
    <m/>
    <m/>
    <n v="1"/>
    <m/>
    <m/>
    <m/>
    <n v="1"/>
    <m/>
    <n v="2"/>
    <m/>
    <m/>
    <m/>
    <n v="1"/>
    <m/>
    <m/>
    <m/>
    <m/>
    <m/>
    <m/>
    <m/>
    <m/>
  </r>
  <r>
    <s v="Programas Gubernamentales del Ministerio del Trabajo y Previsión Social Evaluados por DIPRES como Todos"/>
    <x v="27"/>
    <x v="66"/>
    <x v="182"/>
    <x v="309"/>
    <s v="Nº Programas/Instituciones"/>
    <s v="2000-2020"/>
    <m/>
    <m/>
    <s v="Dirección de Presupuesto, Ministerio de Hacienda"/>
    <m/>
    <n v="3"/>
    <n v="1"/>
    <n v="2"/>
    <n v="3"/>
    <m/>
    <m/>
    <n v="3"/>
    <n v="1"/>
    <n v="3"/>
    <m/>
    <n v="1"/>
    <n v="1"/>
    <n v="1"/>
    <n v="1"/>
    <n v="1"/>
    <n v="2"/>
    <n v="1"/>
    <n v="1"/>
    <m/>
    <m/>
    <m/>
  </r>
  <r>
    <s v="Puntaje promedio en la prueba Simce de Lectura para 2º Básico"/>
    <x v="9"/>
    <x v="67"/>
    <x v="183"/>
    <x v="310"/>
    <s v="Puntaje Promedio"/>
    <s v="2015-2019"/>
    <m/>
    <m/>
    <s v="Agencia de Educacion"/>
    <m/>
    <m/>
    <m/>
    <m/>
    <m/>
    <m/>
    <m/>
    <m/>
    <m/>
    <m/>
    <m/>
    <m/>
    <n v="250"/>
    <n v="254"/>
    <n v="255"/>
    <n v="253"/>
    <m/>
    <m/>
    <m/>
    <m/>
    <m/>
    <m/>
  </r>
  <r>
    <s v="Puntaje promedio en la prueba Simce de Lectura para 4º Básico"/>
    <x v="9"/>
    <x v="67"/>
    <x v="183"/>
    <x v="311"/>
    <s v="Puntaje Promedio"/>
    <s v="2015-2019"/>
    <m/>
    <m/>
    <s v="Agencia de Educacion"/>
    <m/>
    <m/>
    <n v="251"/>
    <m/>
    <m/>
    <n v="255"/>
    <n v="253"/>
    <n v="254"/>
    <n v="260"/>
    <n v="262"/>
    <n v="271"/>
    <n v="267"/>
    <n v="267"/>
    <n v="264"/>
    <n v="264"/>
    <n v="265"/>
    <n v="267"/>
    <n v="269"/>
    <n v="271"/>
    <m/>
    <m/>
    <m/>
  </r>
  <r>
    <s v="Puntaje promedio en la prueba Simce de Lectura para 6º Básico"/>
    <x v="9"/>
    <x v="67"/>
    <x v="183"/>
    <x v="312"/>
    <s v="Puntaje Promedio"/>
    <s v="2015-2019"/>
    <m/>
    <m/>
    <s v="Agencia de Educacion"/>
    <m/>
    <m/>
    <m/>
    <m/>
    <m/>
    <m/>
    <m/>
    <m/>
    <m/>
    <m/>
    <m/>
    <m/>
    <m/>
    <n v="250"/>
    <n v="240"/>
    <n v="247"/>
    <n v="249"/>
    <m/>
    <n v="250"/>
    <m/>
    <m/>
    <m/>
  </r>
  <r>
    <s v="Puntaje promedio en la prueba Simce de Lectura para 8º Básico"/>
    <x v="9"/>
    <x v="67"/>
    <x v="183"/>
    <x v="313"/>
    <s v="Puntaje Promedio"/>
    <s v="2015-2019"/>
    <m/>
    <m/>
    <s v="Agencia de Educacion"/>
    <n v="250"/>
    <m/>
    <m/>
    <m/>
    <n v="251"/>
    <m/>
    <m/>
    <n v="253"/>
    <m/>
    <n v="252"/>
    <m/>
    <n v="254"/>
    <m/>
    <n v="255"/>
    <n v="240"/>
    <n v="243"/>
    <m/>
    <n v="244"/>
    <m/>
    <n v="241"/>
    <m/>
    <m/>
  </r>
  <r>
    <s v="Puntaje promedio en la prueba Simce de Lectura para 2º Medio"/>
    <x v="9"/>
    <x v="67"/>
    <x v="183"/>
    <x v="314"/>
    <s v="Puntaje Promedio"/>
    <s v="2015-2019"/>
    <m/>
    <m/>
    <s v="Agencia de Educacion"/>
    <m/>
    <n v="252"/>
    <m/>
    <n v="253"/>
    <m/>
    <m/>
    <n v="254"/>
    <m/>
    <n v="255"/>
    <m/>
    <n v="259"/>
    <m/>
    <n v="259"/>
    <n v="254"/>
    <n v="252"/>
    <n v="247"/>
    <n v="247"/>
    <n v="252"/>
    <n v="249"/>
    <m/>
    <m/>
    <m/>
  </r>
  <r>
    <s v="Puntaje promedio en la prueba Simce de Matemáticas para 2º Básico"/>
    <x v="9"/>
    <x v="67"/>
    <x v="184"/>
    <x v="310"/>
    <s v="Puntaje Promedio"/>
    <s v="2015-2019"/>
    <m/>
    <m/>
    <s v="Agencia de Educacion"/>
    <m/>
    <m/>
    <m/>
    <m/>
    <m/>
    <m/>
    <m/>
    <m/>
    <m/>
    <m/>
    <m/>
    <m/>
    <m/>
    <m/>
    <m/>
    <m/>
    <m/>
    <m/>
    <m/>
    <m/>
    <m/>
    <m/>
  </r>
  <r>
    <s v="Puntaje promedio en la prueba Simce de Matemáticas para 4º Básico"/>
    <x v="9"/>
    <x v="67"/>
    <x v="184"/>
    <x v="311"/>
    <s v="Puntaje Promedio"/>
    <s v="2015-2019"/>
    <m/>
    <m/>
    <s v="Agencia de Educacion"/>
    <m/>
    <m/>
    <n v="247"/>
    <m/>
    <m/>
    <n v="248"/>
    <n v="248"/>
    <n v="246"/>
    <n v="247"/>
    <n v="253"/>
    <n v="253"/>
    <n v="259"/>
    <n v="261"/>
    <n v="256"/>
    <n v="256"/>
    <n v="260"/>
    <n v="262"/>
    <n v="261"/>
    <n v="260"/>
    <m/>
    <m/>
    <m/>
  </r>
  <r>
    <s v="Puntaje promedio en la prueba Simce de Matemáticas para 6º Básico"/>
    <x v="9"/>
    <x v="67"/>
    <x v="184"/>
    <x v="312"/>
    <s v="Puntaje Promedio"/>
    <s v="2015-2019"/>
    <m/>
    <m/>
    <s v="Agencia de Educacion"/>
    <m/>
    <m/>
    <m/>
    <m/>
    <m/>
    <m/>
    <m/>
    <m/>
    <m/>
    <m/>
    <m/>
    <m/>
    <m/>
    <n v="250"/>
    <n v="249"/>
    <n v="252"/>
    <n v="252"/>
    <m/>
    <n v="251"/>
    <m/>
    <m/>
    <m/>
  </r>
  <r>
    <s v="Puntaje promedio en la prueba Simce de Matemáticas para 8º Básico"/>
    <x v="9"/>
    <x v="67"/>
    <x v="184"/>
    <x v="313"/>
    <s v="Puntaje Promedio"/>
    <s v="2015-2019"/>
    <m/>
    <m/>
    <s v="Agencia de Educacion"/>
    <n v="250"/>
    <m/>
    <m/>
    <m/>
    <n v="254"/>
    <m/>
    <m/>
    <n v="256"/>
    <m/>
    <n v="260"/>
    <m/>
    <n v="259"/>
    <m/>
    <n v="262"/>
    <n v="261"/>
    <n v="263"/>
    <m/>
    <n v="260"/>
    <m/>
    <n v="263"/>
    <m/>
    <m/>
  </r>
  <r>
    <s v="Puntaje promedio en la prueba Simce de Matemáticas para 2º Medio"/>
    <x v="9"/>
    <x v="67"/>
    <x v="184"/>
    <x v="314"/>
    <s v="Puntaje Promedio"/>
    <s v="2015-2019"/>
    <m/>
    <m/>
    <s v="Agencia de Educacion"/>
    <m/>
    <n v="248"/>
    <m/>
    <n v="246"/>
    <m/>
    <m/>
    <n v="252"/>
    <m/>
    <n v="250"/>
    <m/>
    <n v="256"/>
    <m/>
    <n v="265"/>
    <n v="267"/>
    <n v="265"/>
    <n v="262"/>
    <n v="266"/>
    <n v="266"/>
    <n v="264"/>
    <m/>
    <m/>
    <m/>
  </r>
  <r>
    <s v="Puntaje promedio en la prueba Simce de Ciencias Naturales para 4º Básico"/>
    <x v="9"/>
    <x v="67"/>
    <x v="185"/>
    <x v="311"/>
    <s v="Puntaje Promedio"/>
    <s v="2015-2019"/>
    <m/>
    <m/>
    <s v="Agencia de Educacion"/>
    <m/>
    <m/>
    <m/>
    <m/>
    <m/>
    <m/>
    <m/>
    <n v="250"/>
    <m/>
    <n v="256"/>
    <m/>
    <n v="259"/>
    <m/>
    <n v="255"/>
    <m/>
    <m/>
    <m/>
    <m/>
    <m/>
    <m/>
    <m/>
    <m/>
  </r>
  <r>
    <s v="Puntaje promedio en la prueba Simce de Ciencias Naturales para 6º Básico"/>
    <x v="9"/>
    <x v="67"/>
    <x v="185"/>
    <x v="312"/>
    <s v="Puntaje Promedio"/>
    <s v="2015-2019"/>
    <m/>
    <m/>
    <s v="Agencia de Educacion"/>
    <m/>
    <m/>
    <m/>
    <m/>
    <m/>
    <m/>
    <m/>
    <m/>
    <m/>
    <m/>
    <m/>
    <m/>
    <m/>
    <m/>
    <n v="250"/>
    <m/>
    <m/>
    <m/>
    <n v="253"/>
    <m/>
    <m/>
    <m/>
  </r>
  <r>
    <s v="Puntaje promedio en la prueba Simce de Ciencias Naturales para 8º Básico"/>
    <x v="9"/>
    <x v="67"/>
    <x v="185"/>
    <x v="313"/>
    <s v="Puntaje Promedio"/>
    <s v="2015-2019"/>
    <m/>
    <m/>
    <s v="Agencia de Educacion"/>
    <n v="250"/>
    <m/>
    <m/>
    <m/>
    <n v="256"/>
    <m/>
    <m/>
    <n v="258"/>
    <m/>
    <n v="259"/>
    <m/>
    <n v="262"/>
    <m/>
    <n v="272"/>
    <m/>
    <n v="266"/>
    <m/>
    <n v="258"/>
    <m/>
    <m/>
    <m/>
    <m/>
  </r>
  <r>
    <s v="Puntaje promedio en la prueba Simce de Ciencias Naturales para 2º Medio"/>
    <x v="9"/>
    <x v="67"/>
    <x v="185"/>
    <x v="314"/>
    <s v="Puntaje Promedio"/>
    <s v="2015-2019"/>
    <m/>
    <m/>
    <s v="Agencia de Educacion"/>
    <m/>
    <m/>
    <m/>
    <m/>
    <m/>
    <m/>
    <m/>
    <m/>
    <m/>
    <m/>
    <m/>
    <m/>
    <m/>
    <m/>
    <n v="250"/>
    <m/>
    <n v="242"/>
    <m/>
    <n v="243"/>
    <m/>
    <m/>
    <m/>
  </r>
  <r>
    <s v="Puntaje promedio en la prueba Simce de Ciencias Sociales para 4º Básico"/>
    <x v="9"/>
    <x v="67"/>
    <x v="186"/>
    <x v="311"/>
    <s v="Puntaje Promedio"/>
    <s v="2015-2019"/>
    <m/>
    <m/>
    <s v="Agencia de Educacion"/>
    <m/>
    <m/>
    <m/>
    <m/>
    <m/>
    <m/>
    <m/>
    <m/>
    <n v="250"/>
    <m/>
    <n v="255"/>
    <m/>
    <n v="259"/>
    <m/>
    <n v="255"/>
    <m/>
    <m/>
    <m/>
    <m/>
    <m/>
    <m/>
    <m/>
  </r>
  <r>
    <s v="Puntaje promedio en la prueba Simce de Ciencias Sociales para 6º Básico"/>
    <x v="9"/>
    <x v="67"/>
    <x v="186"/>
    <x v="312"/>
    <s v="Puntaje Promedio"/>
    <s v="2015-2019"/>
    <m/>
    <m/>
    <s v="Agencia de Educacion"/>
    <m/>
    <m/>
    <m/>
    <m/>
    <m/>
    <m/>
    <m/>
    <m/>
    <m/>
    <m/>
    <m/>
    <m/>
    <m/>
    <m/>
    <m/>
    <n v="250"/>
    <n v="249"/>
    <m/>
    <m/>
    <m/>
    <m/>
    <m/>
  </r>
  <r>
    <s v="Puntaje promedio en la prueba Simce de Ciencias Sociales para 8º Básico"/>
    <x v="9"/>
    <x v="67"/>
    <x v="186"/>
    <x v="313"/>
    <s v="Puntaje Promedio"/>
    <s v="2015-2019"/>
    <m/>
    <m/>
    <s v="Agencia de Educacion"/>
    <n v="250"/>
    <m/>
    <m/>
    <m/>
    <n v="252"/>
    <m/>
    <m/>
    <n v="250"/>
    <m/>
    <n v="251"/>
    <m/>
    <n v="260"/>
    <m/>
    <m/>
    <n v="261"/>
    <m/>
    <m/>
    <m/>
    <m/>
    <n v="250"/>
    <m/>
    <m/>
  </r>
  <r>
    <s v="Puntaje promedio en la prueba Simce de Ciencias Sociales para 2º Medio"/>
    <x v="9"/>
    <x v="67"/>
    <x v="186"/>
    <x v="314"/>
    <s v="Puntaje Promedio"/>
    <s v="2015-2019"/>
    <m/>
    <m/>
    <s v="Agencia de Educacion"/>
    <m/>
    <m/>
    <m/>
    <m/>
    <m/>
    <m/>
    <m/>
    <m/>
    <m/>
    <m/>
    <m/>
    <m/>
    <m/>
    <m/>
    <m/>
    <n v="250"/>
    <m/>
    <n v="251"/>
    <m/>
    <m/>
    <m/>
    <m/>
  </r>
  <r>
    <s v="Número de habitantes dentro de la categoría Rural"/>
    <x v="22"/>
    <x v="15"/>
    <x v="187"/>
    <x v="315"/>
    <s v="N° Habitantes"/>
    <s v="2006-2020"/>
    <m/>
    <m/>
    <s v="Encuesta CASEN"/>
    <m/>
    <m/>
    <m/>
    <m/>
    <m/>
    <m/>
    <n v="1950448"/>
    <n v="2000044"/>
    <n v="2049640"/>
    <n v="2099236"/>
    <n v="2148832"/>
    <n v="2198428"/>
    <n v="2248024"/>
    <n v="2297620"/>
    <n v="2347216"/>
    <n v="2396812"/>
    <n v="2446408"/>
    <n v="2496004"/>
    <n v="2545600"/>
    <n v="2595196"/>
    <n v="2644792"/>
    <m/>
  </r>
  <r>
    <s v="Número de habitantes dentro de la categoría Urbano"/>
    <x v="22"/>
    <x v="15"/>
    <x v="188"/>
    <x v="316"/>
    <s v="N° Habitantes"/>
    <s v="2006-2020"/>
    <m/>
    <m/>
    <s v="Encuesta CASEN"/>
    <m/>
    <m/>
    <m/>
    <m/>
    <m/>
    <m/>
    <n v="13951328"/>
    <n v="14113806"/>
    <n v="14276283"/>
    <n v="14438761"/>
    <n v="14601238"/>
    <n v="14763716"/>
    <n v="14926194"/>
    <n v="15088671"/>
    <n v="15251149"/>
    <n v="15413626"/>
    <n v="15576104"/>
    <n v="15738582"/>
    <n v="15901059"/>
    <n v="16063537"/>
    <n v="16226014"/>
    <m/>
  </r>
  <r>
    <s v="Número de habitantes dentro de la categoría Pobre **"/>
    <x v="22"/>
    <x v="15"/>
    <x v="189"/>
    <x v="317"/>
    <s v="N° Habitantes"/>
    <s v="2006-2020"/>
    <m/>
    <m/>
    <s v="Encuesta CASEN"/>
    <m/>
    <m/>
    <m/>
    <m/>
    <m/>
    <m/>
    <n v="13392521"/>
    <n v="13646217"/>
    <n v="13899914"/>
    <n v="14153610"/>
    <n v="14407307"/>
    <n v="14661003"/>
    <n v="14914700"/>
    <n v="15168396"/>
    <n v="15422093"/>
    <n v="15675789"/>
    <n v="15929486"/>
    <n v="16183182"/>
    <n v="16436879"/>
    <n v="16690575"/>
    <n v="16944272"/>
    <m/>
  </r>
  <r>
    <s v="Número de habitantes dentro de la categoría No Pobre **"/>
    <x v="22"/>
    <x v="15"/>
    <x v="190"/>
    <x v="318"/>
    <s v="N° Habitantes"/>
    <s v="2006-2020"/>
    <m/>
    <m/>
    <s v="Encuesta CASEN"/>
    <m/>
    <m/>
    <m/>
    <m/>
    <m/>
    <m/>
    <n v="1951341"/>
    <n v="1898699"/>
    <n v="1846056"/>
    <n v="1793414"/>
    <n v="1740771"/>
    <n v="1688129"/>
    <n v="1635486"/>
    <n v="1582844"/>
    <n v="1530201"/>
    <n v="1477559"/>
    <n v="1424916"/>
    <n v="1372273"/>
    <n v="1319631"/>
    <n v="1266988"/>
    <n v="1214346"/>
    <m/>
  </r>
  <r>
    <s v="Número de habitantes dentro de la categoría Pobre Extremo **"/>
    <x v="22"/>
    <x v="15"/>
    <x v="191"/>
    <x v="319"/>
    <s v="N° Habitantes"/>
    <s v="2006-2020"/>
    <m/>
    <m/>
    <s v="Encuesta CASEN"/>
    <m/>
    <m/>
    <m/>
    <m/>
    <m/>
    <m/>
    <n v="526889"/>
    <n v="539146"/>
    <n v="551404"/>
    <n v="563661"/>
    <n v="575919"/>
    <n v="588176"/>
    <n v="600433"/>
    <n v="612691"/>
    <n v="624948"/>
    <n v="637205"/>
    <n v="649463"/>
    <n v="661720"/>
    <n v="673978"/>
    <n v="686235"/>
    <n v="698492"/>
    <m/>
  </r>
  <r>
    <s v="Número de habitantes dentro de la categoría Analfabeta"/>
    <x v="22"/>
    <x v="15"/>
    <x v="192"/>
    <x v="320"/>
    <s v="N° Habitantes"/>
    <s v="2006-2020"/>
    <m/>
    <m/>
    <s v="Encuesta CASEN"/>
    <m/>
    <m/>
    <m/>
    <m/>
    <m/>
    <m/>
    <n v="423782"/>
    <n v="434678"/>
    <n v="445575"/>
    <n v="456471"/>
    <n v="467368"/>
    <n v="478264"/>
    <n v="489161"/>
    <n v="500057"/>
    <n v="510954"/>
    <n v="521850"/>
    <n v="532747"/>
    <n v="543643"/>
    <n v="554539"/>
    <n v="565436"/>
    <n v="576332"/>
    <m/>
  </r>
  <r>
    <s v="Número de habitantes dentro de la categoría Alfabeta"/>
    <x v="22"/>
    <x v="15"/>
    <x v="193"/>
    <x v="321"/>
    <s v="N° Habitantes"/>
    <s v="2006-2020"/>
    <m/>
    <m/>
    <s v="Encuesta CASEN"/>
    <m/>
    <m/>
    <m/>
    <m/>
    <m/>
    <m/>
    <n v="11000717"/>
    <n v="11398848"/>
    <n v="11796979"/>
    <n v="12195110"/>
    <n v="12593241"/>
    <n v="12991372"/>
    <n v="13389503"/>
    <n v="13787634"/>
    <n v="14185765"/>
    <n v="14583896"/>
    <n v="14982027"/>
    <n v="15380158"/>
    <n v="15778289"/>
    <n v="16176420"/>
    <n v="16574551"/>
    <m/>
  </r>
  <r>
    <s v="¿trabajó al menos una hora, sin considerar los quehaceres del hogar? SI"/>
    <x v="22"/>
    <x v="15"/>
    <x v="194"/>
    <x v="322"/>
    <s v="N° Habitantes"/>
    <s v="2006-2020"/>
    <m/>
    <m/>
    <s v="Encuesta CASEN"/>
    <m/>
    <m/>
    <m/>
    <m/>
    <m/>
    <m/>
    <n v="6943058"/>
    <n v="7025102"/>
    <n v="7107145"/>
    <n v="7189188"/>
    <n v="7271232"/>
    <n v="7353275"/>
    <n v="7435319"/>
    <n v="7517362"/>
    <n v="7599405"/>
    <n v="7681449"/>
    <n v="7763492"/>
    <n v="7845536"/>
    <n v="7927579"/>
    <n v="8009622"/>
    <n v="8091666"/>
    <m/>
  </r>
  <r>
    <s v="¿trabajó al menos una hora, sin considerar los quehaceres del hogar? NO"/>
    <x v="22"/>
    <x v="15"/>
    <x v="195"/>
    <x v="323"/>
    <s v="N° Habitantes"/>
    <s v="2006-2020"/>
    <m/>
    <m/>
    <s v="Encuesta CASEN"/>
    <m/>
    <m/>
    <m/>
    <m/>
    <m/>
    <m/>
    <n v="6321221"/>
    <n v="6391973"/>
    <n v="6462726"/>
    <n v="6533478"/>
    <n v="6604230"/>
    <n v="6674982"/>
    <n v="6745734"/>
    <n v="6816487"/>
    <n v="6887239"/>
    <n v="6957991"/>
    <n v="7028743"/>
    <n v="7099495"/>
    <n v="7170247"/>
    <n v="7241000"/>
    <n v="7311752"/>
    <m/>
  </r>
  <r>
    <s v="¿tenía algún empleo, negocio u otra actividad del cual estuvo ausente temporalmente por licencia, permiso postnatal parental, huelga, enfermedad, vacaciones, suspensión temporal u otra razon? SI"/>
    <x v="22"/>
    <x v="15"/>
    <x v="196"/>
    <x v="324"/>
    <s v="N° Habitantes"/>
    <s v="2006-2020"/>
    <m/>
    <m/>
    <s v="Encuesta CASEN"/>
    <m/>
    <m/>
    <m/>
    <m/>
    <m/>
    <m/>
    <n v="6792966"/>
    <n v="6851103"/>
    <n v="6909240"/>
    <n v="6967378"/>
    <n v="7025515"/>
    <n v="7083652"/>
    <n v="7141790"/>
    <n v="7199927"/>
    <n v="7258064"/>
    <n v="7316202"/>
    <n v="7374339"/>
    <n v="7432477"/>
    <n v="7490614"/>
    <n v="7548751"/>
    <n v="7606889"/>
    <m/>
  </r>
  <r>
    <s v="¿tenía algún empleo, negocio u otra actividad del cual estuvo ausente temporalmente por licencia, permiso postnatal parental, huelga, enfermedad, vacaciones, suspensión temporal u otra razon? NO"/>
    <x v="22"/>
    <x v="15"/>
    <x v="197"/>
    <x v="325"/>
    <s v="N° Habitantes"/>
    <s v="2006-2020"/>
    <m/>
    <m/>
    <s v="Encuesta CASEN"/>
    <m/>
    <m/>
    <m/>
    <m/>
    <m/>
    <m/>
    <n v="59442"/>
    <n v="76774"/>
    <n v="94107"/>
    <n v="111439"/>
    <n v="128772"/>
    <n v="146104"/>
    <n v="163437"/>
    <n v="180769"/>
    <n v="198102"/>
    <n v="215434"/>
    <n v="232767"/>
    <n v="250099"/>
    <n v="267432"/>
    <n v="284764"/>
    <n v="302097"/>
    <m/>
  </r>
  <r>
    <s v="Frecuencia de Aprehensiones por Homicidios"/>
    <x v="7"/>
    <x v="14"/>
    <x v="198"/>
    <x v="326"/>
    <m/>
    <s v="2008-2020"/>
    <m/>
    <m/>
    <s v="Centro de Estudios y Análisis del Delito (CEAD) de la Subsecretaría de Prevención del Delito"/>
    <m/>
    <m/>
    <m/>
    <m/>
    <m/>
    <m/>
    <m/>
    <m/>
    <n v="370"/>
    <n v="423"/>
    <n v="351"/>
    <n v="372"/>
    <n v="432"/>
    <n v="342"/>
    <n v="325"/>
    <n v="284"/>
    <n v="276"/>
    <n v="300"/>
    <n v="262"/>
    <n v="267"/>
    <n v="265"/>
    <m/>
  </r>
  <r>
    <s v="Frecuencia de Aprehensiones por Hurtos"/>
    <x v="7"/>
    <x v="14"/>
    <x v="198"/>
    <x v="327"/>
    <m/>
    <s v="2008-2020"/>
    <m/>
    <m/>
    <s v="Centro de Estudios y Análisis del Delito (CEAD) de la Subsecretaría de Prevención del Delito"/>
    <m/>
    <m/>
    <m/>
    <m/>
    <m/>
    <m/>
    <m/>
    <m/>
    <n v="82650"/>
    <n v="90759"/>
    <n v="85585"/>
    <n v="94761"/>
    <n v="82954"/>
    <n v="79029"/>
    <n v="81567"/>
    <n v="78237"/>
    <n v="74027"/>
    <n v="73788"/>
    <n v="76490"/>
    <n v="71350"/>
    <n v="48422"/>
    <m/>
  </r>
  <r>
    <s v="Frecuencia de Aprehensiones por Lesiones"/>
    <x v="7"/>
    <x v="14"/>
    <x v="198"/>
    <x v="328"/>
    <m/>
    <s v="2008-2020"/>
    <m/>
    <m/>
    <s v="Centro de Estudios y Análisis del Delito (CEAD) de la Subsecretaría de Prevención del Delito"/>
    <m/>
    <m/>
    <m/>
    <m/>
    <m/>
    <m/>
    <m/>
    <m/>
    <n v="28827"/>
    <n v="33271"/>
    <n v="37393"/>
    <n v="41954"/>
    <n v="39294"/>
    <n v="35273"/>
    <n v="31073"/>
    <n v="29024"/>
    <n v="26907"/>
    <n v="26720"/>
    <n v="27426"/>
    <n v="27763"/>
    <n v="22194"/>
    <m/>
  </r>
  <r>
    <s v="Frecuencia de Aprehensiones por Otros Robos con Fuerza"/>
    <x v="7"/>
    <x v="14"/>
    <x v="198"/>
    <x v="329"/>
    <m/>
    <s v="2008-2020"/>
    <m/>
    <m/>
    <s v="Centro de Estudios y Análisis del Delito (CEAD) de la Subsecretaría de Prevención del Delito"/>
    <m/>
    <m/>
    <m/>
    <m/>
    <m/>
    <m/>
    <m/>
    <m/>
    <n v="2227"/>
    <n v="2291"/>
    <n v="2216"/>
    <n v="1701"/>
    <n v="1396"/>
    <n v="1139"/>
    <n v="1151"/>
    <n v="1057"/>
    <n v="1083"/>
    <n v="1066"/>
    <n v="1023"/>
    <n v="1026"/>
    <n v="1038"/>
    <m/>
  </r>
  <r>
    <s v="Frecuencia de Aprehensiones por Robo Accesorio Vehículo"/>
    <x v="7"/>
    <x v="14"/>
    <x v="198"/>
    <x v="330"/>
    <m/>
    <s v="2008-2020"/>
    <m/>
    <m/>
    <s v="Centro de Estudios y Análisis del Delito (CEAD) de la Subsecretaría de Prevención del Delito"/>
    <m/>
    <m/>
    <m/>
    <m/>
    <m/>
    <m/>
    <m/>
    <m/>
    <n v="2002"/>
    <n v="2483"/>
    <n v="2207"/>
    <n v="2132"/>
    <n v="2536"/>
    <n v="2676"/>
    <n v="2659"/>
    <n v="2563"/>
    <n v="2684"/>
    <n v="2514"/>
    <n v="2199"/>
    <n v="2011"/>
    <n v="1718"/>
    <m/>
  </r>
  <r>
    <s v="Frecuencia de Aprehensiones por Robo con Violencia o Intimidación"/>
    <x v="7"/>
    <x v="14"/>
    <x v="198"/>
    <x v="331"/>
    <m/>
    <s v="2008-2020"/>
    <m/>
    <m/>
    <s v="Centro de Estudios y Análisis del Delito (CEAD) de la Subsecretaría de Prevención del Delito"/>
    <m/>
    <m/>
    <m/>
    <m/>
    <m/>
    <m/>
    <m/>
    <m/>
    <n v="11404"/>
    <n v="12143"/>
    <n v="9453"/>
    <n v="10129"/>
    <n v="10040"/>
    <n v="10088"/>
    <n v="10210"/>
    <n v="10062"/>
    <n v="9417"/>
    <n v="9492"/>
    <n v="9230"/>
    <n v="8642"/>
    <n v="7378"/>
    <m/>
  </r>
  <r>
    <s v="Frecuencia de Aprehensiones por Robo de Vehículo"/>
    <x v="7"/>
    <x v="14"/>
    <x v="198"/>
    <x v="332"/>
    <m/>
    <s v="2008-2020"/>
    <m/>
    <m/>
    <s v="Centro de Estudios y Análisis del Delito (CEAD) de la Subsecretaría de Prevención del Delito"/>
    <m/>
    <m/>
    <m/>
    <m/>
    <m/>
    <m/>
    <m/>
    <m/>
    <n v="1408"/>
    <n v="2206"/>
    <n v="2543"/>
    <n v="2678"/>
    <n v="3526"/>
    <n v="2859"/>
    <n v="2475"/>
    <n v="1992"/>
    <n v="1559"/>
    <n v="1091"/>
    <n v="758"/>
    <n v="478"/>
    <n v="598"/>
    <m/>
  </r>
  <r>
    <s v="Frecuencia de Aprehensiones por Robo Lugar Habitado"/>
    <x v="7"/>
    <x v="14"/>
    <x v="198"/>
    <x v="333"/>
    <m/>
    <s v="2008-2020"/>
    <m/>
    <m/>
    <s v="Centro de Estudios y Análisis del Delito (CEAD) de la Subsecretaría de Prevención del Delito"/>
    <m/>
    <m/>
    <m/>
    <m/>
    <m/>
    <m/>
    <m/>
    <m/>
    <n v="4571"/>
    <n v="4893"/>
    <n v="4625"/>
    <n v="4553"/>
    <n v="5367"/>
    <n v="5526"/>
    <n v="5532"/>
    <n v="5473"/>
    <n v="5069"/>
    <n v="5084"/>
    <n v="4930"/>
    <n v="4170"/>
    <n v="3511"/>
    <m/>
  </r>
  <r>
    <s v="Frecuencia de Aprehensiones por Robo Lugar No Habitado"/>
    <x v="7"/>
    <x v="14"/>
    <x v="198"/>
    <x v="334"/>
    <m/>
    <s v="2008-2020"/>
    <m/>
    <m/>
    <s v="Centro de Estudios y Análisis del Delito (CEAD) de la Subsecretaría de Prevención del Delito"/>
    <m/>
    <m/>
    <m/>
    <m/>
    <m/>
    <m/>
    <m/>
    <m/>
    <n v="5582"/>
    <n v="6455"/>
    <n v="6073"/>
    <n v="6546"/>
    <n v="6611"/>
    <n v="6520"/>
    <n v="7364"/>
    <n v="7583"/>
    <n v="6930"/>
    <n v="7184"/>
    <n v="6976"/>
    <n v="13375"/>
    <n v="6951"/>
    <m/>
  </r>
  <r>
    <s v="Frecuencia de Aprehensiones por Robo por Sorpresa"/>
    <x v="7"/>
    <x v="14"/>
    <x v="198"/>
    <x v="335"/>
    <m/>
    <s v="2008-2020"/>
    <m/>
    <m/>
    <s v="Centro de Estudios y Análisis del Delito (CEAD) de la Subsecretaría de Prevención del Delito"/>
    <m/>
    <m/>
    <m/>
    <m/>
    <m/>
    <m/>
    <m/>
    <m/>
    <n v="4681"/>
    <n v="4812"/>
    <n v="3815"/>
    <n v="3511"/>
    <n v="3401"/>
    <n v="3922"/>
    <n v="4323"/>
    <n v="3831"/>
    <n v="3975"/>
    <n v="4140"/>
    <n v="4216"/>
    <n v="3474"/>
    <n v="2819"/>
    <m/>
  </r>
  <r>
    <s v="Frecuencia de Aprehensiones por Violación"/>
    <x v="7"/>
    <x v="14"/>
    <x v="198"/>
    <x v="336"/>
    <m/>
    <s v="2008-2020"/>
    <m/>
    <m/>
    <s v="Centro de Estudios y Análisis del Delito (CEAD) de la Subsecretaría de Prevención del Delito"/>
    <m/>
    <m/>
    <m/>
    <m/>
    <m/>
    <m/>
    <m/>
    <m/>
    <n v="442"/>
    <n v="524"/>
    <n v="482"/>
    <n v="513"/>
    <n v="501"/>
    <n v="461"/>
    <n v="363"/>
    <n v="343"/>
    <n v="326"/>
    <n v="309"/>
    <n v="327"/>
    <n v="331"/>
    <n v="336"/>
    <m/>
  </r>
  <r>
    <s v="Frecuencia de Casos Policiales por Homicidios"/>
    <x v="7"/>
    <x v="14"/>
    <x v="27"/>
    <x v="326"/>
    <m/>
    <s v="2008-2020"/>
    <m/>
    <m/>
    <s v="Centro de Estudios y Análisis del Delito (CEAD) de la Subsecretaría de Prevención del Delito"/>
    <m/>
    <m/>
    <m/>
    <m/>
    <m/>
    <m/>
    <m/>
    <m/>
    <n v="556"/>
    <n v="592"/>
    <n v="486"/>
    <n v="543"/>
    <n v="483"/>
    <n v="481"/>
    <n v="541"/>
    <n v="526"/>
    <n v="496"/>
    <n v="587"/>
    <n v="627"/>
    <n v="679"/>
    <n v="753"/>
    <m/>
  </r>
  <r>
    <s v="Frecuencia de Casos Policiales por Hurtos"/>
    <x v="7"/>
    <x v="14"/>
    <x v="27"/>
    <x v="327"/>
    <m/>
    <s v="2008-2020"/>
    <m/>
    <m/>
    <s v="Centro de Estudios y Análisis del Delito (CEAD) de la Subsecretaría de Prevención del Delito"/>
    <m/>
    <m/>
    <m/>
    <m/>
    <m/>
    <m/>
    <m/>
    <m/>
    <n v="175325"/>
    <n v="190322"/>
    <n v="186180"/>
    <n v="207976"/>
    <n v="190955"/>
    <n v="188145"/>
    <n v="192337"/>
    <n v="184167"/>
    <n v="172384"/>
    <n v="170010"/>
    <n v="172199"/>
    <n v="169147"/>
    <n v="118445"/>
    <m/>
  </r>
  <r>
    <s v="Frecuencia de Casos Policiales por Lesiones"/>
    <x v="7"/>
    <x v="14"/>
    <x v="27"/>
    <x v="328"/>
    <m/>
    <s v="2008-2020"/>
    <m/>
    <m/>
    <s v="Centro de Estudios y Análisis del Delito (CEAD) de la Subsecretaría de Prevención del Delito"/>
    <m/>
    <m/>
    <m/>
    <m/>
    <m/>
    <m/>
    <m/>
    <m/>
    <n v="116728"/>
    <n v="118226"/>
    <n v="114425"/>
    <n v="121873"/>
    <n v="105719"/>
    <n v="94976"/>
    <n v="86826"/>
    <n v="80032"/>
    <n v="75339"/>
    <n v="72913"/>
    <n v="74580"/>
    <n v="78983"/>
    <n v="63973"/>
    <m/>
  </r>
  <r>
    <s v="Frecuencia de Casos Policiales por Otros Robos con Fuerza"/>
    <x v="7"/>
    <x v="14"/>
    <x v="27"/>
    <x v="329"/>
    <m/>
    <s v="2008-2020"/>
    <m/>
    <m/>
    <s v="Centro de Estudios y Análisis del Delito (CEAD) de la Subsecretaría de Prevención del Delito"/>
    <m/>
    <m/>
    <m/>
    <m/>
    <m/>
    <m/>
    <m/>
    <m/>
    <n v="7070"/>
    <n v="7255"/>
    <n v="8590"/>
    <n v="6619"/>
    <n v="5000"/>
    <n v="5775"/>
    <n v="6348"/>
    <n v="6069"/>
    <n v="5934"/>
    <n v="6797"/>
    <n v="6851"/>
    <n v="7378"/>
    <n v="5367"/>
    <m/>
  </r>
  <r>
    <s v="Frecuencia de Casos Policiales por Robo Accesorio Vehículo"/>
    <x v="7"/>
    <x v="14"/>
    <x v="27"/>
    <x v="330"/>
    <m/>
    <s v="2008-2020"/>
    <m/>
    <m/>
    <s v="Centro de Estudios y Análisis del Delito (CEAD) de la Subsecretaría de Prevención del Delito"/>
    <m/>
    <m/>
    <m/>
    <m/>
    <m/>
    <m/>
    <m/>
    <m/>
    <n v="46071"/>
    <n v="55047"/>
    <n v="57248"/>
    <n v="63169"/>
    <n v="58703"/>
    <n v="61628"/>
    <n v="64170"/>
    <n v="65309"/>
    <n v="61703"/>
    <n v="60356"/>
    <n v="55257"/>
    <n v="54924"/>
    <n v="45714"/>
    <m/>
  </r>
  <r>
    <s v="Frecuencia de Casos Policiales por Robo con Violencia o Intimidación"/>
    <x v="7"/>
    <x v="14"/>
    <x v="27"/>
    <x v="331"/>
    <m/>
    <s v="2008-2020"/>
    <m/>
    <m/>
    <s v="Centro de Estudios y Análisis del Delito (CEAD) de la Subsecretaría de Prevención del Delito"/>
    <m/>
    <m/>
    <m/>
    <m/>
    <m/>
    <m/>
    <m/>
    <m/>
    <n v="61938"/>
    <n v="61521"/>
    <n v="53128"/>
    <n v="61399"/>
    <n v="54080"/>
    <n v="57975"/>
    <n v="65854"/>
    <n v="67606"/>
    <n v="65950"/>
    <n v="69644"/>
    <n v="73956"/>
    <n v="79050"/>
    <n v="67883"/>
    <m/>
  </r>
  <r>
    <s v="Frecuencia de Casos Policiales por Robo de Vehículo"/>
    <x v="7"/>
    <x v="14"/>
    <x v="27"/>
    <x v="332"/>
    <m/>
    <s v="2008-2020"/>
    <m/>
    <m/>
    <s v="Centro de Estudios y Análisis del Delito (CEAD) de la Subsecretaría de Prevención del Delito"/>
    <m/>
    <m/>
    <m/>
    <m/>
    <m/>
    <m/>
    <m/>
    <m/>
    <n v="21414"/>
    <n v="27837"/>
    <n v="30757"/>
    <n v="34739"/>
    <n v="33013"/>
    <n v="31218"/>
    <n v="32961"/>
    <n v="32038"/>
    <n v="29864"/>
    <n v="29660"/>
    <n v="24350"/>
    <n v="23252"/>
    <n v="22487"/>
    <m/>
  </r>
  <r>
    <s v="Frecuencia de Casos Policiales por Robo Lugar Habitado"/>
    <x v="7"/>
    <x v="14"/>
    <x v="27"/>
    <x v="333"/>
    <m/>
    <s v="2008-2020"/>
    <m/>
    <m/>
    <s v="Centro de Estudios y Análisis del Delito (CEAD) de la Subsecretaría de Prevención del Delito"/>
    <m/>
    <m/>
    <m/>
    <m/>
    <m/>
    <m/>
    <m/>
    <m/>
    <n v="68820"/>
    <n v="74569"/>
    <n v="68537"/>
    <n v="74723"/>
    <n v="71992"/>
    <n v="70900"/>
    <n v="70862"/>
    <n v="67765"/>
    <n v="62361"/>
    <n v="61224"/>
    <n v="58469"/>
    <n v="54014"/>
    <n v="43823"/>
    <m/>
  </r>
  <r>
    <s v="Frecuencia de Casos Policiales por Robo Lugar No Habitado"/>
    <x v="7"/>
    <x v="14"/>
    <x v="27"/>
    <x v="334"/>
    <m/>
    <s v="2008-2020"/>
    <m/>
    <m/>
    <s v="Centro de Estudios y Análisis del Delito (CEAD) de la Subsecretaría de Prevención del Delito"/>
    <m/>
    <m/>
    <m/>
    <m/>
    <m/>
    <m/>
    <m/>
    <m/>
    <n v="40193"/>
    <n v="45551"/>
    <n v="45221"/>
    <n v="49358"/>
    <n v="46630"/>
    <n v="47445"/>
    <n v="51295"/>
    <n v="51210"/>
    <n v="49602"/>
    <n v="48314"/>
    <n v="46077"/>
    <n v="51243"/>
    <n v="41759"/>
    <m/>
  </r>
  <r>
    <s v="Frecuencia de Casos Policiales por Robo por Sorpresa"/>
    <x v="7"/>
    <x v="14"/>
    <x v="27"/>
    <x v="335"/>
    <m/>
    <s v="2008-2020"/>
    <m/>
    <m/>
    <s v="Centro de Estudios y Análisis del Delito (CEAD) de la Subsecretaría de Prevención del Delito"/>
    <m/>
    <m/>
    <m/>
    <m/>
    <m/>
    <m/>
    <m/>
    <m/>
    <n v="27599"/>
    <n v="30233"/>
    <n v="28390"/>
    <n v="30547"/>
    <n v="27568"/>
    <n v="35069"/>
    <n v="40809"/>
    <n v="39284"/>
    <n v="36505"/>
    <n v="34831"/>
    <n v="34269"/>
    <n v="32496"/>
    <n v="24972"/>
    <m/>
  </r>
  <r>
    <s v="Frecuencia de Casos Policiales por Violación"/>
    <x v="7"/>
    <x v="14"/>
    <x v="27"/>
    <x v="336"/>
    <m/>
    <s v="2008-2020"/>
    <m/>
    <m/>
    <s v="Centro de Estudios y Análisis del Delito (CEAD) de la Subsecretaría de Prevención del Delito"/>
    <m/>
    <m/>
    <m/>
    <m/>
    <m/>
    <m/>
    <m/>
    <m/>
    <n v="3315"/>
    <n v="3344"/>
    <n v="3073"/>
    <n v="3543"/>
    <n v="3204"/>
    <n v="3143"/>
    <n v="2811"/>
    <n v="2716"/>
    <n v="2621"/>
    <n v="2783"/>
    <n v="3469"/>
    <n v="4069"/>
    <n v="3402"/>
    <m/>
  </r>
  <r>
    <s v="Frecuencia de Denuncias por Homicidios"/>
    <x v="7"/>
    <x v="14"/>
    <x v="28"/>
    <x v="326"/>
    <m/>
    <s v="2008-2020"/>
    <m/>
    <m/>
    <s v="Centro de Estudios y Análisis del Delito (CEAD) de la Subsecretaría de Prevención del Delito"/>
    <m/>
    <m/>
    <m/>
    <m/>
    <m/>
    <m/>
    <m/>
    <m/>
    <n v="292"/>
    <n v="308"/>
    <n v="251"/>
    <n v="269"/>
    <n v="217"/>
    <n v="247"/>
    <n v="302"/>
    <n v="305"/>
    <n v="281"/>
    <n v="303"/>
    <n v="335"/>
    <n v="361"/>
    <n v="443"/>
    <m/>
  </r>
  <r>
    <s v="Frecuencia de Denuncias por Hurtos"/>
    <x v="7"/>
    <x v="14"/>
    <x v="28"/>
    <x v="327"/>
    <m/>
    <s v="2008-2020"/>
    <m/>
    <m/>
    <s v="Centro de Estudios y Análisis del Delito (CEAD) de la Subsecretaría de Prevención del Delito"/>
    <m/>
    <m/>
    <m/>
    <m/>
    <m/>
    <m/>
    <m/>
    <m/>
    <n v="106144"/>
    <n v="113752"/>
    <n v="113478"/>
    <n v="127956"/>
    <n v="120470"/>
    <n v="121090"/>
    <n v="117110"/>
    <n v="111729"/>
    <n v="103902"/>
    <n v="101267"/>
    <n v="100746"/>
    <n v="102355"/>
    <n v="73855"/>
    <m/>
  </r>
  <r>
    <s v="Frecuencia de Denuncias por Lesiones"/>
    <x v="7"/>
    <x v="14"/>
    <x v="28"/>
    <x v="328"/>
    <m/>
    <s v="2008-2020"/>
    <m/>
    <m/>
    <s v="Centro de Estudios y Análisis del Delito (CEAD) de la Subsecretaría de Prevención del Delito"/>
    <m/>
    <m/>
    <m/>
    <m/>
    <m/>
    <m/>
    <m/>
    <m/>
    <n v="99905"/>
    <n v="98518"/>
    <n v="92219"/>
    <n v="96234"/>
    <n v="81342"/>
    <n v="72959"/>
    <n v="65627"/>
    <n v="60170"/>
    <n v="56983"/>
    <n v="54456"/>
    <n v="55445"/>
    <n v="59643"/>
    <n v="48952"/>
    <m/>
  </r>
  <r>
    <s v="Frecuencia de Denuncias por Otros Robos con Fuerza"/>
    <x v="7"/>
    <x v="14"/>
    <x v="28"/>
    <x v="329"/>
    <m/>
    <s v="2008-2020"/>
    <m/>
    <m/>
    <s v="Centro de Estudios y Análisis del Delito (CEAD) de la Subsecretaría de Prevención del Delito"/>
    <m/>
    <m/>
    <m/>
    <m/>
    <m/>
    <m/>
    <m/>
    <m/>
    <n v="5704"/>
    <n v="5938"/>
    <n v="7308"/>
    <n v="5611"/>
    <n v="4178"/>
    <n v="5128"/>
    <n v="5581"/>
    <n v="5366"/>
    <n v="5225"/>
    <n v="6021"/>
    <n v="6037"/>
    <n v="6575"/>
    <n v="4666"/>
    <m/>
  </r>
  <r>
    <s v="Frecuencia de Denuncias por Robo Accesorio Vehículo"/>
    <x v="7"/>
    <x v="14"/>
    <x v="28"/>
    <x v="330"/>
    <m/>
    <s v="2008-2020"/>
    <m/>
    <m/>
    <s v="Centro de Estudios y Análisis del Delito (CEAD) de la Subsecretaría de Prevención del Delito"/>
    <m/>
    <m/>
    <m/>
    <m/>
    <m/>
    <m/>
    <m/>
    <m/>
    <n v="44761"/>
    <n v="53487"/>
    <n v="55875"/>
    <n v="61787"/>
    <n v="57056"/>
    <n v="59923"/>
    <n v="62087"/>
    <n v="63193"/>
    <n v="59568"/>
    <n v="58196"/>
    <n v="53430"/>
    <n v="53148"/>
    <n v="44474"/>
    <m/>
  </r>
  <r>
    <s v="Frecuencia de Denuncias por Robo con Violencia o Intimidación"/>
    <x v="7"/>
    <x v="14"/>
    <x v="28"/>
    <x v="331"/>
    <m/>
    <s v="2008-2020"/>
    <m/>
    <m/>
    <s v="Centro de Estudios y Análisis del Delito (CEAD) de la Subsecretaría de Prevención del Delito"/>
    <m/>
    <m/>
    <m/>
    <m/>
    <m/>
    <m/>
    <m/>
    <m/>
    <n v="55916"/>
    <n v="55167"/>
    <n v="48039"/>
    <n v="55870"/>
    <n v="48580"/>
    <n v="52521"/>
    <n v="59327"/>
    <n v="61050"/>
    <n v="59721"/>
    <n v="63154"/>
    <n v="67505"/>
    <n v="72800"/>
    <n v="63248"/>
    <m/>
  </r>
  <r>
    <s v="Frecuencia de Denuncias por Robo de Vehículo"/>
    <x v="7"/>
    <x v="14"/>
    <x v="28"/>
    <x v="332"/>
    <m/>
    <s v="2008-2020"/>
    <m/>
    <m/>
    <s v="Centro de Estudios y Análisis del Delito (CEAD) de la Subsecretaría de Prevención del Delito"/>
    <m/>
    <m/>
    <m/>
    <m/>
    <m/>
    <m/>
    <m/>
    <m/>
    <n v="20683"/>
    <n v="26723"/>
    <n v="29460"/>
    <n v="33451"/>
    <n v="31213"/>
    <n v="29773"/>
    <n v="31426"/>
    <n v="30685"/>
    <n v="28775"/>
    <n v="28735"/>
    <n v="23697"/>
    <n v="22787"/>
    <n v="22092"/>
    <m/>
  </r>
  <r>
    <s v="Frecuencia de Denuncias por Robo Lugar Habitado"/>
    <x v="7"/>
    <x v="14"/>
    <x v="28"/>
    <x v="333"/>
    <m/>
    <s v="2008-2020"/>
    <m/>
    <m/>
    <s v="Centro de Estudios y Análisis del Delito (CEAD) de la Subsecretaría de Prevención del Delito"/>
    <m/>
    <m/>
    <m/>
    <m/>
    <m/>
    <m/>
    <m/>
    <m/>
    <n v="65857"/>
    <n v="71478"/>
    <n v="65642"/>
    <n v="71809"/>
    <n v="68579"/>
    <n v="67511"/>
    <n v="66949"/>
    <n v="63829"/>
    <n v="58592"/>
    <n v="57377"/>
    <n v="54654"/>
    <n v="50758"/>
    <n v="41178"/>
    <m/>
  </r>
  <r>
    <s v="Frecuencia de Denuncias por Robo Lugar No Habitado"/>
    <x v="7"/>
    <x v="14"/>
    <x v="28"/>
    <x v="334"/>
    <m/>
    <s v="2008-2020"/>
    <m/>
    <m/>
    <s v="Centro de Estudios y Análisis del Delito (CEAD) de la Subsecretaría de Prevención del Delito"/>
    <m/>
    <m/>
    <m/>
    <m/>
    <m/>
    <m/>
    <m/>
    <m/>
    <n v="37132"/>
    <n v="42117"/>
    <n v="41963"/>
    <n v="45816"/>
    <n v="42988"/>
    <n v="43874"/>
    <n v="46650"/>
    <n v="46464"/>
    <n v="45119"/>
    <n v="43529"/>
    <n v="41368"/>
    <n v="44646"/>
    <n v="37309"/>
    <m/>
  </r>
  <r>
    <s v="Frecuencia de Denuncias por Robo por Sorpresa"/>
    <x v="7"/>
    <x v="14"/>
    <x v="28"/>
    <x v="335"/>
    <m/>
    <s v="2008-2020"/>
    <m/>
    <m/>
    <s v="Centro de Estudios y Análisis del Delito (CEAD) de la Subsecretaría de Prevención del Delito"/>
    <m/>
    <m/>
    <m/>
    <m/>
    <m/>
    <m/>
    <m/>
    <m/>
    <n v="24179"/>
    <n v="26687"/>
    <n v="25511"/>
    <n v="27958"/>
    <n v="25020"/>
    <n v="32183"/>
    <n v="37173"/>
    <n v="36006"/>
    <n v="33103"/>
    <n v="31264"/>
    <n v="30575"/>
    <n v="29467"/>
    <n v="22664"/>
    <m/>
  </r>
  <r>
    <s v="Frecuencia de Denuncias por Violación"/>
    <x v="7"/>
    <x v="14"/>
    <x v="28"/>
    <x v="336"/>
    <m/>
    <s v="2008-2020"/>
    <m/>
    <m/>
    <s v="Centro de Estudios y Análisis del Delito (CEAD) de la Subsecretaría de Prevención del Delito"/>
    <m/>
    <m/>
    <m/>
    <m/>
    <m/>
    <m/>
    <m/>
    <m/>
    <n v="2932"/>
    <n v="2881"/>
    <n v="2636"/>
    <n v="3085"/>
    <n v="2766"/>
    <n v="2740"/>
    <n v="2457"/>
    <n v="2371"/>
    <n v="2312"/>
    <n v="2456"/>
    <n v="3091"/>
    <n v="3688"/>
    <n v="3041"/>
    <m/>
  </r>
  <r>
    <s v="Frecuencia de Detenciones por Homicidios"/>
    <x v="7"/>
    <x v="14"/>
    <x v="29"/>
    <x v="326"/>
    <m/>
    <s v="2008-2020"/>
    <m/>
    <m/>
    <s v="Centro de Estudios y Análisis del Delito (CEAD) de la Subsecretaría de Prevención del Delito"/>
    <m/>
    <m/>
    <m/>
    <m/>
    <m/>
    <m/>
    <m/>
    <m/>
    <n v="286"/>
    <n v="309"/>
    <n v="260"/>
    <n v="296"/>
    <n v="288"/>
    <n v="257"/>
    <n v="237"/>
    <n v="219"/>
    <n v="213"/>
    <n v="283"/>
    <n v="291"/>
    <n v="315"/>
    <n v="310"/>
    <m/>
  </r>
  <r>
    <s v="Frecuencia de Detenciones por Hurtos"/>
    <x v="7"/>
    <x v="14"/>
    <x v="29"/>
    <x v="327"/>
    <m/>
    <s v="2008-2020"/>
    <m/>
    <m/>
    <s v="Centro de Estudios y Análisis del Delito (CEAD) de la Subsecretaría de Prevención del Delito"/>
    <m/>
    <m/>
    <m/>
    <m/>
    <m/>
    <m/>
    <m/>
    <m/>
    <n v="75635"/>
    <n v="83140"/>
    <n v="78728"/>
    <n v="87523"/>
    <n v="76372"/>
    <n v="72652"/>
    <n v="74838"/>
    <n v="72081"/>
    <n v="68191"/>
    <n v="68311"/>
    <n v="71108"/>
    <n v="66393"/>
    <n v="44590"/>
    <m/>
  </r>
  <r>
    <s v="Frecuencia de Detenciones por Lesiones"/>
    <x v="7"/>
    <x v="14"/>
    <x v="29"/>
    <x v="328"/>
    <m/>
    <s v="2008-2020"/>
    <m/>
    <m/>
    <s v="Centro de Estudios y Análisis del Delito (CEAD) de la Subsecretaría de Prevención del Delito"/>
    <m/>
    <m/>
    <m/>
    <m/>
    <m/>
    <m/>
    <m/>
    <m/>
    <n v="18052"/>
    <n v="21168"/>
    <n v="23880"/>
    <n v="27575"/>
    <n v="26128"/>
    <n v="23615"/>
    <n v="20948"/>
    <n v="19581"/>
    <n v="18050"/>
    <n v="18186"/>
    <n v="18891"/>
    <n v="19116"/>
    <n v="15021"/>
    <m/>
  </r>
  <r>
    <s v="Frecuencia de Detenciones por Otros Robos con Fuerza"/>
    <x v="7"/>
    <x v="14"/>
    <x v="29"/>
    <x v="329"/>
    <m/>
    <s v="2008-2020"/>
    <m/>
    <m/>
    <s v="Centro de Estudios y Análisis del Delito (CEAD) de la Subsecretaría de Prevención del Delito"/>
    <m/>
    <m/>
    <m/>
    <m/>
    <m/>
    <m/>
    <m/>
    <m/>
    <n v="1486"/>
    <n v="1425"/>
    <n v="1381"/>
    <n v="1099"/>
    <n v="896"/>
    <n v="707"/>
    <n v="747"/>
    <n v="692"/>
    <n v="700"/>
    <n v="755"/>
    <n v="783"/>
    <n v="776"/>
    <n v="701"/>
    <m/>
  </r>
  <r>
    <s v="Frecuencia de Detenciones por Robo Accesorio Vehículo"/>
    <x v="7"/>
    <x v="14"/>
    <x v="29"/>
    <x v="330"/>
    <m/>
    <s v="2008-2020"/>
    <m/>
    <m/>
    <s v="Centro de Estudios y Análisis del Delito (CEAD) de la Subsecretaría de Prevención del Delito"/>
    <m/>
    <m/>
    <m/>
    <m/>
    <m/>
    <m/>
    <m/>
    <m/>
    <n v="1408"/>
    <n v="1710"/>
    <n v="1488"/>
    <n v="1505"/>
    <n v="1756"/>
    <n v="1830"/>
    <n v="1781"/>
    <n v="1824"/>
    <n v="1881"/>
    <n v="1821"/>
    <n v="1600"/>
    <n v="1510"/>
    <n v="1240"/>
    <m/>
  </r>
  <r>
    <s v="Frecuencia de Detenciones por Robo con Violencia o Intimidación"/>
    <x v="7"/>
    <x v="14"/>
    <x v="29"/>
    <x v="331"/>
    <m/>
    <s v="2008-2020"/>
    <m/>
    <m/>
    <s v="Centro de Estudios y Análisis del Delito (CEAD) de la Subsecretaría de Prevención del Delito"/>
    <m/>
    <m/>
    <m/>
    <m/>
    <m/>
    <m/>
    <m/>
    <m/>
    <n v="6500"/>
    <n v="6917"/>
    <n v="5479"/>
    <n v="5958"/>
    <n v="5958"/>
    <n v="5958"/>
    <n v="6054"/>
    <n v="6020"/>
    <n v="5750"/>
    <n v="5893"/>
    <n v="5943"/>
    <n v="5589"/>
    <n v="4709"/>
    <m/>
  </r>
  <r>
    <s v="Frecuencia de Detenciones por Robo de Vehículo"/>
    <x v="7"/>
    <x v="14"/>
    <x v="29"/>
    <x v="332"/>
    <m/>
    <s v="2008-2020"/>
    <m/>
    <m/>
    <s v="Centro de Estudios y Análisis del Delito (CEAD) de la Subsecretaría de Prevención del Delito"/>
    <m/>
    <m/>
    <m/>
    <m/>
    <m/>
    <m/>
    <m/>
    <m/>
    <n v="782"/>
    <n v="1182"/>
    <n v="1382"/>
    <n v="1424"/>
    <n v="1968"/>
    <n v="1577"/>
    <n v="1341"/>
    <n v="1130"/>
    <n v="905"/>
    <n v="656"/>
    <n v="488"/>
    <n v="322"/>
    <n v="395"/>
    <m/>
  </r>
  <r>
    <s v="Frecuencia de Detenciones por Robo Lugar Habitado"/>
    <x v="7"/>
    <x v="14"/>
    <x v="29"/>
    <x v="333"/>
    <m/>
    <s v="2008-2020"/>
    <m/>
    <m/>
    <s v="Centro de Estudios y Análisis del Delito (CEAD) de la Subsecretaría de Prevención del Delito"/>
    <m/>
    <m/>
    <m/>
    <m/>
    <m/>
    <m/>
    <m/>
    <m/>
    <n v="3176"/>
    <n v="3339"/>
    <n v="3115"/>
    <n v="3133"/>
    <n v="3664"/>
    <n v="3689"/>
    <n v="3725"/>
    <n v="3759"/>
    <n v="3591"/>
    <n v="3742"/>
    <n v="3648"/>
    <n v="3143"/>
    <n v="2645"/>
    <m/>
  </r>
  <r>
    <s v="Frecuencia de Detenciones por Robo Lugar No Habitado"/>
    <x v="7"/>
    <x v="14"/>
    <x v="29"/>
    <x v="334"/>
    <m/>
    <s v="2008-2020"/>
    <m/>
    <m/>
    <s v="Centro de Estudios y Análisis del Delito (CEAD) de la Subsecretaría de Prevención del Delito"/>
    <m/>
    <m/>
    <m/>
    <m/>
    <m/>
    <m/>
    <m/>
    <m/>
    <n v="3310"/>
    <n v="3710"/>
    <n v="3519"/>
    <n v="3855"/>
    <n v="4017"/>
    <n v="3903"/>
    <n v="4459"/>
    <n v="4563"/>
    <n v="4294"/>
    <n v="4640"/>
    <n v="4572"/>
    <n v="6462"/>
    <n v="4450"/>
    <m/>
  </r>
  <r>
    <s v="Frecuencia de Detenciones por Robo por Sorpresa"/>
    <x v="7"/>
    <x v="14"/>
    <x v="29"/>
    <x v="335"/>
    <m/>
    <s v="2008-2020"/>
    <m/>
    <m/>
    <s v="Centro de Estudios y Análisis del Delito (CEAD) de la Subsecretaría de Prevención del Delito"/>
    <m/>
    <m/>
    <m/>
    <m/>
    <m/>
    <m/>
    <m/>
    <m/>
    <n v="3634"/>
    <n v="3779"/>
    <n v="3033"/>
    <n v="2776"/>
    <n v="2690"/>
    <n v="3090"/>
    <n v="3436"/>
    <n v="3095"/>
    <n v="3212"/>
    <n v="3405"/>
    <n v="3549"/>
    <n v="2891"/>
    <n v="2308"/>
    <m/>
  </r>
  <r>
    <s v="Frecuencia de Detenciones por Violación"/>
    <x v="7"/>
    <x v="14"/>
    <x v="29"/>
    <x v="336"/>
    <m/>
    <s v="2008-2020"/>
    <m/>
    <m/>
    <s v="Centro de Estudios y Análisis del Delito (CEAD) de la Subsecretaría de Prevención del Delito"/>
    <m/>
    <m/>
    <m/>
    <m/>
    <m/>
    <m/>
    <m/>
    <m/>
    <n v="408"/>
    <n v="496"/>
    <n v="458"/>
    <n v="489"/>
    <n v="475"/>
    <n v="440"/>
    <n v="346"/>
    <n v="328"/>
    <n v="302"/>
    <n v="313"/>
    <n v="369"/>
    <n v="371"/>
    <n v="361"/>
    <m/>
  </r>
  <r>
    <s v="Sentencias por Abandono de Armas o Elementos Sujetas a Control"/>
    <x v="7"/>
    <x v="68"/>
    <x v="199"/>
    <x v="337"/>
    <m/>
    <s v="2013-2019"/>
    <m/>
    <m/>
    <s v="Poder Judicial"/>
    <m/>
    <m/>
    <m/>
    <m/>
    <m/>
    <m/>
    <m/>
    <m/>
    <m/>
    <m/>
    <m/>
    <m/>
    <m/>
    <n v="24"/>
    <n v="50"/>
    <n v="22"/>
    <n v="13"/>
    <n v="7"/>
    <n v="1"/>
    <n v="2"/>
    <m/>
    <m/>
  </r>
  <r>
    <s v="Sentencias por Abandono de Conyuge o de parientes Enfermos"/>
    <x v="7"/>
    <x v="68"/>
    <x v="200"/>
    <x v="338"/>
    <m/>
    <s v="2013-2019"/>
    <m/>
    <m/>
    <s v="Poder Judicial"/>
    <m/>
    <m/>
    <m/>
    <m/>
    <m/>
    <m/>
    <m/>
    <m/>
    <m/>
    <m/>
    <m/>
    <m/>
    <m/>
    <n v="29"/>
    <n v="33"/>
    <n v="35"/>
    <n v="38"/>
    <n v="37"/>
    <n v="40"/>
    <n v="49"/>
    <m/>
    <m/>
  </r>
  <r>
    <s v="Sentencias por Abandono de Destino"/>
    <x v="7"/>
    <x v="68"/>
    <x v="200"/>
    <x v="339"/>
    <m/>
    <s v="2013-2019"/>
    <m/>
    <m/>
    <s v="Poder Judicial"/>
    <m/>
    <m/>
    <m/>
    <m/>
    <m/>
    <m/>
    <m/>
    <m/>
    <m/>
    <m/>
    <m/>
    <m/>
    <m/>
    <n v="2"/>
    <n v="2"/>
    <n v="2"/>
    <n v="1"/>
    <n v="2"/>
    <n v="6"/>
    <n v="4"/>
    <m/>
    <m/>
  </r>
  <r>
    <s v="Sentencias por Abandono de Niños"/>
    <x v="7"/>
    <x v="68"/>
    <x v="200"/>
    <x v="340"/>
    <m/>
    <s v="2013-2019"/>
    <m/>
    <m/>
    <s v="Poder Judicial"/>
    <m/>
    <m/>
    <m/>
    <m/>
    <m/>
    <m/>
    <m/>
    <m/>
    <m/>
    <m/>
    <m/>
    <m/>
    <m/>
    <n v="16"/>
    <n v="21"/>
    <n v="14"/>
    <n v="15"/>
    <n v="16"/>
    <n v="25"/>
    <n v="13"/>
    <m/>
    <m/>
  </r>
  <r>
    <s v="Sentencias por Abandono o Maltrato Animal"/>
    <x v="7"/>
    <x v="68"/>
    <x v="201"/>
    <x v="341"/>
    <m/>
    <s v="2013-2019"/>
    <m/>
    <m/>
    <s v="Poder Judicial"/>
    <m/>
    <m/>
    <m/>
    <m/>
    <m/>
    <m/>
    <m/>
    <m/>
    <m/>
    <m/>
    <m/>
    <m/>
    <m/>
    <n v="344"/>
    <n v="403"/>
    <n v="436"/>
    <n v="464"/>
    <n v="496"/>
    <n v="530"/>
    <n v="756"/>
    <m/>
    <m/>
  </r>
  <r>
    <s v="Sentencias por Abigeato"/>
    <x v="7"/>
    <x v="68"/>
    <x v="202"/>
    <x v="342"/>
    <m/>
    <s v="2013-2019"/>
    <m/>
    <m/>
    <s v="Poder Judicial"/>
    <m/>
    <m/>
    <m/>
    <m/>
    <m/>
    <m/>
    <m/>
    <m/>
    <m/>
    <m/>
    <m/>
    <m/>
    <m/>
    <n v="405"/>
    <n v="430"/>
    <n v="449"/>
    <n v="333"/>
    <n v="341"/>
    <n v="292"/>
    <n v="270"/>
    <m/>
    <m/>
  </r>
  <r>
    <s v="Sentencias por Aborto"/>
    <x v="7"/>
    <x v="68"/>
    <x v="203"/>
    <x v="343"/>
    <m/>
    <s v="2013-2019"/>
    <m/>
    <m/>
    <s v="Poder Judicial"/>
    <m/>
    <m/>
    <m/>
    <m/>
    <m/>
    <m/>
    <m/>
    <m/>
    <m/>
    <m/>
    <m/>
    <m/>
    <m/>
    <n v="0"/>
    <n v="4"/>
    <n v="0"/>
    <n v="0"/>
    <n v="0"/>
    <n v="0"/>
    <n v="0"/>
    <m/>
    <m/>
  </r>
  <r>
    <s v="Sentencias por Aborto Cometido por Facultativo por Causales No Reguladas"/>
    <x v="7"/>
    <x v="68"/>
    <x v="203"/>
    <x v="274"/>
    <m/>
    <s v="2013-2019"/>
    <m/>
    <m/>
    <s v="Poder Judicial"/>
    <m/>
    <m/>
    <m/>
    <m/>
    <m/>
    <m/>
    <m/>
    <m/>
    <m/>
    <m/>
    <m/>
    <m/>
    <m/>
    <n v="4"/>
    <n v="10"/>
    <n v="3"/>
    <n v="6"/>
    <n v="3"/>
    <n v="8"/>
    <n v="2"/>
    <m/>
    <m/>
  </r>
  <r>
    <s v="Sentencias por Aborto Consentido Causales No Reguladas"/>
    <x v="7"/>
    <x v="68"/>
    <x v="203"/>
    <x v="275"/>
    <m/>
    <s v="2013-2019"/>
    <m/>
    <m/>
    <s v="Poder Judicial"/>
    <m/>
    <m/>
    <m/>
    <m/>
    <m/>
    <m/>
    <m/>
    <m/>
    <m/>
    <m/>
    <m/>
    <m/>
    <m/>
    <n v="53"/>
    <n v="39"/>
    <n v="39"/>
    <n v="40"/>
    <n v="44"/>
    <n v="22"/>
    <n v="31"/>
    <m/>
    <m/>
  </r>
  <r>
    <s v="Sentencias por Aborto Sin Consentimiento"/>
    <x v="7"/>
    <x v="68"/>
    <x v="203"/>
    <x v="276"/>
    <m/>
    <s v="2013-2019"/>
    <m/>
    <m/>
    <s v="Poder Judicial"/>
    <m/>
    <m/>
    <m/>
    <m/>
    <m/>
    <m/>
    <m/>
    <m/>
    <m/>
    <m/>
    <m/>
    <m/>
    <m/>
    <n v="27"/>
    <n v="22"/>
    <n v="34"/>
    <n v="28"/>
    <n v="29"/>
    <n v="18"/>
    <n v="33"/>
    <m/>
    <m/>
  </r>
  <r>
    <s v="Sentencias por Abuso de Firma en Blanco"/>
    <x v="7"/>
    <x v="68"/>
    <x v="204"/>
    <x v="344"/>
    <m/>
    <s v="2013-2019"/>
    <m/>
    <m/>
    <s v="Poder Judicial"/>
    <m/>
    <m/>
    <m/>
    <m/>
    <m/>
    <m/>
    <m/>
    <m/>
    <m/>
    <m/>
    <m/>
    <m/>
    <m/>
    <n v="61"/>
    <n v="47"/>
    <n v="51"/>
    <n v="38"/>
    <n v="50"/>
    <n v="37"/>
    <n v="51"/>
    <m/>
    <m/>
  </r>
  <r>
    <s v="Sentencias por Abuso Sexual (Sólo Crimen)"/>
    <x v="7"/>
    <x v="68"/>
    <x v="205"/>
    <x v="345"/>
    <m/>
    <s v="2013-2019"/>
    <m/>
    <m/>
    <s v="Poder Judicial"/>
    <m/>
    <m/>
    <m/>
    <m/>
    <m/>
    <m/>
    <m/>
    <m/>
    <m/>
    <m/>
    <m/>
    <m/>
    <m/>
    <n v="0"/>
    <n v="0"/>
    <n v="0"/>
    <n v="0"/>
    <n v="11"/>
    <n v="0"/>
    <n v="0"/>
    <m/>
    <m/>
  </r>
  <r>
    <s v="Sentencias por Abuso Sexual Adulto"/>
    <x v="7"/>
    <x v="68"/>
    <x v="205"/>
    <x v="346"/>
    <m/>
    <s v="2013-2019"/>
    <m/>
    <m/>
    <s v="Poder Judicial"/>
    <m/>
    <m/>
    <m/>
    <m/>
    <m/>
    <m/>
    <m/>
    <m/>
    <m/>
    <m/>
    <m/>
    <m/>
    <m/>
    <n v="14"/>
    <n v="13"/>
    <n v="11"/>
    <n v="14"/>
    <n v="14"/>
    <n v="2"/>
    <n v="0"/>
    <m/>
    <m/>
  </r>
  <r>
    <s v="Sentencias por Abuso Sexual Calificado c/Introduccion Objetos o Uso Animal"/>
    <x v="7"/>
    <x v="68"/>
    <x v="205"/>
    <x v="347"/>
    <m/>
    <s v="2013-2019"/>
    <m/>
    <m/>
    <s v="Poder Judicial"/>
    <m/>
    <m/>
    <m/>
    <m/>
    <m/>
    <m/>
    <m/>
    <m/>
    <m/>
    <m/>
    <m/>
    <m/>
    <m/>
    <n v="35"/>
    <n v="27"/>
    <n v="27"/>
    <n v="35"/>
    <n v="42"/>
    <n v="42"/>
    <n v="43"/>
    <m/>
    <m/>
  </r>
  <r>
    <s v="Sentencias por Abuso Sexual con Contacto de Menor de 14 Años"/>
    <x v="7"/>
    <x v="68"/>
    <x v="205"/>
    <x v="348"/>
    <m/>
    <s v="2013-2019"/>
    <m/>
    <m/>
    <s v="Poder Judicial"/>
    <m/>
    <m/>
    <m/>
    <m/>
    <m/>
    <m/>
    <m/>
    <m/>
    <m/>
    <m/>
    <m/>
    <m/>
    <m/>
    <n v="2192"/>
    <n v="2066"/>
    <n v="1908"/>
    <n v="1963"/>
    <n v="2185"/>
    <n v="2429"/>
    <n v="2673"/>
    <m/>
    <m/>
  </r>
  <r>
    <s v="Sentencias por Abuso Sexual de 14 Años a Menor de 18 Años con Circunstancia Estupro"/>
    <x v="7"/>
    <x v="68"/>
    <x v="205"/>
    <x v="349"/>
    <m/>
    <s v="2013-2019"/>
    <m/>
    <m/>
    <s v="Poder Judicial"/>
    <m/>
    <m/>
    <m/>
    <m/>
    <m/>
    <m/>
    <m/>
    <m/>
    <m/>
    <m/>
    <m/>
    <m/>
    <m/>
    <n v="210"/>
    <n v="237"/>
    <n v="233"/>
    <n v="225"/>
    <n v="283"/>
    <n v="429"/>
    <n v="458"/>
    <m/>
    <m/>
  </r>
  <r>
    <s v="Sentencias por Abuso Sexual de Mayor de 14 (Con Circunstancias de Violación)"/>
    <x v="7"/>
    <x v="68"/>
    <x v="205"/>
    <x v="350"/>
    <m/>
    <s v="2013-2019"/>
    <m/>
    <m/>
    <s v="Poder Judicial"/>
    <m/>
    <m/>
    <m/>
    <m/>
    <m/>
    <m/>
    <m/>
    <m/>
    <m/>
    <m/>
    <m/>
    <m/>
    <m/>
    <n v="693"/>
    <n v="607"/>
    <n v="612"/>
    <n v="611"/>
    <n v="681"/>
    <n v="761"/>
    <n v="897"/>
    <m/>
    <m/>
  </r>
  <r>
    <s v="Sentencias por Abuso Sexual Mayor 14 /Sorpresa Sin Consentimiento"/>
    <x v="7"/>
    <x v="68"/>
    <x v="205"/>
    <x v="351"/>
    <m/>
    <s v="2013-2019"/>
    <m/>
    <m/>
    <s v="Poder Judicial"/>
    <m/>
    <m/>
    <m/>
    <m/>
    <m/>
    <m/>
    <m/>
    <m/>
    <m/>
    <m/>
    <m/>
    <m/>
    <m/>
    <n v="0"/>
    <n v="0"/>
    <n v="0"/>
    <n v="0"/>
    <n v="2"/>
    <n v="4"/>
    <n v="117"/>
    <m/>
    <m/>
  </r>
  <r>
    <s v="Sentencias por Abuso Sexual Sin Contacto"/>
    <x v="7"/>
    <x v="68"/>
    <x v="205"/>
    <x v="352"/>
    <m/>
    <s v="2013-2019"/>
    <m/>
    <m/>
    <s v="Poder Judicial"/>
    <m/>
    <m/>
    <m/>
    <m/>
    <m/>
    <m/>
    <m/>
    <m/>
    <m/>
    <m/>
    <m/>
    <m/>
    <m/>
    <n v="1558"/>
    <n v="1320"/>
    <n v="1301"/>
    <n v="1416"/>
    <n v="1340"/>
    <n v="1231"/>
    <n v="1459"/>
    <m/>
    <m/>
  </r>
  <r>
    <s v="Sentencias por Abusos Contra Particulares"/>
    <x v="7"/>
    <x v="68"/>
    <x v="206"/>
    <x v="353"/>
    <m/>
    <s v="2013-2019"/>
    <m/>
    <m/>
    <s v="Poder Judicial"/>
    <m/>
    <m/>
    <m/>
    <m/>
    <m/>
    <m/>
    <m/>
    <m/>
    <m/>
    <m/>
    <m/>
    <m/>
    <m/>
    <n v="78"/>
    <n v="70"/>
    <n v="69"/>
    <n v="75"/>
    <n v="127"/>
    <n v="162"/>
    <n v="240"/>
    <m/>
    <m/>
  </r>
  <r>
    <s v="Sentencias por Abusos Deshonestos"/>
    <x v="7"/>
    <x v="68"/>
    <x v="205"/>
    <x v="354"/>
    <m/>
    <s v="2013-2019"/>
    <m/>
    <m/>
    <s v="Poder Judicial"/>
    <m/>
    <m/>
    <m/>
    <m/>
    <m/>
    <m/>
    <m/>
    <m/>
    <m/>
    <m/>
    <m/>
    <m/>
    <m/>
    <n v="7"/>
    <n v="8"/>
    <n v="9"/>
    <n v="5"/>
    <n v="3"/>
    <n v="3"/>
    <n v="4"/>
    <m/>
    <m/>
  </r>
  <r>
    <s v="Sentencias por Acceso, Divulgacion y Uso Indebido de Información Génetica."/>
    <x v="7"/>
    <x v="68"/>
    <x v="207"/>
    <x v="355"/>
    <m/>
    <s v="2013-2019"/>
    <m/>
    <m/>
    <s v="Poder Judicial"/>
    <m/>
    <m/>
    <m/>
    <m/>
    <m/>
    <m/>
    <m/>
    <m/>
    <m/>
    <m/>
    <m/>
    <m/>
    <m/>
    <n v="3"/>
    <n v="1"/>
    <n v="0"/>
    <n v="5"/>
    <n v="32"/>
    <n v="33"/>
    <n v="41"/>
    <m/>
    <m/>
  </r>
  <r>
    <s v="Sentencias por Accidente con Resultado de Muerte o Lesiones Graves"/>
    <x v="7"/>
    <x v="68"/>
    <x v="208"/>
    <x v="356"/>
    <m/>
    <s v="2013-2019"/>
    <m/>
    <m/>
    <s v="Poder Judicial"/>
    <m/>
    <m/>
    <m/>
    <m/>
    <m/>
    <m/>
    <m/>
    <m/>
    <m/>
    <m/>
    <m/>
    <m/>
    <m/>
    <n v="777"/>
    <n v="899"/>
    <n v="907"/>
    <n v="799"/>
    <n v="754"/>
    <n v="899"/>
    <n v="992"/>
    <m/>
    <m/>
  </r>
  <r>
    <s v="Sentencias por Acoso Sexual Lugares Públicos /Libre Acceso Público"/>
    <x v="7"/>
    <x v="68"/>
    <x v="205"/>
    <x v="357"/>
    <m/>
    <s v="2013-2019"/>
    <m/>
    <m/>
    <s v="Poder Judicial"/>
    <m/>
    <m/>
    <m/>
    <m/>
    <m/>
    <m/>
    <m/>
    <m/>
    <m/>
    <m/>
    <m/>
    <m/>
    <m/>
    <n v="0"/>
    <n v="0"/>
    <n v="0"/>
    <n v="0"/>
    <n v="0"/>
    <n v="0"/>
    <n v="58"/>
    <m/>
    <m/>
  </r>
  <r>
    <s v="Sentencias por Administración Desleal de Persona Jurídica"/>
    <x v="7"/>
    <x v="68"/>
    <x v="209"/>
    <x v="358"/>
    <m/>
    <s v="2013-2019"/>
    <m/>
    <m/>
    <s v="Poder Judicial"/>
    <m/>
    <m/>
    <m/>
    <m/>
    <m/>
    <m/>
    <m/>
    <m/>
    <m/>
    <m/>
    <m/>
    <m/>
    <m/>
    <n v="0"/>
    <n v="0"/>
    <n v="0"/>
    <n v="0"/>
    <n v="1"/>
    <n v="0"/>
    <n v="18"/>
    <m/>
    <m/>
  </r>
  <r>
    <s v="Sentencias por Adquisición Material de Guerra Instituciones Armadas"/>
    <x v="7"/>
    <x v="68"/>
    <x v="199"/>
    <x v="359"/>
    <m/>
    <s v="2013-2019"/>
    <m/>
    <m/>
    <s v="Poder Judicial"/>
    <m/>
    <m/>
    <m/>
    <m/>
    <m/>
    <m/>
    <m/>
    <m/>
    <m/>
    <m/>
    <m/>
    <m/>
    <m/>
    <n v="0"/>
    <n v="0"/>
    <n v="0"/>
    <n v="1"/>
    <n v="3"/>
    <n v="0"/>
    <n v="0"/>
    <m/>
    <m/>
  </r>
  <r>
    <s v="Sentencias por Adquisición o Almacenamiento Material Pornográfico Infantil"/>
    <x v="7"/>
    <x v="68"/>
    <x v="205"/>
    <x v="360"/>
    <m/>
    <s v="2013-2019"/>
    <m/>
    <m/>
    <s v="Poder Judicial"/>
    <m/>
    <m/>
    <m/>
    <m/>
    <m/>
    <m/>
    <m/>
    <m/>
    <m/>
    <m/>
    <m/>
    <m/>
    <m/>
    <n v="65"/>
    <n v="84"/>
    <n v="94"/>
    <n v="97"/>
    <n v="115"/>
    <n v="109"/>
    <n v="103"/>
    <m/>
    <m/>
  </r>
  <r>
    <s v="Sentencias por Adquisición y Venta Indebida de Cartuchos y Municiones"/>
    <x v="7"/>
    <x v="68"/>
    <x v="199"/>
    <x v="361"/>
    <m/>
    <s v="2013-2019"/>
    <m/>
    <m/>
    <s v="Poder Judicial"/>
    <m/>
    <m/>
    <m/>
    <m/>
    <m/>
    <m/>
    <m/>
    <m/>
    <m/>
    <m/>
    <m/>
    <m/>
    <m/>
    <n v="0"/>
    <n v="5"/>
    <n v="1"/>
    <n v="2"/>
    <n v="0"/>
    <n v="0"/>
    <n v="1"/>
    <m/>
    <m/>
  </r>
  <r>
    <s v="Sentencias por Allanamientos Irregulares"/>
    <x v="7"/>
    <x v="68"/>
    <x v="206"/>
    <x v="362"/>
    <m/>
    <s v="2013-2019"/>
    <m/>
    <m/>
    <s v="Poder Judicial"/>
    <m/>
    <m/>
    <m/>
    <m/>
    <m/>
    <m/>
    <m/>
    <m/>
    <m/>
    <m/>
    <m/>
    <m/>
    <m/>
    <n v="11"/>
    <n v="6"/>
    <n v="13"/>
    <n v="7"/>
    <n v="16"/>
    <n v="22"/>
    <n v="20"/>
    <m/>
    <m/>
  </r>
  <r>
    <s v="Sentencias por Alteracion Fraudulenta de Precios"/>
    <x v="7"/>
    <x v="68"/>
    <x v="204"/>
    <x v="363"/>
    <m/>
    <s v="2013-2019"/>
    <m/>
    <m/>
    <s v="Poder Judicial"/>
    <m/>
    <m/>
    <m/>
    <m/>
    <m/>
    <m/>
    <m/>
    <m/>
    <m/>
    <m/>
    <m/>
    <m/>
    <m/>
    <n v="4"/>
    <n v="1"/>
    <n v="3"/>
    <n v="5"/>
    <n v="1"/>
    <n v="2"/>
    <n v="2"/>
    <m/>
    <m/>
  </r>
  <r>
    <s v="Sentencias por Alteración Orden Público"/>
    <x v="7"/>
    <x v="68"/>
    <x v="210"/>
    <x v="364"/>
    <m/>
    <s v="2013-2019"/>
    <m/>
    <m/>
    <s v="Poder Judicial"/>
    <m/>
    <m/>
    <m/>
    <m/>
    <m/>
    <m/>
    <m/>
    <m/>
    <m/>
    <m/>
    <m/>
    <m/>
    <m/>
    <n v="419"/>
    <n v="271"/>
    <n v="141"/>
    <n v="110"/>
    <n v="77"/>
    <n v="89"/>
    <n v="452"/>
    <m/>
    <m/>
  </r>
  <r>
    <s v="Sentencias por Alteración, Ocultación, Destrucción de Balance de Libros"/>
    <x v="7"/>
    <x v="68"/>
    <x v="204"/>
    <x v="365"/>
    <m/>
    <s v="2013-2019"/>
    <m/>
    <m/>
    <s v="Poder Judicial"/>
    <m/>
    <m/>
    <m/>
    <m/>
    <m/>
    <m/>
    <m/>
    <m/>
    <m/>
    <m/>
    <m/>
    <m/>
    <m/>
    <n v="0"/>
    <n v="0"/>
    <n v="0"/>
    <n v="1"/>
    <n v="0"/>
    <n v="1"/>
    <n v="0"/>
    <m/>
    <m/>
  </r>
  <r>
    <s v="Sentencias por Amenaza a Fiscales o Defensores en el Desempeño de Funciones"/>
    <x v="7"/>
    <x v="68"/>
    <x v="210"/>
    <x v="366"/>
    <m/>
    <s v="2013-2019"/>
    <m/>
    <m/>
    <s v="Poder Judicial"/>
    <m/>
    <m/>
    <m/>
    <m/>
    <m/>
    <m/>
    <m/>
    <m/>
    <m/>
    <m/>
    <m/>
    <m/>
    <m/>
    <n v="12"/>
    <n v="6"/>
    <n v="15"/>
    <n v="11"/>
    <n v="10"/>
    <n v="6"/>
    <n v="11"/>
    <m/>
    <m/>
  </r>
  <r>
    <s v="Sentencias por Amenaza a Gendarme en el Desempeño de sus Funciones"/>
    <x v="7"/>
    <x v="68"/>
    <x v="210"/>
    <x v="367"/>
    <m/>
    <s v="2013-2019"/>
    <m/>
    <m/>
    <s v="Poder Judicial"/>
    <m/>
    <m/>
    <m/>
    <m/>
    <m/>
    <m/>
    <m/>
    <m/>
    <m/>
    <m/>
    <m/>
    <m/>
    <m/>
    <n v="152"/>
    <n v="220"/>
    <n v="308"/>
    <n v="335"/>
    <n v="253"/>
    <n v="251"/>
    <n v="274"/>
    <m/>
    <m/>
  </r>
  <r>
    <s v="Sentencias por Amenaza con Arma (Falta)"/>
    <x v="7"/>
    <x v="68"/>
    <x v="208"/>
    <x v="368"/>
    <m/>
    <s v="2013-2019"/>
    <m/>
    <m/>
    <s v="Poder Judicial"/>
    <m/>
    <m/>
    <m/>
    <m/>
    <m/>
    <m/>
    <m/>
    <m/>
    <m/>
    <m/>
    <m/>
    <m/>
    <m/>
    <n v="1499"/>
    <n v="1250"/>
    <n v="1102"/>
    <n v="1033"/>
    <n v="900"/>
    <n v="799"/>
    <n v="921"/>
    <m/>
    <m/>
  </r>
  <r>
    <s v="Sentencias por Amenazar Simple o Condicionalmente u Ofender Personal de Investigaciones"/>
    <x v="7"/>
    <x v="68"/>
    <x v="210"/>
    <x v="369"/>
    <m/>
    <s v="2013-2019"/>
    <m/>
    <m/>
    <s v="Poder Judicial"/>
    <m/>
    <m/>
    <m/>
    <m/>
    <m/>
    <m/>
    <m/>
    <m/>
    <m/>
    <m/>
    <m/>
    <m/>
    <m/>
    <n v="238"/>
    <n v="209"/>
    <n v="230"/>
    <n v="204"/>
    <n v="254"/>
    <n v="196"/>
    <n v="205"/>
    <m/>
    <m/>
  </r>
  <r>
    <s v="Sentencias por Amenazas a Carabineros"/>
    <x v="7"/>
    <x v="68"/>
    <x v="210"/>
    <x v="370"/>
    <m/>
    <s v="2013-2019"/>
    <m/>
    <m/>
    <s v="Poder Judicial"/>
    <m/>
    <m/>
    <m/>
    <m/>
    <m/>
    <m/>
    <m/>
    <m/>
    <m/>
    <m/>
    <m/>
    <m/>
    <m/>
    <n v="1543"/>
    <n v="1426"/>
    <n v="1440"/>
    <n v="1488"/>
    <n v="1764"/>
    <n v="1818"/>
    <n v="1725"/>
    <m/>
    <m/>
  </r>
  <r>
    <s v="Sentencias por Amenazas Condicionales Contra Personas y Propiedades"/>
    <x v="7"/>
    <x v="68"/>
    <x v="207"/>
    <x v="371"/>
    <m/>
    <s v="2013-2019"/>
    <m/>
    <m/>
    <s v="Poder Judicial"/>
    <m/>
    <m/>
    <m/>
    <m/>
    <m/>
    <m/>
    <m/>
    <m/>
    <m/>
    <m/>
    <m/>
    <m/>
    <m/>
    <n v="5254"/>
    <n v="5602"/>
    <n v="6630"/>
    <n v="6461"/>
    <n v="6361"/>
    <n v="6225"/>
    <n v="6268"/>
    <m/>
    <m/>
  </r>
  <r>
    <s v="Sentencias por Amenazas de Atentados Contra Personas y Propiedades"/>
    <x v="7"/>
    <x v="68"/>
    <x v="207"/>
    <x v="372"/>
    <m/>
    <s v="2013-2019"/>
    <m/>
    <m/>
    <s v="Poder Judicial"/>
    <m/>
    <m/>
    <m/>
    <m/>
    <m/>
    <m/>
    <m/>
    <m/>
    <m/>
    <m/>
    <m/>
    <m/>
    <m/>
    <n v="6382"/>
    <n v="5441"/>
    <n v="1393"/>
    <n v="1072"/>
    <n v="818"/>
    <n v="579"/>
    <n v="274"/>
    <m/>
    <m/>
  </r>
  <r>
    <s v="Sentencias por Amenazas Simples Contra Personas y Propiedades"/>
    <x v="7"/>
    <x v="68"/>
    <x v="207"/>
    <x v="373"/>
    <m/>
    <s v="2013-2019"/>
    <m/>
    <m/>
    <s v="Poder Judicial"/>
    <m/>
    <m/>
    <m/>
    <m/>
    <m/>
    <m/>
    <m/>
    <m/>
    <m/>
    <m/>
    <m/>
    <m/>
    <m/>
    <n v="57471"/>
    <n v="62514"/>
    <n v="60895"/>
    <n v="60648"/>
    <n v="57939"/>
    <n v="57639"/>
    <n v="59786"/>
    <m/>
    <m/>
  </r>
  <r>
    <s v="Sentencias por Anticipación y Prolongacion Indebida de Funciones Públicas"/>
    <x v="7"/>
    <x v="68"/>
    <x v="206"/>
    <x v="374"/>
    <m/>
    <s v="2013-2019"/>
    <m/>
    <m/>
    <s v="Poder Judicial"/>
    <m/>
    <m/>
    <m/>
    <m/>
    <m/>
    <m/>
    <m/>
    <m/>
    <m/>
    <m/>
    <m/>
    <m/>
    <m/>
    <n v="0"/>
    <n v="1"/>
    <n v="0"/>
    <n v="0"/>
    <n v="0"/>
    <n v="0"/>
    <n v="0"/>
    <m/>
    <m/>
  </r>
  <r>
    <s v="Sentencias por Apertura, Registro o Interceptación de Correspondencia"/>
    <x v="7"/>
    <x v="68"/>
    <x v="207"/>
    <x v="375"/>
    <m/>
    <s v="2013-2019"/>
    <m/>
    <m/>
    <s v="Poder Judicial"/>
    <m/>
    <m/>
    <m/>
    <m/>
    <m/>
    <m/>
    <m/>
    <m/>
    <m/>
    <m/>
    <m/>
    <m/>
    <m/>
    <n v="17"/>
    <n v="12"/>
    <n v="14"/>
    <n v="22"/>
    <n v="41"/>
    <n v="76"/>
    <n v="72"/>
    <m/>
    <m/>
  </r>
  <r>
    <s v="Sentencias por Apoderamiento o Atentado al Transporte Público"/>
    <x v="7"/>
    <x v="68"/>
    <x v="210"/>
    <x v="376"/>
    <m/>
    <s v="2013-2019"/>
    <m/>
    <m/>
    <s v="Poder Judicial"/>
    <m/>
    <m/>
    <m/>
    <m/>
    <m/>
    <m/>
    <m/>
    <m/>
    <m/>
    <m/>
    <m/>
    <m/>
    <m/>
    <n v="0"/>
    <n v="5"/>
    <n v="2"/>
    <n v="2"/>
    <n v="3"/>
    <n v="3"/>
    <n v="6"/>
    <m/>
    <m/>
  </r>
  <r>
    <s v="Sentencias por Apremios Ilegítimos Cometidos por Empleados Públicos"/>
    <x v="7"/>
    <x v="68"/>
    <x v="206"/>
    <x v="377"/>
    <m/>
    <s v="2013-2019"/>
    <m/>
    <m/>
    <s v="Poder Judicial"/>
    <m/>
    <m/>
    <m/>
    <m/>
    <m/>
    <m/>
    <m/>
    <m/>
    <m/>
    <m/>
    <m/>
    <m/>
    <m/>
    <n v="0"/>
    <n v="2"/>
    <n v="0"/>
    <n v="5"/>
    <n v="100"/>
    <n v="246"/>
    <n v="1151"/>
    <m/>
    <m/>
  </r>
  <r>
    <s v="Sentencias por Apremios Ilegítimos con Cuasidelito"/>
    <x v="7"/>
    <x v="68"/>
    <x v="206"/>
    <x v="378"/>
    <m/>
    <s v="2013-2019"/>
    <m/>
    <m/>
    <s v="Poder Judicial"/>
    <m/>
    <m/>
    <m/>
    <m/>
    <m/>
    <m/>
    <m/>
    <m/>
    <m/>
    <m/>
    <m/>
    <m/>
    <m/>
    <n v="0"/>
    <n v="0"/>
    <n v="2"/>
    <n v="1"/>
    <n v="15"/>
    <n v="21"/>
    <n v="9"/>
    <m/>
    <m/>
  </r>
  <r>
    <s v="Sentencias por Apremios Ilegítimos con Homicidio"/>
    <x v="7"/>
    <x v="68"/>
    <x v="206"/>
    <x v="379"/>
    <m/>
    <s v="2013-2019"/>
    <m/>
    <m/>
    <s v="Poder Judicial"/>
    <m/>
    <m/>
    <m/>
    <m/>
    <m/>
    <m/>
    <m/>
    <m/>
    <m/>
    <m/>
    <m/>
    <m/>
    <m/>
    <n v="0"/>
    <n v="0"/>
    <n v="0"/>
    <n v="0"/>
    <n v="0"/>
    <n v="2"/>
    <n v="3"/>
    <m/>
    <m/>
  </r>
  <r>
    <s v="Sentencias por Apremios Ilegítimos Violación, Abuso Sexual Agravado, Otros"/>
    <x v="7"/>
    <x v="68"/>
    <x v="206"/>
    <x v="380"/>
    <m/>
    <s v="2013-2019"/>
    <m/>
    <m/>
    <s v="Poder Judicial"/>
    <m/>
    <m/>
    <m/>
    <m/>
    <m/>
    <m/>
    <m/>
    <m/>
    <m/>
    <m/>
    <m/>
    <m/>
    <m/>
    <n v="0"/>
    <n v="0"/>
    <n v="0"/>
    <n v="2"/>
    <n v="3"/>
    <n v="12"/>
    <n v="32"/>
    <m/>
    <m/>
  </r>
  <r>
    <s v="Sentencias por Apropiación de Cables Tendido Eléctrico o de Comunicaciones"/>
    <x v="7"/>
    <x v="68"/>
    <x v="202"/>
    <x v="381"/>
    <m/>
    <s v="2013-2019"/>
    <m/>
    <m/>
    <s v="Poder Judicial"/>
    <m/>
    <m/>
    <m/>
    <m/>
    <m/>
    <m/>
    <m/>
    <m/>
    <m/>
    <m/>
    <m/>
    <m/>
    <m/>
    <n v="19"/>
    <n v="83"/>
    <n v="90"/>
    <n v="208"/>
    <n v="27"/>
    <n v="82"/>
    <n v="122"/>
    <m/>
    <m/>
  </r>
  <r>
    <s v="Sentencias por Apropiación de Cotizaciones Previsionales y Declaraciones Inexactas"/>
    <x v="7"/>
    <x v="68"/>
    <x v="202"/>
    <x v="382"/>
    <m/>
    <s v="2013-2019"/>
    <m/>
    <m/>
    <s v="Poder Judicial"/>
    <m/>
    <m/>
    <m/>
    <m/>
    <m/>
    <m/>
    <m/>
    <m/>
    <m/>
    <m/>
    <m/>
    <m/>
    <m/>
    <n v="1474"/>
    <n v="1843"/>
    <n v="1951"/>
    <n v="1317"/>
    <n v="1274"/>
    <n v="2010"/>
    <n v="1458"/>
    <m/>
    <m/>
  </r>
  <r>
    <s v="Sentencias por Apropiación de Monumentos Nacionales"/>
    <x v="7"/>
    <x v="68"/>
    <x v="202"/>
    <x v="383"/>
    <m/>
    <s v="2013-2019"/>
    <m/>
    <m/>
    <s v="Poder Judicial"/>
    <m/>
    <m/>
    <m/>
    <m/>
    <m/>
    <m/>
    <m/>
    <m/>
    <m/>
    <m/>
    <m/>
    <m/>
    <m/>
    <n v="0"/>
    <n v="0"/>
    <n v="0"/>
    <n v="5"/>
    <n v="4"/>
    <n v="11"/>
    <n v="10"/>
    <m/>
    <m/>
  </r>
  <r>
    <s v="Sentencias por Apropiación Indebida"/>
    <x v="7"/>
    <x v="68"/>
    <x v="202"/>
    <x v="384"/>
    <m/>
    <s v="2013-2019"/>
    <m/>
    <m/>
    <s v="Poder Judicial"/>
    <m/>
    <m/>
    <m/>
    <m/>
    <m/>
    <m/>
    <m/>
    <m/>
    <m/>
    <m/>
    <m/>
    <m/>
    <m/>
    <n v="6528"/>
    <n v="6094"/>
    <n v="5855"/>
    <n v="6064"/>
    <n v="5494"/>
    <n v="5998"/>
    <n v="5872"/>
    <m/>
    <m/>
  </r>
  <r>
    <s v="Sentencias por Apropiación Indebida (Incluye Depositario Alzado)"/>
    <x v="7"/>
    <x v="68"/>
    <x v="202"/>
    <x v="385"/>
    <m/>
    <s v="2013-2019"/>
    <m/>
    <m/>
    <s v="Poder Judicial"/>
    <m/>
    <m/>
    <m/>
    <m/>
    <m/>
    <m/>
    <m/>
    <m/>
    <m/>
    <m/>
    <m/>
    <m/>
    <m/>
    <n v="19"/>
    <n v="20"/>
    <n v="5"/>
    <n v="5"/>
    <n v="8"/>
    <n v="6"/>
    <n v="1"/>
    <m/>
    <m/>
  </r>
  <r>
    <s v="Sentencias por Apropiación Indebida Cometido por Persona Jurídica"/>
    <x v="7"/>
    <x v="68"/>
    <x v="202"/>
    <x v="386"/>
    <m/>
    <s v="2013-2019"/>
    <m/>
    <m/>
    <s v="Poder Judicial"/>
    <m/>
    <m/>
    <m/>
    <m/>
    <m/>
    <m/>
    <m/>
    <m/>
    <m/>
    <m/>
    <m/>
    <m/>
    <m/>
    <n v="0"/>
    <n v="0"/>
    <n v="0"/>
    <n v="0"/>
    <n v="1"/>
    <n v="0"/>
    <n v="18"/>
    <m/>
    <m/>
  </r>
  <r>
    <s v="Sentencias por Arrojamiento de Piedras u Otros Objetos"/>
    <x v="7"/>
    <x v="68"/>
    <x v="210"/>
    <x v="387"/>
    <m/>
    <s v="2013-2019"/>
    <m/>
    <m/>
    <s v="Poder Judicial"/>
    <m/>
    <m/>
    <m/>
    <m/>
    <m/>
    <m/>
    <m/>
    <m/>
    <m/>
    <m/>
    <m/>
    <m/>
    <m/>
    <n v="248"/>
    <n v="167"/>
    <n v="144"/>
    <n v="145"/>
    <n v="109"/>
    <n v="96"/>
    <n v="338"/>
    <m/>
    <m/>
  </r>
  <r>
    <s v="Sentencias por Arrojar Basura/Desechos en Playas, Parques Nacionales u Otros"/>
    <x v="7"/>
    <x v="68"/>
    <x v="201"/>
    <x v="388"/>
    <m/>
    <s v="2013-2019"/>
    <m/>
    <m/>
    <s v="Poder Judicial"/>
    <m/>
    <m/>
    <m/>
    <m/>
    <m/>
    <m/>
    <m/>
    <m/>
    <m/>
    <m/>
    <m/>
    <m/>
    <m/>
    <n v="0"/>
    <n v="0"/>
    <n v="0"/>
    <n v="0"/>
    <n v="0"/>
    <n v="0"/>
    <n v="2"/>
    <m/>
    <m/>
  </r>
  <r>
    <s v="Sentencias por Asociación Ilícita"/>
    <x v="7"/>
    <x v="68"/>
    <x v="211"/>
    <x v="389"/>
    <m/>
    <s v="2013-2019"/>
    <m/>
    <m/>
    <s v="Poder Judicial"/>
    <m/>
    <m/>
    <m/>
    <m/>
    <m/>
    <m/>
    <m/>
    <m/>
    <m/>
    <m/>
    <m/>
    <m/>
    <m/>
    <n v="0"/>
    <n v="1"/>
    <n v="29"/>
    <n v="31"/>
    <n v="13"/>
    <n v="11"/>
    <n v="32"/>
    <m/>
    <m/>
  </r>
  <r>
    <s v="Sentencias por Asociación Ilícita para Tráfico de Personas"/>
    <x v="7"/>
    <x v="68"/>
    <x v="211"/>
    <x v="390"/>
    <m/>
    <s v="2013-2019"/>
    <m/>
    <m/>
    <s v="Poder Judicial"/>
    <m/>
    <m/>
    <m/>
    <m/>
    <m/>
    <m/>
    <m/>
    <m/>
    <m/>
    <m/>
    <m/>
    <m/>
    <m/>
    <n v="4"/>
    <n v="8"/>
    <n v="7"/>
    <n v="6"/>
    <n v="2"/>
    <n v="0"/>
    <n v="4"/>
    <m/>
    <m/>
  </r>
  <r>
    <s v="Sentencias por Asociación Ilícita Terrorista"/>
    <x v="7"/>
    <x v="68"/>
    <x v="211"/>
    <x v="391"/>
    <m/>
    <s v="2013-2019"/>
    <m/>
    <m/>
    <s v="Poder Judicial"/>
    <m/>
    <m/>
    <m/>
    <m/>
    <m/>
    <m/>
    <m/>
    <m/>
    <m/>
    <m/>
    <m/>
    <m/>
    <m/>
    <n v="3"/>
    <n v="4"/>
    <n v="0"/>
    <n v="0"/>
    <n v="1"/>
    <n v="4"/>
    <n v="4"/>
    <m/>
    <m/>
  </r>
  <r>
    <s v="Sentencias por Asociaciones Ilícitas"/>
    <x v="7"/>
    <x v="68"/>
    <x v="211"/>
    <x v="392"/>
    <m/>
    <s v="2013-2019"/>
    <m/>
    <m/>
    <s v="Poder Judicial"/>
    <m/>
    <m/>
    <m/>
    <m/>
    <m/>
    <m/>
    <m/>
    <m/>
    <m/>
    <m/>
    <m/>
    <m/>
    <m/>
    <n v="109"/>
    <n v="179"/>
    <n v="154"/>
    <n v="268"/>
    <n v="146"/>
    <n v="122"/>
    <n v="211"/>
    <m/>
    <m/>
  </r>
  <r>
    <s v="Sentencias por Atentado a Vehículo Motorizado en Circulación con Objeto Contundente"/>
    <x v="7"/>
    <x v="68"/>
    <x v="210"/>
    <x v="393"/>
    <m/>
    <s v="2013-2019"/>
    <m/>
    <m/>
    <s v="Poder Judicial"/>
    <m/>
    <m/>
    <m/>
    <m/>
    <m/>
    <m/>
    <m/>
    <m/>
    <m/>
    <m/>
    <m/>
    <m/>
    <m/>
    <n v="108"/>
    <n v="111"/>
    <n v="111"/>
    <n v="81"/>
    <n v="66"/>
    <n v="53"/>
    <n v="152"/>
    <m/>
    <m/>
  </r>
  <r>
    <s v="Sentencias por Atentado Contra Jefe de Estado o Autoridad Pública"/>
    <x v="7"/>
    <x v="68"/>
    <x v="210"/>
    <x v="394"/>
    <m/>
    <s v="2013-2019"/>
    <m/>
    <m/>
    <s v="Poder Judicial"/>
    <m/>
    <m/>
    <m/>
    <m/>
    <m/>
    <m/>
    <m/>
    <m/>
    <m/>
    <m/>
    <m/>
    <m/>
    <m/>
    <n v="12"/>
    <n v="23"/>
    <n v="17"/>
    <n v="29"/>
    <n v="52"/>
    <n v="49"/>
    <n v="123"/>
    <m/>
    <m/>
  </r>
  <r>
    <s v="Sentencias por Atentado Explosivo o Incendiario"/>
    <x v="7"/>
    <x v="68"/>
    <x v="210"/>
    <x v="395"/>
    <m/>
    <s v="2013-2019"/>
    <m/>
    <m/>
    <s v="Poder Judicial"/>
    <m/>
    <m/>
    <m/>
    <m/>
    <m/>
    <m/>
    <m/>
    <m/>
    <m/>
    <m/>
    <m/>
    <m/>
    <m/>
    <n v="30"/>
    <n v="54"/>
    <n v="18"/>
    <n v="18"/>
    <n v="21"/>
    <n v="16"/>
    <n v="53"/>
    <m/>
    <m/>
  </r>
  <r>
    <s v="Sentencias por Atentados y Amenazas Contra la Autoridad"/>
    <x v="7"/>
    <x v="68"/>
    <x v="210"/>
    <x v="396"/>
    <m/>
    <s v="2013-2019"/>
    <m/>
    <m/>
    <s v="Poder Judicial"/>
    <m/>
    <m/>
    <m/>
    <m/>
    <m/>
    <m/>
    <m/>
    <m/>
    <m/>
    <m/>
    <m/>
    <m/>
    <m/>
    <n v="149"/>
    <n v="175"/>
    <n v="165"/>
    <n v="224"/>
    <n v="281"/>
    <n v="340"/>
    <n v="549"/>
    <m/>
    <m/>
  </r>
  <r>
    <s v="Sentencias por Auxilio al Suicidio"/>
    <x v="7"/>
    <x v="68"/>
    <x v="203"/>
    <x v="397"/>
    <m/>
    <s v="2013-2019"/>
    <m/>
    <m/>
    <s v="Poder Judicial"/>
    <m/>
    <m/>
    <m/>
    <m/>
    <m/>
    <m/>
    <m/>
    <m/>
    <m/>
    <m/>
    <m/>
    <m/>
    <m/>
    <n v="32"/>
    <n v="15"/>
    <n v="19"/>
    <n v="9"/>
    <n v="4"/>
    <n v="5"/>
    <n v="12"/>
    <m/>
    <m/>
  </r>
  <r>
    <s v="Sentencias por Bigamia"/>
    <x v="7"/>
    <x v="68"/>
    <x v="212"/>
    <x v="398"/>
    <m/>
    <s v="2013-2019"/>
    <m/>
    <m/>
    <s v="Poder Judicial"/>
    <m/>
    <m/>
    <m/>
    <m/>
    <m/>
    <m/>
    <m/>
    <m/>
    <m/>
    <m/>
    <m/>
    <m/>
    <m/>
    <n v="16"/>
    <n v="15"/>
    <n v="17"/>
    <n v="12"/>
    <n v="7"/>
    <n v="9"/>
    <n v="10"/>
    <m/>
    <m/>
  </r>
  <r>
    <s v="Sentencias por Calumnia (Acción Privada)"/>
    <x v="7"/>
    <x v="68"/>
    <x v="213"/>
    <x v="399"/>
    <m/>
    <s v="2013-2019"/>
    <m/>
    <m/>
    <s v="Poder Judicial"/>
    <m/>
    <m/>
    <m/>
    <m/>
    <m/>
    <m/>
    <m/>
    <m/>
    <m/>
    <m/>
    <m/>
    <m/>
    <m/>
    <n v="206"/>
    <n v="181"/>
    <n v="189"/>
    <n v="198"/>
    <n v="189"/>
    <n v="201"/>
    <n v="263"/>
    <m/>
    <m/>
  </r>
  <r>
    <s v="Sentencias por Captura, Grabación, Difusión Registro Audiovisuales Partes Íntimas"/>
    <x v="7"/>
    <x v="68"/>
    <x v="207"/>
    <x v="400"/>
    <m/>
    <s v="2013-2019"/>
    <m/>
    <m/>
    <s v="Poder Judicial"/>
    <m/>
    <m/>
    <m/>
    <m/>
    <m/>
    <m/>
    <m/>
    <m/>
    <m/>
    <m/>
    <m/>
    <m/>
    <m/>
    <n v="0"/>
    <n v="0"/>
    <n v="0"/>
    <n v="0"/>
    <n v="0"/>
    <n v="0"/>
    <n v="7"/>
    <m/>
    <m/>
  </r>
  <r>
    <s v="Sentencias por Castración y Mutilación"/>
    <x v="7"/>
    <x v="68"/>
    <x v="203"/>
    <x v="401"/>
    <m/>
    <s v="2013-2019"/>
    <m/>
    <m/>
    <s v="Poder Judicial"/>
    <m/>
    <m/>
    <m/>
    <m/>
    <m/>
    <m/>
    <m/>
    <m/>
    <m/>
    <m/>
    <m/>
    <m/>
    <m/>
    <n v="0"/>
    <n v="1"/>
    <n v="2"/>
    <n v="3"/>
    <n v="3"/>
    <n v="4"/>
    <n v="5"/>
    <m/>
    <m/>
  </r>
  <r>
    <s v="Sentencias por Causar la Muerte a Personal de la Policia de Investigaciones"/>
    <x v="7"/>
    <x v="68"/>
    <x v="210"/>
    <x v="402"/>
    <m/>
    <s v="2013-2019"/>
    <m/>
    <m/>
    <s v="Poder Judicial"/>
    <m/>
    <m/>
    <m/>
    <m/>
    <m/>
    <m/>
    <m/>
    <m/>
    <m/>
    <m/>
    <m/>
    <m/>
    <m/>
    <n v="5"/>
    <n v="6"/>
    <n v="5"/>
    <n v="6"/>
    <n v="6"/>
    <n v="5"/>
    <n v="4"/>
    <m/>
    <m/>
  </r>
  <r>
    <s v="Sentencias por Caza y Comercializacion de Especies Prohibidas"/>
    <x v="7"/>
    <x v="68"/>
    <x v="201"/>
    <x v="403"/>
    <m/>
    <s v="2013-2019"/>
    <m/>
    <m/>
    <s v="Poder Judicial"/>
    <m/>
    <m/>
    <m/>
    <m/>
    <m/>
    <m/>
    <m/>
    <m/>
    <m/>
    <m/>
    <m/>
    <m/>
    <m/>
    <n v="37"/>
    <n v="117"/>
    <n v="95"/>
    <n v="19"/>
    <n v="13"/>
    <n v="20"/>
    <n v="9"/>
    <m/>
    <m/>
  </r>
  <r>
    <s v="Sentencias por Caza y Pesca con Violencia"/>
    <x v="7"/>
    <x v="68"/>
    <x v="201"/>
    <x v="404"/>
    <m/>
    <s v="2013-2019"/>
    <m/>
    <m/>
    <s v="Poder Judicial"/>
    <m/>
    <m/>
    <m/>
    <m/>
    <m/>
    <m/>
    <m/>
    <m/>
    <m/>
    <m/>
    <m/>
    <m/>
    <m/>
    <n v="0"/>
    <n v="0"/>
    <n v="0"/>
    <n v="0"/>
    <n v="0"/>
    <n v="1"/>
    <n v="0"/>
    <m/>
    <m/>
  </r>
  <r>
    <s v="Sentencias por Celebración de Contrato Simulado"/>
    <x v="7"/>
    <x v="68"/>
    <x v="202"/>
    <x v="405"/>
    <m/>
    <s v="2013-2019"/>
    <m/>
    <m/>
    <s v="Poder Judicial"/>
    <m/>
    <m/>
    <m/>
    <m/>
    <m/>
    <m/>
    <m/>
    <m/>
    <m/>
    <m/>
    <m/>
    <m/>
    <m/>
    <n v="81"/>
    <n v="83"/>
    <n v="115"/>
    <n v="141"/>
    <n v="155"/>
    <n v="169"/>
    <n v="173"/>
    <m/>
    <m/>
  </r>
  <r>
    <s v="Sentencias por Cohecho Cometido por Empleado Público"/>
    <x v="7"/>
    <x v="68"/>
    <x v="206"/>
    <x v="406"/>
    <m/>
    <s v="2013-2019"/>
    <m/>
    <m/>
    <s v="Poder Judicial"/>
    <m/>
    <m/>
    <m/>
    <m/>
    <m/>
    <m/>
    <m/>
    <m/>
    <m/>
    <m/>
    <m/>
    <m/>
    <m/>
    <n v="221"/>
    <n v="191"/>
    <n v="244"/>
    <n v="237"/>
    <n v="319"/>
    <n v="170"/>
    <n v="110"/>
    <m/>
    <m/>
  </r>
  <r>
    <s v="Sentencias por Cohecho o Soborno Cometido por Particular"/>
    <x v="7"/>
    <x v="68"/>
    <x v="204"/>
    <x v="407"/>
    <m/>
    <s v="2013-2019"/>
    <m/>
    <m/>
    <s v="Poder Judicial"/>
    <m/>
    <m/>
    <m/>
    <m/>
    <m/>
    <m/>
    <m/>
    <m/>
    <m/>
    <m/>
    <m/>
    <m/>
    <m/>
    <n v="36"/>
    <n v="37"/>
    <n v="46"/>
    <n v="48"/>
    <n v="102"/>
    <n v="250"/>
    <n v="210"/>
    <m/>
    <m/>
  </r>
  <r>
    <s v="Sentencias por Colocación Bomba Artefacto"/>
    <x v="7"/>
    <x v="68"/>
    <x v="210"/>
    <x v="408"/>
    <m/>
    <s v="2013-2019"/>
    <m/>
    <m/>
    <s v="Poder Judicial"/>
    <m/>
    <m/>
    <m/>
    <m/>
    <m/>
    <m/>
    <m/>
    <m/>
    <m/>
    <m/>
    <m/>
    <m/>
    <m/>
    <n v="0"/>
    <n v="1"/>
    <n v="2"/>
    <n v="11"/>
    <n v="18"/>
    <n v="34"/>
    <n v="44"/>
    <m/>
    <m/>
  </r>
  <r>
    <s v="Sentencias por Colusión"/>
    <x v="7"/>
    <x v="68"/>
    <x v="204"/>
    <x v="409"/>
    <m/>
    <s v="2013-2019"/>
    <m/>
    <m/>
    <s v="Poder Judicial"/>
    <m/>
    <m/>
    <m/>
    <m/>
    <m/>
    <m/>
    <m/>
    <m/>
    <m/>
    <m/>
    <m/>
    <m/>
    <m/>
    <n v="0"/>
    <n v="1"/>
    <n v="0"/>
    <n v="0"/>
    <n v="0"/>
    <n v="1"/>
    <n v="1"/>
    <m/>
    <m/>
  </r>
  <r>
    <s v="Sentencias por Comercialización Dispositivos Falsificados"/>
    <x v="7"/>
    <x v="68"/>
    <x v="214"/>
    <x v="410"/>
    <m/>
    <s v="2013-2019"/>
    <m/>
    <m/>
    <s v="Poder Judicial"/>
    <m/>
    <m/>
    <m/>
    <m/>
    <m/>
    <m/>
    <m/>
    <m/>
    <m/>
    <m/>
    <m/>
    <m/>
    <m/>
    <n v="0"/>
    <n v="0"/>
    <n v="0"/>
    <n v="0"/>
    <n v="0"/>
    <n v="0"/>
    <n v="1"/>
    <m/>
    <m/>
  </r>
  <r>
    <s v="Sentencias por Comercialización Material Pornógrafico Elaborado Utilizando Menores de 18 años"/>
    <x v="7"/>
    <x v="68"/>
    <x v="205"/>
    <x v="411"/>
    <m/>
    <s v="2013-2019"/>
    <m/>
    <m/>
    <s v="Poder Judicial"/>
    <m/>
    <m/>
    <m/>
    <m/>
    <m/>
    <m/>
    <m/>
    <m/>
    <m/>
    <m/>
    <m/>
    <m/>
    <m/>
    <n v="1"/>
    <n v="3"/>
    <n v="5"/>
    <n v="6"/>
    <n v="6"/>
    <n v="10"/>
    <n v="6"/>
    <m/>
    <m/>
  </r>
  <r>
    <s v="Sentencias por Comercialización o Distribución Señal Protegida de Televisión"/>
    <x v="7"/>
    <x v="68"/>
    <x v="202"/>
    <x v="412"/>
    <m/>
    <s v="2013-2019"/>
    <m/>
    <m/>
    <s v="Poder Judicial"/>
    <m/>
    <m/>
    <m/>
    <m/>
    <m/>
    <m/>
    <m/>
    <m/>
    <m/>
    <m/>
    <m/>
    <m/>
    <m/>
    <n v="0"/>
    <n v="0"/>
    <n v="0"/>
    <n v="1"/>
    <n v="0"/>
    <n v="3"/>
    <n v="3"/>
    <m/>
    <m/>
  </r>
  <r>
    <s v="Sentencias por Comercializar, Distribuir, Instalar Máquinas Juegos Ilegales"/>
    <x v="7"/>
    <x v="68"/>
    <x v="215"/>
    <x v="413"/>
    <m/>
    <s v="2013-2019"/>
    <m/>
    <m/>
    <s v="Poder Judicial"/>
    <m/>
    <m/>
    <m/>
    <m/>
    <m/>
    <m/>
    <m/>
    <m/>
    <m/>
    <m/>
    <m/>
    <m/>
    <m/>
    <n v="9"/>
    <n v="9"/>
    <n v="20"/>
    <n v="0"/>
    <n v="0"/>
    <n v="0"/>
    <n v="0"/>
    <m/>
    <m/>
  </r>
  <r>
    <s v="Sentencias por Comercio Clandestino"/>
    <x v="7"/>
    <x v="68"/>
    <x v="215"/>
    <x v="414"/>
    <m/>
    <s v="2013-2019"/>
    <m/>
    <m/>
    <s v="Poder Judicial"/>
    <m/>
    <m/>
    <m/>
    <m/>
    <m/>
    <m/>
    <m/>
    <m/>
    <m/>
    <m/>
    <m/>
    <m/>
    <m/>
    <n v="39"/>
    <n v="46"/>
    <n v="44"/>
    <n v="45"/>
    <n v="53"/>
    <n v="50"/>
    <n v="45"/>
    <m/>
    <m/>
  </r>
  <r>
    <s v="Sentencias por Conducción Bajo la Influencia del Alcohol"/>
    <x v="7"/>
    <x v="68"/>
    <x v="214"/>
    <x v="415"/>
    <m/>
    <s v="2013-2019"/>
    <m/>
    <m/>
    <s v="Poder Judicial"/>
    <m/>
    <m/>
    <m/>
    <m/>
    <m/>
    <m/>
    <m/>
    <m/>
    <m/>
    <m/>
    <m/>
    <m/>
    <m/>
    <n v="269"/>
    <n v="322"/>
    <n v="390"/>
    <n v="281"/>
    <n v="243"/>
    <n v="271"/>
    <n v="334"/>
    <m/>
    <m/>
  </r>
  <r>
    <s v="Sentencias por Conducción Bajo la Influencia del Alcohol Causando Lesiones"/>
    <x v="7"/>
    <x v="68"/>
    <x v="214"/>
    <x v="416"/>
    <m/>
    <s v="2013-2019"/>
    <m/>
    <m/>
    <s v="Poder Judicial"/>
    <m/>
    <m/>
    <m/>
    <m/>
    <m/>
    <m/>
    <m/>
    <m/>
    <m/>
    <m/>
    <m/>
    <m/>
    <m/>
    <n v="52"/>
    <n v="41"/>
    <n v="41"/>
    <n v="17"/>
    <n v="5"/>
    <n v="1"/>
    <n v="1"/>
    <m/>
    <m/>
  </r>
  <r>
    <s v="Sentencias por Conducción Bajo la Influencia del Alcohol Causando Lesiones Graves o Gravísimas"/>
    <x v="7"/>
    <x v="68"/>
    <x v="214"/>
    <x v="417"/>
    <m/>
    <s v="2013-2019"/>
    <m/>
    <m/>
    <s v="Poder Judicial"/>
    <m/>
    <m/>
    <m/>
    <m/>
    <m/>
    <m/>
    <m/>
    <m/>
    <m/>
    <m/>
    <m/>
    <m/>
    <m/>
    <n v="2"/>
    <n v="6"/>
    <n v="10"/>
    <n v="37"/>
    <n v="21"/>
    <n v="35"/>
    <n v="27"/>
    <m/>
    <m/>
  </r>
  <r>
    <s v="Sentencias por Conducción Bajo la Influencia del Alcohol Causando Muerte"/>
    <x v="7"/>
    <x v="68"/>
    <x v="214"/>
    <x v="418"/>
    <m/>
    <s v="2013-2019"/>
    <m/>
    <m/>
    <s v="Poder Judicial"/>
    <m/>
    <m/>
    <m/>
    <m/>
    <m/>
    <m/>
    <m/>
    <m/>
    <m/>
    <m/>
    <m/>
    <m/>
    <m/>
    <n v="0"/>
    <n v="3"/>
    <n v="11"/>
    <n v="38"/>
    <n v="23"/>
    <n v="28"/>
    <n v="30"/>
    <m/>
    <m/>
  </r>
  <r>
    <s v="Sentencias por Conducción Bajo la Influencia del Alcohol con o Sin Daños o Lesiones Leves"/>
    <x v="7"/>
    <x v="68"/>
    <x v="214"/>
    <x v="419"/>
    <m/>
    <s v="2013-2019"/>
    <m/>
    <m/>
    <s v="Poder Judicial"/>
    <m/>
    <m/>
    <m/>
    <m/>
    <m/>
    <m/>
    <m/>
    <m/>
    <m/>
    <m/>
    <m/>
    <m/>
    <m/>
    <n v="3278"/>
    <n v="3498"/>
    <n v="4101"/>
    <n v="3862"/>
    <n v="3711"/>
    <n v="3952"/>
    <n v="3289"/>
    <m/>
    <m/>
  </r>
  <r>
    <s v="Sentencias por Conducción Ebriedad con Resultado de Lesiones Grave"/>
    <x v="7"/>
    <x v="68"/>
    <x v="214"/>
    <x v="420"/>
    <m/>
    <s v="2013-2019"/>
    <m/>
    <m/>
    <s v="Poder Judicial"/>
    <m/>
    <m/>
    <m/>
    <m/>
    <m/>
    <m/>
    <m/>
    <m/>
    <m/>
    <m/>
    <m/>
    <m/>
    <m/>
    <n v="19"/>
    <n v="74"/>
    <n v="332"/>
    <n v="412"/>
    <n v="432"/>
    <n v="471"/>
    <n v="479"/>
    <m/>
    <m/>
  </r>
  <r>
    <s v="Sentencias por Conducción Ebriedad con Resultado de Lesiones Menos Graves"/>
    <x v="7"/>
    <x v="68"/>
    <x v="214"/>
    <x v="421"/>
    <m/>
    <s v="2013-2019"/>
    <m/>
    <m/>
    <s v="Poder Judicial"/>
    <m/>
    <m/>
    <m/>
    <m/>
    <m/>
    <m/>
    <m/>
    <m/>
    <m/>
    <m/>
    <m/>
    <m/>
    <m/>
    <n v="2"/>
    <n v="31"/>
    <n v="189"/>
    <n v="237"/>
    <n v="215"/>
    <n v="208"/>
    <n v="219"/>
    <m/>
    <m/>
  </r>
  <r>
    <s v="Sentencias por Conducción Ebriedad con Resultado de Muerte"/>
    <x v="7"/>
    <x v="68"/>
    <x v="214"/>
    <x v="422"/>
    <m/>
    <s v="2013-2019"/>
    <m/>
    <m/>
    <s v="Poder Judicial"/>
    <m/>
    <m/>
    <m/>
    <m/>
    <m/>
    <m/>
    <m/>
    <m/>
    <m/>
    <m/>
    <m/>
    <m/>
    <m/>
    <n v="1"/>
    <n v="21"/>
    <n v="113"/>
    <n v="123"/>
    <n v="106"/>
    <n v="109"/>
    <n v="130"/>
    <m/>
    <m/>
  </r>
  <r>
    <s v="Sentencias por Conducción Ebriedad Suspención Licencia"/>
    <x v="7"/>
    <x v="68"/>
    <x v="214"/>
    <x v="423"/>
    <m/>
    <s v="2013-2019"/>
    <m/>
    <m/>
    <s v="Poder Judicial"/>
    <m/>
    <m/>
    <m/>
    <m/>
    <m/>
    <m/>
    <m/>
    <m/>
    <m/>
    <m/>
    <m/>
    <m/>
    <m/>
    <n v="36"/>
    <n v="199"/>
    <n v="852"/>
    <n v="1245"/>
    <n v="1537"/>
    <n v="1615"/>
    <n v="1658"/>
    <m/>
    <m/>
  </r>
  <r>
    <s v="Sentencias por Conducción Estado de Ebriedad con o Sin Daños o Lesiones Leves"/>
    <x v="7"/>
    <x v="68"/>
    <x v="214"/>
    <x v="424"/>
    <m/>
    <s v="2013-2019"/>
    <m/>
    <m/>
    <s v="Poder Judicial"/>
    <m/>
    <m/>
    <m/>
    <m/>
    <m/>
    <m/>
    <m/>
    <m/>
    <m/>
    <m/>
    <m/>
    <m/>
    <m/>
    <n v="20904"/>
    <n v="20588"/>
    <n v="19412"/>
    <n v="19377"/>
    <n v="18162"/>
    <n v="17935"/>
    <n v="18285"/>
    <m/>
    <m/>
  </r>
  <r>
    <s v="Sentencias por Conducción Estado de Ebriedad con Resultado de Daños"/>
    <x v="7"/>
    <x v="68"/>
    <x v="214"/>
    <x v="425"/>
    <m/>
    <s v="2013-2019"/>
    <m/>
    <m/>
    <s v="Poder Judicial"/>
    <m/>
    <m/>
    <m/>
    <m/>
    <m/>
    <m/>
    <m/>
    <m/>
    <m/>
    <m/>
    <m/>
    <m/>
    <m/>
    <n v="457"/>
    <n v="304"/>
    <n v="266"/>
    <n v="288"/>
    <n v="317"/>
    <n v="231"/>
    <n v="207"/>
    <m/>
    <m/>
  </r>
  <r>
    <s v="Sentencias por Conducción Estado Ebriedad con Resultado de Lesiones Graves o Menos Graves"/>
    <x v="7"/>
    <x v="68"/>
    <x v="214"/>
    <x v="426"/>
    <m/>
    <s v="2013-2019"/>
    <m/>
    <m/>
    <s v="Poder Judicial"/>
    <m/>
    <m/>
    <m/>
    <m/>
    <m/>
    <m/>
    <m/>
    <m/>
    <m/>
    <m/>
    <m/>
    <m/>
    <m/>
    <n v="333"/>
    <n v="354"/>
    <n v="27"/>
    <n v="13"/>
    <n v="6"/>
    <n v="5"/>
    <n v="2"/>
    <m/>
    <m/>
  </r>
  <r>
    <s v="Sentencias por Conducción Estado Ebriedad con Resultado de Muerte o Lesion Graves Gravísimas"/>
    <x v="7"/>
    <x v="68"/>
    <x v="214"/>
    <x v="427"/>
    <m/>
    <s v="2013-2019"/>
    <m/>
    <m/>
    <s v="Poder Judicial"/>
    <m/>
    <m/>
    <m/>
    <m/>
    <m/>
    <m/>
    <m/>
    <m/>
    <m/>
    <m/>
    <m/>
    <m/>
    <m/>
    <n v="1055"/>
    <n v="956"/>
    <n v="314"/>
    <n v="103"/>
    <n v="82"/>
    <n v="44"/>
    <n v="20"/>
    <m/>
    <m/>
  </r>
  <r>
    <s v="Sentencias por Conducción Sin la Licencia Debida"/>
    <x v="7"/>
    <x v="68"/>
    <x v="214"/>
    <x v="428"/>
    <m/>
    <s v="2013-2019"/>
    <m/>
    <m/>
    <s v="Poder Judicial"/>
    <m/>
    <m/>
    <m/>
    <m/>
    <m/>
    <m/>
    <m/>
    <m/>
    <m/>
    <m/>
    <m/>
    <m/>
    <m/>
    <n v="4365"/>
    <n v="4324"/>
    <n v="3785"/>
    <n v="4471"/>
    <n v="5301"/>
    <n v="5637"/>
    <n v="4486"/>
    <m/>
    <m/>
  </r>
  <r>
    <s v="Sentencias por Conducción Vehículo Durante Vigencia Alguna Sanción Impuesta"/>
    <x v="7"/>
    <x v="68"/>
    <x v="214"/>
    <x v="429"/>
    <m/>
    <s v="2013-2019"/>
    <m/>
    <m/>
    <s v="Poder Judicial"/>
    <m/>
    <m/>
    <m/>
    <m/>
    <m/>
    <m/>
    <m/>
    <m/>
    <m/>
    <m/>
    <m/>
    <m/>
    <m/>
    <n v="167"/>
    <n v="447"/>
    <n v="642"/>
    <n v="913"/>
    <n v="1270"/>
    <n v="1728"/>
    <n v="1791"/>
    <m/>
    <m/>
  </r>
  <r>
    <s v="Sentencias por Connivencia en la Fuga y Evasión Culpable de Detenidos"/>
    <x v="7"/>
    <x v="68"/>
    <x v="206"/>
    <x v="430"/>
    <m/>
    <s v="2013-2019"/>
    <m/>
    <m/>
    <s v="Poder Judicial"/>
    <m/>
    <m/>
    <m/>
    <m/>
    <m/>
    <m/>
    <m/>
    <m/>
    <m/>
    <m/>
    <m/>
    <m/>
    <m/>
    <n v="9"/>
    <n v="15"/>
    <n v="12"/>
    <n v="12"/>
    <n v="14"/>
    <n v="17"/>
    <n v="10"/>
    <m/>
    <m/>
  </r>
  <r>
    <s v="Sentencias por Conspiración de la Ley 20.000"/>
    <x v="7"/>
    <x v="68"/>
    <x v="216"/>
    <x v="431"/>
    <m/>
    <s v="2013-2019"/>
    <m/>
    <m/>
    <s v="Poder Judicial"/>
    <m/>
    <m/>
    <m/>
    <m/>
    <m/>
    <m/>
    <m/>
    <m/>
    <m/>
    <m/>
    <m/>
    <m/>
    <m/>
    <n v="0"/>
    <n v="0"/>
    <n v="0"/>
    <n v="0"/>
    <n v="1"/>
    <n v="0"/>
    <n v="0"/>
    <m/>
    <m/>
  </r>
  <r>
    <s v="Sentencias por Consumo de Drogas"/>
    <x v="7"/>
    <x v="68"/>
    <x v="216"/>
    <x v="432"/>
    <m/>
    <s v="2013-2019"/>
    <m/>
    <m/>
    <s v="Poder Judicial"/>
    <m/>
    <m/>
    <m/>
    <m/>
    <m/>
    <m/>
    <m/>
    <m/>
    <m/>
    <m/>
    <m/>
    <m/>
    <m/>
    <n v="37"/>
    <n v="14"/>
    <n v="16"/>
    <n v="37"/>
    <n v="6"/>
    <n v="8"/>
    <n v="7"/>
    <m/>
    <m/>
  </r>
  <r>
    <s v="Sentencias por Consumo y Otras Faltas Ley de Drogas"/>
    <x v="7"/>
    <x v="68"/>
    <x v="216"/>
    <x v="433"/>
    <m/>
    <s v="2013-2019"/>
    <m/>
    <m/>
    <s v="Poder Judicial"/>
    <m/>
    <m/>
    <m/>
    <m/>
    <m/>
    <m/>
    <m/>
    <m/>
    <m/>
    <m/>
    <m/>
    <m/>
    <m/>
    <n v="4"/>
    <n v="11"/>
    <n v="5"/>
    <n v="0"/>
    <n v="0"/>
    <n v="0"/>
    <n v="0"/>
    <m/>
    <m/>
  </r>
  <r>
    <s v="Sentencias por Consumo/Porte de Drogas en Lugares Calificados"/>
    <x v="7"/>
    <x v="68"/>
    <x v="216"/>
    <x v="434"/>
    <m/>
    <s v="2013-2019"/>
    <m/>
    <m/>
    <s v="Poder Judicial"/>
    <m/>
    <m/>
    <m/>
    <m/>
    <m/>
    <m/>
    <m/>
    <m/>
    <m/>
    <m/>
    <m/>
    <m/>
    <m/>
    <n v="4602"/>
    <n v="3754"/>
    <n v="3248"/>
    <n v="3819"/>
    <n v="4033"/>
    <n v="3607"/>
    <n v="3138"/>
    <m/>
    <m/>
  </r>
  <r>
    <s v="Sentencias por Consumo/Porte en Lugares Públicos o Privados c/Previo Concierto"/>
    <x v="7"/>
    <x v="68"/>
    <x v="216"/>
    <x v="435"/>
    <m/>
    <s v="2013-2019"/>
    <m/>
    <m/>
    <s v="Poder Judicial"/>
    <m/>
    <m/>
    <m/>
    <m/>
    <m/>
    <m/>
    <m/>
    <m/>
    <m/>
    <m/>
    <m/>
    <m/>
    <m/>
    <n v="23930"/>
    <n v="18307"/>
    <n v="17152"/>
    <n v="14666"/>
    <n v="13600"/>
    <n v="13342"/>
    <n v="11796"/>
    <m/>
    <m/>
  </r>
  <r>
    <s v="Sentencias por Contra Salud Pública"/>
    <x v="7"/>
    <x v="68"/>
    <x v="217"/>
    <x v="436"/>
    <m/>
    <s v="2013-2019"/>
    <m/>
    <m/>
    <s v="Poder Judicial"/>
    <m/>
    <m/>
    <m/>
    <m/>
    <m/>
    <m/>
    <m/>
    <m/>
    <m/>
    <m/>
    <m/>
    <m/>
    <m/>
    <n v="13"/>
    <n v="18"/>
    <n v="26"/>
    <n v="24"/>
    <n v="28"/>
    <n v="43"/>
    <n v="101"/>
    <m/>
    <m/>
  </r>
  <r>
    <s v="Sentencias por Contrabando de Especies Exóticas"/>
    <x v="7"/>
    <x v="68"/>
    <x v="201"/>
    <x v="437"/>
    <m/>
    <s v="2013-2019"/>
    <m/>
    <m/>
    <s v="Poder Judicial"/>
    <m/>
    <m/>
    <m/>
    <m/>
    <m/>
    <m/>
    <m/>
    <m/>
    <m/>
    <m/>
    <m/>
    <m/>
    <m/>
    <n v="0"/>
    <n v="0"/>
    <n v="0"/>
    <n v="0"/>
    <n v="1"/>
    <n v="5"/>
    <n v="15"/>
    <m/>
    <m/>
  </r>
  <r>
    <s v="Sentencias por Contrabando Infracción a la Orden de Aduanas"/>
    <x v="7"/>
    <x v="68"/>
    <x v="215"/>
    <x v="438"/>
    <m/>
    <s v="2013-2019"/>
    <m/>
    <m/>
    <s v="Poder Judicial"/>
    <m/>
    <m/>
    <m/>
    <m/>
    <m/>
    <m/>
    <m/>
    <m/>
    <m/>
    <m/>
    <m/>
    <m/>
    <m/>
    <n v="4"/>
    <n v="17"/>
    <n v="43"/>
    <n v="472"/>
    <n v="860"/>
    <n v="1531"/>
    <n v="1804"/>
    <m/>
    <m/>
  </r>
  <r>
    <s v="Sentencias por Corrupción Entre Particulares Cometido Persona Jurídica"/>
    <x v="7"/>
    <x v="68"/>
    <x v="209"/>
    <x v="439"/>
    <m/>
    <s v="2013-2019"/>
    <m/>
    <m/>
    <s v="Poder Judicial"/>
    <m/>
    <m/>
    <m/>
    <m/>
    <m/>
    <m/>
    <m/>
    <m/>
    <m/>
    <m/>
    <m/>
    <m/>
    <m/>
    <n v="0"/>
    <n v="0"/>
    <n v="0"/>
    <n v="0"/>
    <n v="0"/>
    <n v="0"/>
    <n v="1"/>
    <m/>
    <m/>
  </r>
  <r>
    <s v="Sentencias por Corte/Destrucción de Arbol/Arbusto Regulados por Art. 21 Ley de Bosques"/>
    <x v="7"/>
    <x v="68"/>
    <x v="201"/>
    <x v="440"/>
    <m/>
    <s v="2013-2019"/>
    <m/>
    <m/>
    <s v="Poder Judicial"/>
    <m/>
    <m/>
    <m/>
    <m/>
    <m/>
    <m/>
    <m/>
    <m/>
    <m/>
    <m/>
    <m/>
    <m/>
    <m/>
    <n v="33"/>
    <n v="28"/>
    <n v="28"/>
    <n v="43"/>
    <n v="49"/>
    <n v="26"/>
    <n v="47"/>
    <m/>
    <m/>
  </r>
  <r>
    <s v="Sentencias por Crimenes Lesa Humanidad y Genocidio"/>
    <x v="7"/>
    <x v="68"/>
    <x v="203"/>
    <x v="441"/>
    <m/>
    <s v="2013-2019"/>
    <m/>
    <m/>
    <s v="Poder Judicial"/>
    <m/>
    <m/>
    <m/>
    <m/>
    <m/>
    <m/>
    <m/>
    <m/>
    <m/>
    <m/>
    <m/>
    <m/>
    <m/>
    <n v="0"/>
    <n v="2"/>
    <n v="0"/>
    <n v="5"/>
    <n v="1"/>
    <n v="5"/>
    <n v="8"/>
    <m/>
    <m/>
  </r>
  <r>
    <s v="Sentencias por Crímenes y Simples Delitos c/Soberanía Nacional y Seguridad del Estado"/>
    <x v="7"/>
    <x v="68"/>
    <x v="210"/>
    <x v="442"/>
    <m/>
    <s v="2013-2019"/>
    <m/>
    <m/>
    <s v="Poder Judicial"/>
    <m/>
    <m/>
    <m/>
    <m/>
    <m/>
    <m/>
    <m/>
    <m/>
    <m/>
    <m/>
    <m/>
    <m/>
    <m/>
    <n v="1"/>
    <n v="1"/>
    <n v="0"/>
    <n v="0"/>
    <n v="2"/>
    <n v="3"/>
    <n v="12"/>
    <m/>
    <m/>
  </r>
  <r>
    <s v="Sentencias por Crimenes y Simples Delitos Seguridad Interior del Estado"/>
    <x v="7"/>
    <x v="68"/>
    <x v="210"/>
    <x v="443"/>
    <m/>
    <s v="2013-2019"/>
    <m/>
    <m/>
    <s v="Poder Judicial"/>
    <m/>
    <m/>
    <m/>
    <m/>
    <m/>
    <m/>
    <m/>
    <m/>
    <m/>
    <m/>
    <m/>
    <m/>
    <m/>
    <n v="1"/>
    <n v="5"/>
    <n v="7"/>
    <n v="42"/>
    <n v="10"/>
    <n v="11"/>
    <n v="742"/>
    <m/>
    <m/>
  </r>
  <r>
    <s v="Sentencias por Cuasidelito de Homicidio"/>
    <x v="7"/>
    <x v="68"/>
    <x v="208"/>
    <x v="444"/>
    <m/>
    <s v="2013-2019"/>
    <m/>
    <m/>
    <s v="Poder Judicial"/>
    <m/>
    <m/>
    <m/>
    <m/>
    <m/>
    <m/>
    <m/>
    <m/>
    <m/>
    <m/>
    <m/>
    <m/>
    <m/>
    <n v="856"/>
    <n v="861"/>
    <n v="862"/>
    <n v="792"/>
    <n v="859"/>
    <n v="750"/>
    <n v="805"/>
    <m/>
    <m/>
  </r>
  <r>
    <s v="Sentencias por Cuasidelito de Homicidio Cometido por Profesionales de la Salud"/>
    <x v="7"/>
    <x v="68"/>
    <x v="217"/>
    <x v="445"/>
    <m/>
    <s v="2013-2019"/>
    <m/>
    <m/>
    <s v="Poder Judicial"/>
    <m/>
    <m/>
    <m/>
    <m/>
    <m/>
    <m/>
    <m/>
    <m/>
    <m/>
    <m/>
    <m/>
    <m/>
    <m/>
    <n v="193"/>
    <n v="212"/>
    <n v="218"/>
    <n v="170"/>
    <n v="152"/>
    <n v="126"/>
    <n v="118"/>
    <m/>
    <m/>
  </r>
  <r>
    <s v="Sentencias por Cuasidelito de Lesiones"/>
    <x v="7"/>
    <x v="68"/>
    <x v="208"/>
    <x v="446"/>
    <m/>
    <s v="2013-2019"/>
    <m/>
    <m/>
    <s v="Poder Judicial"/>
    <m/>
    <m/>
    <m/>
    <m/>
    <m/>
    <m/>
    <m/>
    <m/>
    <m/>
    <m/>
    <m/>
    <m/>
    <m/>
    <n v="6786"/>
    <n v="6966"/>
    <n v="6768"/>
    <n v="6674"/>
    <n v="6055"/>
    <n v="6038"/>
    <n v="5613"/>
    <m/>
    <m/>
  </r>
  <r>
    <s v="Sentencias por Cuasidelito de Lesiones Cometidos por Profesionales de la Salud"/>
    <x v="7"/>
    <x v="68"/>
    <x v="208"/>
    <x v="447"/>
    <m/>
    <s v="2013-2019"/>
    <m/>
    <m/>
    <s v="Poder Judicial"/>
    <m/>
    <m/>
    <m/>
    <m/>
    <m/>
    <m/>
    <m/>
    <m/>
    <m/>
    <m/>
    <m/>
    <m/>
    <m/>
    <n v="293"/>
    <n v="278"/>
    <n v="139"/>
    <n v="224"/>
    <n v="170"/>
    <n v="178"/>
    <n v="199"/>
    <m/>
    <m/>
  </r>
  <r>
    <s v="Sentencias por Cuasidelito Vehículo Motorizado"/>
    <x v="7"/>
    <x v="68"/>
    <x v="214"/>
    <x v="448"/>
    <m/>
    <s v="2013-2019"/>
    <m/>
    <m/>
    <s v="Poder Judicial"/>
    <m/>
    <m/>
    <m/>
    <m/>
    <m/>
    <m/>
    <m/>
    <m/>
    <m/>
    <m/>
    <m/>
    <m/>
    <m/>
    <n v="2"/>
    <n v="5"/>
    <n v="76"/>
    <n v="211"/>
    <n v="368"/>
    <n v="421"/>
    <n v="508"/>
    <m/>
    <m/>
  </r>
  <r>
    <s v="Sentencias por Cultivo/Cosecha Especies Vegetales Productoras de Estupefacientes"/>
    <x v="7"/>
    <x v="68"/>
    <x v="216"/>
    <x v="449"/>
    <m/>
    <s v="2013-2019"/>
    <m/>
    <m/>
    <s v="Poder Judicial"/>
    <m/>
    <m/>
    <m/>
    <m/>
    <m/>
    <m/>
    <m/>
    <m/>
    <m/>
    <m/>
    <m/>
    <m/>
    <m/>
    <n v="965"/>
    <n v="1119"/>
    <n v="1605"/>
    <n v="1915"/>
    <n v="1675"/>
    <n v="1721"/>
    <n v="1335"/>
    <m/>
    <m/>
  </r>
  <r>
    <s v="Sentencias por Daño Falta"/>
    <x v="7"/>
    <x v="68"/>
    <x v="202"/>
    <x v="450"/>
    <m/>
    <s v="2013-2019"/>
    <m/>
    <m/>
    <s v="Poder Judicial"/>
    <m/>
    <m/>
    <m/>
    <m/>
    <m/>
    <m/>
    <m/>
    <m/>
    <m/>
    <m/>
    <m/>
    <m/>
    <m/>
    <n v="2662"/>
    <n v="2543"/>
    <n v="2238"/>
    <n v="2010"/>
    <n v="1770"/>
    <n v="1581"/>
    <n v="1354"/>
    <m/>
    <m/>
  </r>
  <r>
    <s v="Sentencias por Daños"/>
    <x v="7"/>
    <x v="68"/>
    <x v="202"/>
    <x v="451"/>
    <m/>
    <s v="2013-2019"/>
    <m/>
    <m/>
    <s v="Poder Judicial"/>
    <m/>
    <m/>
    <m/>
    <m/>
    <m/>
    <m/>
    <m/>
    <m/>
    <m/>
    <m/>
    <m/>
    <m/>
    <m/>
    <n v="212"/>
    <n v="212"/>
    <n v="218"/>
    <n v="172"/>
    <n v="102"/>
    <n v="65"/>
    <n v="54"/>
    <m/>
    <m/>
  </r>
  <r>
    <s v="Sentencias por Daños a Monumentos Nacionales"/>
    <x v="7"/>
    <x v="68"/>
    <x v="202"/>
    <x v="452"/>
    <m/>
    <s v="2013-2019"/>
    <m/>
    <m/>
    <s v="Poder Judicial"/>
    <m/>
    <m/>
    <m/>
    <m/>
    <m/>
    <m/>
    <m/>
    <m/>
    <m/>
    <m/>
    <m/>
    <m/>
    <m/>
    <n v="0"/>
    <n v="0"/>
    <n v="2"/>
    <n v="8"/>
    <n v="30"/>
    <n v="31"/>
    <n v="49"/>
    <m/>
    <m/>
  </r>
  <r>
    <s v="Sentencias por Daños Calificados"/>
    <x v="7"/>
    <x v="68"/>
    <x v="202"/>
    <x v="453"/>
    <m/>
    <s v="2013-2019"/>
    <m/>
    <m/>
    <s v="Poder Judicial"/>
    <m/>
    <m/>
    <m/>
    <m/>
    <m/>
    <m/>
    <m/>
    <m/>
    <m/>
    <m/>
    <m/>
    <m/>
    <m/>
    <n v="472"/>
    <n v="390"/>
    <n v="371"/>
    <n v="346"/>
    <n v="247"/>
    <n v="289"/>
    <n v="652"/>
    <m/>
    <m/>
  </r>
  <r>
    <s v="Sentencias por Daños o Apropiación Sobre Monumentos Nacionales"/>
    <x v="7"/>
    <x v="68"/>
    <x v="202"/>
    <x v="454"/>
    <m/>
    <s v="2013-2019"/>
    <m/>
    <m/>
    <s v="Poder Judicial"/>
    <m/>
    <m/>
    <m/>
    <m/>
    <m/>
    <m/>
    <m/>
    <m/>
    <m/>
    <m/>
    <m/>
    <m/>
    <m/>
    <n v="28"/>
    <n v="28"/>
    <n v="34"/>
    <n v="11"/>
    <n v="4"/>
    <n v="1"/>
    <n v="2"/>
    <m/>
    <m/>
  </r>
  <r>
    <s v="Sentencias por Daños Simples"/>
    <x v="7"/>
    <x v="68"/>
    <x v="202"/>
    <x v="455"/>
    <m/>
    <s v="2013-2019"/>
    <m/>
    <m/>
    <s v="Poder Judicial"/>
    <m/>
    <m/>
    <m/>
    <m/>
    <m/>
    <m/>
    <m/>
    <m/>
    <m/>
    <m/>
    <m/>
    <m/>
    <m/>
    <n v="15676"/>
    <n v="16635"/>
    <n v="15553"/>
    <n v="15321"/>
    <n v="15387"/>
    <n v="14621"/>
    <n v="16174"/>
    <m/>
    <m/>
  </r>
  <r>
    <s v="Sentencias por Declaración Maliciosa de Impuesto"/>
    <x v="7"/>
    <x v="68"/>
    <x v="215"/>
    <x v="456"/>
    <m/>
    <s v="2013-2019"/>
    <m/>
    <m/>
    <s v="Poder Judicial"/>
    <m/>
    <m/>
    <m/>
    <m/>
    <m/>
    <m/>
    <m/>
    <m/>
    <m/>
    <m/>
    <m/>
    <m/>
    <m/>
    <n v="8"/>
    <n v="15"/>
    <n v="34"/>
    <n v="55"/>
    <n v="48"/>
    <n v="22"/>
    <n v="20"/>
    <m/>
    <m/>
  </r>
  <r>
    <s v="Sentencias por Dejar Animales Sueltos"/>
    <x v="7"/>
    <x v="68"/>
    <x v="210"/>
    <x v="457"/>
    <m/>
    <s v="2013-2019"/>
    <m/>
    <m/>
    <s v="Poder Judicial"/>
    <m/>
    <m/>
    <m/>
    <m/>
    <m/>
    <m/>
    <m/>
    <m/>
    <m/>
    <m/>
    <m/>
    <m/>
    <m/>
    <n v="1365"/>
    <n v="1317"/>
    <n v="1254"/>
    <n v="1220"/>
    <n v="1177"/>
    <n v="1234"/>
    <n v="1427"/>
    <m/>
    <m/>
  </r>
  <r>
    <s v="Sentencias por Delito Desordenes Públicos"/>
    <x v="7"/>
    <x v="68"/>
    <x v="210"/>
    <x v="458"/>
    <m/>
    <s v="2013-2019"/>
    <m/>
    <m/>
    <s v="Poder Judicial"/>
    <m/>
    <m/>
    <m/>
    <m/>
    <m/>
    <m/>
    <m/>
    <m/>
    <m/>
    <m/>
    <m/>
    <m/>
    <m/>
    <n v="1691"/>
    <n v="1162"/>
    <n v="1000"/>
    <n v="1215"/>
    <n v="1001"/>
    <n v="907"/>
    <n v="4163"/>
    <m/>
    <m/>
  </r>
  <r>
    <s v="Sentencias por Delitos Contemplados en Otros Textos Legales"/>
    <x v="7"/>
    <x v="68"/>
    <x v="91"/>
    <x v="459"/>
    <m/>
    <s v="2013-2019"/>
    <m/>
    <m/>
    <s v="Poder Judicial"/>
    <m/>
    <m/>
    <m/>
    <m/>
    <m/>
    <m/>
    <m/>
    <m/>
    <m/>
    <m/>
    <m/>
    <m/>
    <m/>
    <n v="124"/>
    <n v="159"/>
    <n v="196"/>
    <n v="351"/>
    <n v="1557"/>
    <n v="1461"/>
    <n v="1307"/>
    <m/>
    <m/>
  </r>
  <r>
    <s v="Sentencias por Delitos Contenidos en el Decreto Ley 1,094 de Extranjería"/>
    <x v="7"/>
    <x v="68"/>
    <x v="218"/>
    <x v="460"/>
    <m/>
    <s v="2013-2019"/>
    <m/>
    <m/>
    <s v="Poder Judicial"/>
    <m/>
    <m/>
    <m/>
    <m/>
    <m/>
    <m/>
    <m/>
    <m/>
    <m/>
    <m/>
    <m/>
    <m/>
    <m/>
    <n v="7"/>
    <n v="4"/>
    <n v="1"/>
    <n v="0"/>
    <n v="0"/>
    <n v="0"/>
    <n v="0"/>
    <m/>
    <m/>
  </r>
  <r>
    <s v="Sentencias por Delitos Contenidos en la Ley 19.620 de Adopción de Menores"/>
    <x v="7"/>
    <x v="68"/>
    <x v="212"/>
    <x v="461"/>
    <m/>
    <s v="2013-2019"/>
    <m/>
    <m/>
    <s v="Poder Judicial"/>
    <m/>
    <m/>
    <m/>
    <m/>
    <m/>
    <m/>
    <m/>
    <m/>
    <m/>
    <m/>
    <m/>
    <m/>
    <m/>
    <n v="1"/>
    <n v="3"/>
    <n v="7"/>
    <n v="4"/>
    <n v="1"/>
    <n v="1"/>
    <n v="3"/>
    <m/>
    <m/>
  </r>
  <r>
    <s v="Sentencias por Delitos Contenidos en Leyes de Prenda Especiales Ley 20.190"/>
    <x v="7"/>
    <x v="68"/>
    <x v="204"/>
    <x v="462"/>
    <m/>
    <s v="2013-2019"/>
    <m/>
    <m/>
    <s v="Poder Judicial"/>
    <m/>
    <m/>
    <m/>
    <m/>
    <m/>
    <m/>
    <m/>
    <m/>
    <m/>
    <m/>
    <m/>
    <m/>
    <m/>
    <n v="27"/>
    <n v="24"/>
    <n v="80"/>
    <n v="100"/>
    <n v="216"/>
    <n v="138"/>
    <n v="109"/>
    <m/>
    <m/>
  </r>
  <r>
    <s v="Sentencias por Delitos Contra la Ley de Bosque Nativo Ley 20.283"/>
    <x v="7"/>
    <x v="68"/>
    <x v="201"/>
    <x v="463"/>
    <m/>
    <s v="2013-2019"/>
    <m/>
    <m/>
    <s v="Poder Judicial"/>
    <m/>
    <m/>
    <m/>
    <m/>
    <m/>
    <m/>
    <m/>
    <m/>
    <m/>
    <m/>
    <m/>
    <m/>
    <m/>
    <n v="9"/>
    <n v="10"/>
    <n v="16"/>
    <n v="20"/>
    <n v="27"/>
    <n v="23"/>
    <n v="14"/>
    <m/>
    <m/>
  </r>
  <r>
    <s v="Sentencias por Delitos Contra la Libertad Ambulatoria y el Derecho de Asociación"/>
    <x v="7"/>
    <x v="68"/>
    <x v="207"/>
    <x v="464"/>
    <m/>
    <s v="2013-2019"/>
    <m/>
    <m/>
    <s v="Poder Judicial"/>
    <m/>
    <m/>
    <m/>
    <m/>
    <m/>
    <m/>
    <m/>
    <m/>
    <m/>
    <m/>
    <m/>
    <m/>
    <m/>
    <n v="3"/>
    <n v="1"/>
    <n v="0"/>
    <n v="3"/>
    <n v="3"/>
    <n v="1"/>
    <n v="5"/>
    <m/>
    <m/>
  </r>
  <r>
    <s v="Sentencias por Delitos Contra la Vida y la Privacidad de Las Conversaciones"/>
    <x v="7"/>
    <x v="68"/>
    <x v="207"/>
    <x v="465"/>
    <m/>
    <s v="2013-2019"/>
    <m/>
    <m/>
    <s v="Poder Judicial"/>
    <m/>
    <m/>
    <m/>
    <m/>
    <m/>
    <m/>
    <m/>
    <m/>
    <m/>
    <m/>
    <m/>
    <m/>
    <m/>
    <n v="33"/>
    <n v="56"/>
    <n v="68"/>
    <n v="114"/>
    <n v="117"/>
    <n v="135"/>
    <n v="179"/>
    <m/>
    <m/>
  </r>
  <r>
    <s v="Sentencias por Delitos Contra Ley de Propiedad Industrial"/>
    <x v="7"/>
    <x v="68"/>
    <x v="202"/>
    <x v="466"/>
    <m/>
    <s v="2013-2019"/>
    <m/>
    <m/>
    <s v="Poder Judicial"/>
    <m/>
    <m/>
    <m/>
    <m/>
    <m/>
    <m/>
    <m/>
    <m/>
    <m/>
    <m/>
    <m/>
    <m/>
    <m/>
    <n v="9"/>
    <n v="5"/>
    <n v="7"/>
    <n v="4"/>
    <n v="2"/>
    <n v="0"/>
    <n v="0"/>
    <m/>
    <m/>
  </r>
  <r>
    <s v="Sentencias por Delitos Contra Ley de Propiedad Intelectual"/>
    <x v="7"/>
    <x v="68"/>
    <x v="202"/>
    <x v="467"/>
    <m/>
    <s v="2013-2019"/>
    <m/>
    <m/>
    <s v="Poder Judicial"/>
    <m/>
    <m/>
    <m/>
    <m/>
    <m/>
    <m/>
    <m/>
    <m/>
    <m/>
    <m/>
    <m/>
    <m/>
    <m/>
    <n v="218"/>
    <n v="206"/>
    <n v="159"/>
    <n v="166"/>
    <n v="132"/>
    <n v="26"/>
    <n v="0"/>
    <m/>
    <m/>
  </r>
  <r>
    <s v="Sentencias por Delitos de la Ley de Sociedades Anónimas"/>
    <x v="7"/>
    <x v="68"/>
    <x v="215"/>
    <x v="468"/>
    <m/>
    <s v="2013-2019"/>
    <m/>
    <m/>
    <s v="Poder Judicial"/>
    <m/>
    <m/>
    <m/>
    <m/>
    <m/>
    <m/>
    <m/>
    <m/>
    <m/>
    <m/>
    <m/>
    <m/>
    <m/>
    <n v="0"/>
    <n v="0"/>
    <n v="0"/>
    <n v="0"/>
    <n v="0"/>
    <n v="0"/>
    <n v="1"/>
    <m/>
    <m/>
  </r>
  <r>
    <s v="Sentencias por Delitos de Signifación Sexual"/>
    <x v="7"/>
    <x v="68"/>
    <x v="205"/>
    <x v="469"/>
    <m/>
    <s v="2013-2019"/>
    <m/>
    <m/>
    <s v="Poder Judicial"/>
    <m/>
    <m/>
    <m/>
    <m/>
    <m/>
    <m/>
    <m/>
    <m/>
    <m/>
    <m/>
    <m/>
    <m/>
    <m/>
    <n v="1"/>
    <n v="2"/>
    <n v="1"/>
    <n v="0"/>
    <n v="0"/>
    <n v="0"/>
    <n v="0"/>
    <m/>
    <m/>
  </r>
  <r>
    <s v="Sentencias por Delitos del Decreto Ley 3,538 de 1979 Que Regula Mercado Financiero"/>
    <x v="7"/>
    <x v="68"/>
    <x v="215"/>
    <x v="470"/>
    <m/>
    <s v="2013-2019"/>
    <m/>
    <m/>
    <s v="Poder Judicial"/>
    <m/>
    <m/>
    <m/>
    <m/>
    <m/>
    <m/>
    <m/>
    <m/>
    <m/>
    <m/>
    <m/>
    <m/>
    <m/>
    <n v="0"/>
    <n v="0"/>
    <n v="0"/>
    <n v="0"/>
    <n v="0"/>
    <n v="0"/>
    <n v="1"/>
    <m/>
    <m/>
  </r>
  <r>
    <s v="Sentencias por Delitos Informaticos"/>
    <x v="7"/>
    <x v="68"/>
    <x v="219"/>
    <x v="471"/>
    <m/>
    <s v="2013-2019"/>
    <m/>
    <m/>
    <s v="Poder Judicial"/>
    <m/>
    <m/>
    <m/>
    <m/>
    <m/>
    <m/>
    <m/>
    <m/>
    <m/>
    <m/>
    <m/>
    <m/>
    <m/>
    <n v="1"/>
    <n v="3"/>
    <n v="0"/>
    <n v="0"/>
    <n v="0"/>
    <n v="1"/>
    <n v="0"/>
    <m/>
    <m/>
  </r>
  <r>
    <s v="Sentencias por Delitos Marcarios"/>
    <x v="7"/>
    <x v="68"/>
    <x v="202"/>
    <x v="472"/>
    <m/>
    <s v="2013-2019"/>
    <m/>
    <m/>
    <s v="Poder Judicial"/>
    <m/>
    <m/>
    <m/>
    <m/>
    <m/>
    <m/>
    <m/>
    <m/>
    <m/>
    <m/>
    <m/>
    <m/>
    <m/>
    <n v="278"/>
    <n v="406"/>
    <n v="561"/>
    <n v="1098"/>
    <n v="103"/>
    <n v="275"/>
    <n v="264"/>
    <m/>
    <m/>
  </r>
  <r>
    <s v="Sentencias por Delitos Que Contempla el Codigo Tributario"/>
    <x v="7"/>
    <x v="68"/>
    <x v="215"/>
    <x v="473"/>
    <m/>
    <s v="2013-2019"/>
    <m/>
    <m/>
    <s v="Poder Judicial"/>
    <m/>
    <m/>
    <m/>
    <m/>
    <m/>
    <m/>
    <m/>
    <m/>
    <m/>
    <m/>
    <m/>
    <m/>
    <m/>
    <n v="77"/>
    <n v="95"/>
    <n v="99"/>
    <n v="112"/>
    <n v="154"/>
    <n v="83"/>
    <n v="73"/>
    <m/>
    <m/>
  </r>
  <r>
    <s v="Sentencias por Delitos Relativos al Pago de Pensiones Alimenticias"/>
    <x v="7"/>
    <x v="68"/>
    <x v="212"/>
    <x v="474"/>
    <m/>
    <s v="2013-2019"/>
    <m/>
    <m/>
    <s v="Poder Judicial"/>
    <m/>
    <m/>
    <m/>
    <m/>
    <m/>
    <m/>
    <m/>
    <m/>
    <m/>
    <m/>
    <m/>
    <m/>
    <m/>
    <n v="2"/>
    <n v="7"/>
    <n v="4"/>
    <n v="7"/>
    <n v="5"/>
    <n v="10"/>
    <n v="8"/>
    <m/>
    <m/>
  </r>
  <r>
    <s v="Sentencias por Denegacion de Auxilio"/>
    <x v="7"/>
    <x v="68"/>
    <x v="203"/>
    <x v="475"/>
    <m/>
    <s v="2013-2019"/>
    <m/>
    <m/>
    <s v="Poder Judicial"/>
    <m/>
    <m/>
    <m/>
    <m/>
    <m/>
    <m/>
    <m/>
    <m/>
    <m/>
    <m/>
    <m/>
    <m/>
    <m/>
    <n v="0"/>
    <n v="1"/>
    <n v="0"/>
    <n v="0"/>
    <n v="1"/>
    <n v="0"/>
    <n v="0"/>
    <m/>
    <m/>
  </r>
  <r>
    <s v="Sentencias por Depositario Alzado"/>
    <x v="7"/>
    <x v="68"/>
    <x v="204"/>
    <x v="476"/>
    <m/>
    <s v="2013-2019"/>
    <m/>
    <m/>
    <s v="Poder Judicial"/>
    <m/>
    <m/>
    <m/>
    <m/>
    <m/>
    <m/>
    <m/>
    <m/>
    <m/>
    <m/>
    <m/>
    <m/>
    <m/>
    <n v="106"/>
    <n v="98"/>
    <n v="80"/>
    <n v="61"/>
    <n v="68"/>
    <n v="149"/>
    <n v="64"/>
    <m/>
    <m/>
  </r>
  <r>
    <s v="Sentencias por Desacato"/>
    <x v="7"/>
    <x v="68"/>
    <x v="210"/>
    <x v="477"/>
    <m/>
    <s v="2013-2019"/>
    <m/>
    <m/>
    <s v="Poder Judicial"/>
    <m/>
    <m/>
    <m/>
    <m/>
    <m/>
    <m/>
    <m/>
    <m/>
    <m/>
    <m/>
    <m/>
    <m/>
    <m/>
    <n v="5882"/>
    <n v="5635"/>
    <n v="4998"/>
    <n v="5346"/>
    <n v="5740"/>
    <n v="5989"/>
    <n v="6521"/>
    <m/>
    <m/>
  </r>
  <r>
    <s v="Sentencias por Desatender el Llamado a Reclamo"/>
    <x v="7"/>
    <x v="68"/>
    <x v="210"/>
    <x v="478"/>
    <m/>
    <s v="2013-2019"/>
    <m/>
    <m/>
    <s v="Poder Judicial"/>
    <m/>
    <m/>
    <m/>
    <m/>
    <m/>
    <m/>
    <m/>
    <m/>
    <m/>
    <m/>
    <m/>
    <m/>
    <m/>
    <n v="0"/>
    <n v="0"/>
    <n v="0"/>
    <n v="197"/>
    <n v="178"/>
    <n v="616"/>
    <n v="131"/>
    <m/>
    <m/>
  </r>
  <r>
    <s v="Sentencias por Desordenes en Espectáculos Públicos"/>
    <x v="7"/>
    <x v="68"/>
    <x v="210"/>
    <x v="479"/>
    <m/>
    <s v="2013-2019"/>
    <m/>
    <m/>
    <s v="Poder Judicial"/>
    <m/>
    <m/>
    <m/>
    <m/>
    <m/>
    <m/>
    <m/>
    <m/>
    <m/>
    <m/>
    <m/>
    <m/>
    <m/>
    <n v="584"/>
    <n v="361"/>
    <n v="283"/>
    <n v="306"/>
    <n v="223"/>
    <n v="209"/>
    <n v="992"/>
    <m/>
    <m/>
  </r>
  <r>
    <s v="Sentencias por Destrucción o Alteración de Deslindes"/>
    <x v="7"/>
    <x v="68"/>
    <x v="202"/>
    <x v="480"/>
    <m/>
    <s v="2013-2019"/>
    <m/>
    <m/>
    <s v="Poder Judicial"/>
    <m/>
    <m/>
    <m/>
    <m/>
    <m/>
    <m/>
    <m/>
    <m/>
    <m/>
    <m/>
    <m/>
    <m/>
    <m/>
    <n v="44"/>
    <n v="33"/>
    <n v="35"/>
    <n v="35"/>
    <n v="28"/>
    <n v="44"/>
    <n v="47"/>
    <m/>
    <m/>
  </r>
  <r>
    <s v="Sentencias por Detención, Destierro o Arresto Irregular"/>
    <x v="7"/>
    <x v="68"/>
    <x v="206"/>
    <x v="481"/>
    <m/>
    <s v="2013-2019"/>
    <m/>
    <m/>
    <s v="Poder Judicial"/>
    <m/>
    <m/>
    <m/>
    <m/>
    <m/>
    <m/>
    <m/>
    <m/>
    <m/>
    <m/>
    <m/>
    <m/>
    <m/>
    <n v="73"/>
    <n v="55"/>
    <n v="45"/>
    <n v="42"/>
    <n v="39"/>
    <n v="49"/>
    <n v="85"/>
    <m/>
    <m/>
  </r>
  <r>
    <s v="Sentencias por Deudor, Gerente, Director, Administrador o Representante Actúen en Perjuicio de Acreedor"/>
    <x v="7"/>
    <x v="68"/>
    <x v="204"/>
    <x v="482"/>
    <m/>
    <s v="2013-2019"/>
    <m/>
    <m/>
    <s v="Poder Judicial"/>
    <m/>
    <m/>
    <m/>
    <m/>
    <m/>
    <m/>
    <m/>
    <m/>
    <m/>
    <m/>
    <m/>
    <m/>
    <m/>
    <n v="0"/>
    <n v="0"/>
    <n v="4"/>
    <n v="1"/>
    <n v="10"/>
    <n v="17"/>
    <n v="32"/>
    <m/>
    <m/>
  </r>
  <r>
    <s v="Sentencias por Difusión de Material Pornográfico"/>
    <x v="7"/>
    <x v="68"/>
    <x v="205"/>
    <x v="483"/>
    <m/>
    <s v="2013-2019"/>
    <m/>
    <m/>
    <s v="Poder Judicial"/>
    <m/>
    <m/>
    <m/>
    <m/>
    <m/>
    <m/>
    <m/>
    <m/>
    <m/>
    <m/>
    <m/>
    <m/>
    <m/>
    <n v="0"/>
    <n v="1"/>
    <n v="0"/>
    <n v="1"/>
    <n v="0"/>
    <n v="0"/>
    <n v="0"/>
    <m/>
    <m/>
  </r>
  <r>
    <s v="Sentencias por Difusión Indebida Entrevista Videograbada"/>
    <x v="7"/>
    <x v="68"/>
    <x v="207"/>
    <x v="484"/>
    <m/>
    <s v="2013-2019"/>
    <m/>
    <m/>
    <s v="Poder Judicial"/>
    <m/>
    <m/>
    <m/>
    <m/>
    <m/>
    <m/>
    <m/>
    <m/>
    <m/>
    <m/>
    <m/>
    <m/>
    <m/>
    <n v="0"/>
    <n v="0"/>
    <n v="0"/>
    <n v="0"/>
    <n v="0"/>
    <n v="0"/>
    <n v="1"/>
    <m/>
    <m/>
  </r>
  <r>
    <s v="Sentencias por Dirigir Reuniones Tumultuosas"/>
    <x v="7"/>
    <x v="68"/>
    <x v="210"/>
    <x v="485"/>
    <m/>
    <s v="2013-2019"/>
    <m/>
    <m/>
    <s v="Poder Judicial"/>
    <m/>
    <m/>
    <m/>
    <m/>
    <m/>
    <m/>
    <m/>
    <m/>
    <m/>
    <m/>
    <m/>
    <m/>
    <m/>
    <n v="3"/>
    <n v="1"/>
    <n v="0"/>
    <n v="1"/>
    <n v="1"/>
    <n v="0"/>
    <n v="8"/>
    <m/>
    <m/>
  </r>
  <r>
    <s v="Sentencias por Disensiones Domésticas"/>
    <x v="7"/>
    <x v="68"/>
    <x v="210"/>
    <x v="486"/>
    <m/>
    <s v="2013-2019"/>
    <m/>
    <m/>
    <s v="Poder Judicial"/>
    <m/>
    <m/>
    <m/>
    <m/>
    <m/>
    <m/>
    <m/>
    <m/>
    <m/>
    <m/>
    <m/>
    <m/>
    <m/>
    <n v="315"/>
    <n v="187"/>
    <n v="183"/>
    <n v="161"/>
    <n v="154"/>
    <n v="149"/>
    <n v="145"/>
    <m/>
    <m/>
  </r>
  <r>
    <s v="Sentencias por Disparos Injustificados Vía Pública"/>
    <x v="7"/>
    <x v="68"/>
    <x v="210"/>
    <x v="487"/>
    <m/>
    <s v="2013-2019"/>
    <m/>
    <m/>
    <s v="Poder Judicial"/>
    <m/>
    <m/>
    <m/>
    <m/>
    <m/>
    <m/>
    <m/>
    <m/>
    <m/>
    <m/>
    <m/>
    <m/>
    <m/>
    <n v="0"/>
    <n v="0"/>
    <n v="15"/>
    <n v="42"/>
    <n v="63"/>
    <n v="75"/>
    <n v="88"/>
    <m/>
    <m/>
  </r>
  <r>
    <s v="Sentencias por Divulgación Datos Militante de Partido Pólitico"/>
    <x v="7"/>
    <x v="68"/>
    <x v="207"/>
    <x v="488"/>
    <m/>
    <s v="2013-2019"/>
    <m/>
    <m/>
    <s v="Poder Judicial"/>
    <m/>
    <m/>
    <m/>
    <m/>
    <m/>
    <m/>
    <m/>
    <m/>
    <m/>
    <m/>
    <m/>
    <m/>
    <m/>
    <n v="0"/>
    <n v="0"/>
    <n v="0"/>
    <n v="0"/>
    <n v="0"/>
    <n v="1"/>
    <n v="0"/>
    <m/>
    <m/>
  </r>
  <r>
    <s v="Sentencias por Divulgación Identidad Menores por Medio Comunicación Social"/>
    <x v="7"/>
    <x v="68"/>
    <x v="207"/>
    <x v="489"/>
    <m/>
    <s v="2013-2019"/>
    <m/>
    <m/>
    <s v="Poder Judicial"/>
    <m/>
    <m/>
    <m/>
    <m/>
    <m/>
    <m/>
    <m/>
    <m/>
    <m/>
    <m/>
    <m/>
    <m/>
    <m/>
    <n v="2"/>
    <n v="1"/>
    <n v="1"/>
    <n v="0"/>
    <n v="2"/>
    <n v="1"/>
    <n v="2"/>
    <m/>
    <m/>
  </r>
  <r>
    <s v="Sentencias por Ejercicio Ilegal de la Profesión"/>
    <x v="7"/>
    <x v="68"/>
    <x v="204"/>
    <x v="490"/>
    <m/>
    <s v="2013-2019"/>
    <m/>
    <m/>
    <s v="Poder Judicial"/>
    <m/>
    <m/>
    <m/>
    <m/>
    <m/>
    <m/>
    <m/>
    <m/>
    <m/>
    <m/>
    <m/>
    <m/>
    <m/>
    <n v="142"/>
    <n v="159"/>
    <n v="157"/>
    <n v="171"/>
    <n v="140"/>
    <n v="117"/>
    <n v="125"/>
    <m/>
    <m/>
  </r>
  <r>
    <s v="Sentencias por Ejercicio Irregular de Martillero Público"/>
    <x v="7"/>
    <x v="68"/>
    <x v="204"/>
    <x v="491"/>
    <m/>
    <s v="2013-2019"/>
    <m/>
    <m/>
    <s v="Poder Judicial"/>
    <m/>
    <m/>
    <m/>
    <m/>
    <m/>
    <m/>
    <m/>
    <m/>
    <m/>
    <m/>
    <m/>
    <m/>
    <m/>
    <n v="2"/>
    <n v="2"/>
    <n v="7"/>
    <n v="2"/>
    <n v="1"/>
    <n v="1"/>
    <n v="1"/>
    <m/>
    <m/>
  </r>
  <r>
    <s v="Sentencias por Elaboración Ilegal de Drogas o Sustancias Sicotrópicas"/>
    <x v="7"/>
    <x v="68"/>
    <x v="216"/>
    <x v="492"/>
    <m/>
    <s v="2013-2019"/>
    <m/>
    <m/>
    <s v="Poder Judicial"/>
    <m/>
    <m/>
    <m/>
    <m/>
    <m/>
    <m/>
    <m/>
    <m/>
    <m/>
    <m/>
    <m/>
    <m/>
    <m/>
    <n v="10"/>
    <n v="13"/>
    <n v="11"/>
    <n v="18"/>
    <n v="13"/>
    <n v="15"/>
    <n v="13"/>
    <m/>
    <m/>
  </r>
  <r>
    <s v="Sentencias por Empleado Público Que Expropie Bienes o Pertenencias"/>
    <x v="7"/>
    <x v="68"/>
    <x v="206"/>
    <x v="493"/>
    <m/>
    <s v="2013-2019"/>
    <m/>
    <m/>
    <s v="Poder Judicial"/>
    <m/>
    <m/>
    <m/>
    <m/>
    <m/>
    <m/>
    <m/>
    <m/>
    <m/>
    <m/>
    <m/>
    <m/>
    <m/>
    <n v="1"/>
    <n v="1"/>
    <n v="0"/>
    <n v="3"/>
    <n v="2"/>
    <n v="2"/>
    <n v="2"/>
    <m/>
    <m/>
  </r>
  <r>
    <s v="Sentencias por Enriquecimiento Ilícito"/>
    <x v="7"/>
    <x v="68"/>
    <x v="204"/>
    <x v="494"/>
    <m/>
    <s v="2013-2019"/>
    <m/>
    <m/>
    <s v="Poder Judicial"/>
    <m/>
    <m/>
    <m/>
    <m/>
    <m/>
    <m/>
    <m/>
    <m/>
    <m/>
    <m/>
    <m/>
    <m/>
    <m/>
    <n v="2"/>
    <n v="1"/>
    <n v="3"/>
    <n v="2"/>
    <n v="8"/>
    <n v="3"/>
    <n v="3"/>
    <m/>
    <m/>
  </r>
  <r>
    <s v="Sentencias por Enseñanza No Autorizada de Artes Marciales"/>
    <x v="7"/>
    <x v="68"/>
    <x v="220"/>
    <x v="495"/>
    <m/>
    <s v="2013-2019"/>
    <m/>
    <m/>
    <s v="Poder Judicial"/>
    <m/>
    <m/>
    <m/>
    <m/>
    <m/>
    <m/>
    <m/>
    <m/>
    <m/>
    <m/>
    <m/>
    <m/>
    <m/>
    <n v="2"/>
    <n v="3"/>
    <n v="1"/>
    <n v="9"/>
    <n v="9"/>
    <n v="10"/>
    <n v="7"/>
    <m/>
    <m/>
  </r>
  <r>
    <s v="Sentencias por Entrega o Puesta a Disposición Armas a Menores"/>
    <x v="7"/>
    <x v="68"/>
    <x v="199"/>
    <x v="496"/>
    <m/>
    <s v="2013-2019"/>
    <m/>
    <m/>
    <s v="Poder Judicial"/>
    <m/>
    <m/>
    <m/>
    <m/>
    <m/>
    <m/>
    <m/>
    <m/>
    <m/>
    <m/>
    <m/>
    <m/>
    <m/>
    <n v="0"/>
    <n v="0"/>
    <n v="0"/>
    <n v="0"/>
    <n v="1"/>
    <n v="0"/>
    <n v="0"/>
    <m/>
    <m/>
  </r>
  <r>
    <s v="Sentencias por Envío Explosivos, Homicidio, Lesiones y Secuestro Terrorista"/>
    <x v="7"/>
    <x v="68"/>
    <x v="220"/>
    <x v="497"/>
    <m/>
    <s v="2013-2019"/>
    <m/>
    <m/>
    <s v="Poder Judicial"/>
    <m/>
    <m/>
    <m/>
    <m/>
    <m/>
    <m/>
    <m/>
    <m/>
    <m/>
    <m/>
    <m/>
    <m/>
    <m/>
    <n v="1"/>
    <n v="0"/>
    <n v="0"/>
    <n v="0"/>
    <n v="3"/>
    <n v="4"/>
    <n v="4"/>
    <m/>
    <m/>
  </r>
  <r>
    <s v="Sentencias por Espionaje Informático"/>
    <x v="7"/>
    <x v="68"/>
    <x v="220"/>
    <x v="498"/>
    <m/>
    <s v="2013-2019"/>
    <m/>
    <m/>
    <s v="Poder Judicial"/>
    <m/>
    <m/>
    <m/>
    <m/>
    <m/>
    <m/>
    <m/>
    <m/>
    <m/>
    <m/>
    <m/>
    <m/>
    <m/>
    <n v="156"/>
    <n v="138"/>
    <n v="140"/>
    <n v="189"/>
    <n v="121"/>
    <n v="138"/>
    <n v="108"/>
    <m/>
    <m/>
  </r>
  <r>
    <s v="Sentencias por Estafa (Sólo Crimen)"/>
    <x v="7"/>
    <x v="68"/>
    <x v="204"/>
    <x v="499"/>
    <m/>
    <s v="2013-2019"/>
    <m/>
    <m/>
    <s v="Poder Judicial"/>
    <m/>
    <m/>
    <m/>
    <m/>
    <m/>
    <m/>
    <m/>
    <m/>
    <m/>
    <m/>
    <m/>
    <m/>
    <m/>
    <n v="0"/>
    <n v="0"/>
    <n v="1"/>
    <n v="1"/>
    <n v="4"/>
    <n v="0"/>
    <n v="1"/>
    <m/>
    <m/>
  </r>
  <r>
    <s v="Sentencias por Estafas y Otras Defraudaciones Contra Particulares"/>
    <x v="7"/>
    <x v="68"/>
    <x v="204"/>
    <x v="500"/>
    <m/>
    <s v="2013-2019"/>
    <m/>
    <m/>
    <s v="Poder Judicial"/>
    <m/>
    <m/>
    <m/>
    <m/>
    <m/>
    <m/>
    <m/>
    <m/>
    <m/>
    <m/>
    <m/>
    <m/>
    <m/>
    <n v="9842"/>
    <n v="10356"/>
    <n v="10853"/>
    <n v="12213"/>
    <n v="12254"/>
    <n v="15941"/>
    <n v="17463"/>
    <m/>
    <m/>
  </r>
  <r>
    <s v="Sentencias por Estupro"/>
    <x v="7"/>
    <x v="68"/>
    <x v="205"/>
    <x v="501"/>
    <m/>
    <s v="2013-2019"/>
    <m/>
    <m/>
    <s v="Poder Judicial"/>
    <m/>
    <m/>
    <m/>
    <m/>
    <m/>
    <m/>
    <m/>
    <m/>
    <m/>
    <m/>
    <m/>
    <m/>
    <m/>
    <n v="350"/>
    <n v="336"/>
    <n v="390"/>
    <n v="408"/>
    <n v="327"/>
    <n v="270"/>
    <n v="264"/>
    <m/>
    <m/>
  </r>
  <r>
    <s v="Sentencias por Exacciones Ilegales Cometidas por Funcionario Público"/>
    <x v="7"/>
    <x v="68"/>
    <x v="206"/>
    <x v="502"/>
    <m/>
    <s v="2013-2019"/>
    <m/>
    <m/>
    <s v="Poder Judicial"/>
    <m/>
    <m/>
    <m/>
    <m/>
    <m/>
    <m/>
    <m/>
    <m/>
    <m/>
    <m/>
    <m/>
    <m/>
    <m/>
    <n v="3"/>
    <n v="0"/>
    <n v="4"/>
    <n v="2"/>
    <n v="3"/>
    <n v="4"/>
    <n v="4"/>
    <m/>
    <m/>
  </r>
  <r>
    <s v="Sentencias por Exacciones Ilegales Cometidas por Particulares"/>
    <x v="7"/>
    <x v="68"/>
    <x v="204"/>
    <x v="503"/>
    <m/>
    <s v="2013-2019"/>
    <m/>
    <m/>
    <s v="Poder Judicial"/>
    <m/>
    <m/>
    <m/>
    <m/>
    <m/>
    <m/>
    <m/>
    <m/>
    <m/>
    <m/>
    <m/>
    <m/>
    <m/>
    <n v="1"/>
    <n v="0"/>
    <n v="1"/>
    <n v="0"/>
    <n v="1"/>
    <n v="2"/>
    <n v="1"/>
    <m/>
    <m/>
  </r>
  <r>
    <s v="Sentencias por Expendio de Bebidas Alcohólicas a Menores"/>
    <x v="7"/>
    <x v="68"/>
    <x v="204"/>
    <x v="504"/>
    <m/>
    <s v="2013-2019"/>
    <m/>
    <m/>
    <s v="Poder Judicial"/>
    <m/>
    <m/>
    <m/>
    <m/>
    <m/>
    <m/>
    <m/>
    <m/>
    <m/>
    <m/>
    <m/>
    <m/>
    <m/>
    <n v="99"/>
    <n v="52"/>
    <n v="38"/>
    <n v="35"/>
    <n v="53"/>
    <n v="38"/>
    <n v="44"/>
    <m/>
    <m/>
  </r>
  <r>
    <s v="Sentencias por Extorsión"/>
    <x v="7"/>
    <x v="68"/>
    <x v="207"/>
    <x v="505"/>
    <m/>
    <s v="2013-2019"/>
    <m/>
    <m/>
    <s v="Poder Judicial"/>
    <m/>
    <m/>
    <m/>
    <m/>
    <m/>
    <m/>
    <m/>
    <m/>
    <m/>
    <m/>
    <m/>
    <m/>
    <m/>
    <n v="11"/>
    <n v="25"/>
    <n v="29"/>
    <n v="35"/>
    <n v="41"/>
    <n v="49"/>
    <n v="95"/>
    <m/>
    <m/>
  </r>
  <r>
    <s v="Sentencias por Extranjeros Que Ingresan o Intentan Egresar c/Documentos Falsificados"/>
    <x v="7"/>
    <x v="68"/>
    <x v="218"/>
    <x v="506"/>
    <m/>
    <s v="2013-2019"/>
    <m/>
    <m/>
    <s v="Poder Judicial"/>
    <m/>
    <m/>
    <m/>
    <m/>
    <m/>
    <m/>
    <m/>
    <m/>
    <m/>
    <m/>
    <m/>
    <m/>
    <m/>
    <n v="27"/>
    <n v="27"/>
    <n v="20"/>
    <n v="30"/>
    <n v="26"/>
    <n v="23"/>
    <n v="35"/>
    <m/>
    <m/>
  </r>
  <r>
    <s v="Sentencias por Extranjeros Que Ingresan o Intentan Egresar Clandestinamente"/>
    <x v="7"/>
    <x v="68"/>
    <x v="218"/>
    <x v="507"/>
    <m/>
    <s v="2013-2019"/>
    <m/>
    <m/>
    <s v="Poder Judicial"/>
    <m/>
    <m/>
    <m/>
    <m/>
    <m/>
    <m/>
    <m/>
    <m/>
    <m/>
    <m/>
    <m/>
    <m/>
    <m/>
    <n v="685"/>
    <n v="912"/>
    <n v="1261"/>
    <n v="1452"/>
    <n v="1214"/>
    <n v="820"/>
    <n v="1863"/>
    <m/>
    <m/>
  </r>
  <r>
    <s v="Sentencias por Fabricación, Acopio o Comercialización de Hilo Curado"/>
    <x v="7"/>
    <x v="68"/>
    <x v="204"/>
    <x v="508"/>
    <m/>
    <s v="2013-2019"/>
    <m/>
    <m/>
    <s v="Poder Judicial"/>
    <m/>
    <m/>
    <m/>
    <m/>
    <m/>
    <m/>
    <m/>
    <m/>
    <m/>
    <m/>
    <m/>
    <m/>
    <m/>
    <n v="0"/>
    <n v="11"/>
    <n v="13"/>
    <n v="7"/>
    <n v="3"/>
    <n v="9"/>
    <n v="6"/>
    <m/>
    <m/>
  </r>
  <r>
    <s v="Sentencias por Facilitación de Bienes al Tráfico de Drogas"/>
    <x v="7"/>
    <x v="68"/>
    <x v="216"/>
    <x v="509"/>
    <m/>
    <s v="2013-2019"/>
    <m/>
    <m/>
    <s v="Poder Judicial"/>
    <m/>
    <m/>
    <m/>
    <m/>
    <m/>
    <m/>
    <m/>
    <m/>
    <m/>
    <m/>
    <m/>
    <m/>
    <m/>
    <n v="1"/>
    <n v="1"/>
    <n v="5"/>
    <n v="1"/>
    <n v="1"/>
    <n v="4"/>
    <n v="0"/>
    <m/>
    <m/>
  </r>
  <r>
    <s v="Sentencias por Facilitación Facturas Falsas"/>
    <x v="7"/>
    <x v="68"/>
    <x v="215"/>
    <x v="510"/>
    <m/>
    <s v="2013-2019"/>
    <m/>
    <m/>
    <s v="Poder Judicial"/>
    <m/>
    <m/>
    <m/>
    <m/>
    <m/>
    <m/>
    <m/>
    <m/>
    <m/>
    <m/>
    <m/>
    <m/>
    <m/>
    <n v="2"/>
    <n v="1"/>
    <n v="1"/>
    <n v="10"/>
    <n v="11"/>
    <n v="6"/>
    <n v="6"/>
    <m/>
    <m/>
  </r>
  <r>
    <s v="Sentencias por Falsa Alarma de Incendio, Emergencia o Calamidad Pública"/>
    <x v="7"/>
    <x v="68"/>
    <x v="210"/>
    <x v="511"/>
    <m/>
    <s v="2013-2019"/>
    <m/>
    <m/>
    <s v="Poder Judicial"/>
    <m/>
    <m/>
    <m/>
    <m/>
    <m/>
    <m/>
    <m/>
    <m/>
    <m/>
    <m/>
    <m/>
    <m/>
    <m/>
    <n v="20"/>
    <n v="74"/>
    <n v="29"/>
    <n v="20"/>
    <n v="40"/>
    <n v="23"/>
    <n v="39"/>
    <m/>
    <m/>
  </r>
  <r>
    <s v="Sentencias por Falsedades"/>
    <x v="7"/>
    <x v="68"/>
    <x v="221"/>
    <x v="512"/>
    <m/>
    <s v="2013-2019"/>
    <m/>
    <m/>
    <s v="Poder Judicial"/>
    <m/>
    <m/>
    <m/>
    <m/>
    <m/>
    <m/>
    <m/>
    <m/>
    <m/>
    <m/>
    <m/>
    <m/>
    <m/>
    <n v="1"/>
    <n v="3"/>
    <n v="1"/>
    <n v="1"/>
    <n v="2"/>
    <n v="3"/>
    <n v="7"/>
    <m/>
    <m/>
  </r>
  <r>
    <s v="Sentencias por Falsificación de Billetes"/>
    <x v="7"/>
    <x v="68"/>
    <x v="222"/>
    <x v="513"/>
    <m/>
    <s v="2013-2019"/>
    <m/>
    <m/>
    <s v="Poder Judicial"/>
    <m/>
    <m/>
    <m/>
    <m/>
    <m/>
    <m/>
    <m/>
    <m/>
    <m/>
    <m/>
    <m/>
    <m/>
    <m/>
    <n v="114"/>
    <n v="99"/>
    <n v="115"/>
    <n v="144"/>
    <n v="132"/>
    <n v="125"/>
    <n v="109"/>
    <m/>
    <m/>
  </r>
  <r>
    <s v="Sentencias por Falsificación de Licencias Medicas o Pensión"/>
    <x v="7"/>
    <x v="68"/>
    <x v="222"/>
    <x v="514"/>
    <m/>
    <s v="2013-2019"/>
    <m/>
    <m/>
    <s v="Poder Judicial"/>
    <m/>
    <m/>
    <m/>
    <m/>
    <m/>
    <m/>
    <m/>
    <m/>
    <m/>
    <m/>
    <m/>
    <m/>
    <m/>
    <n v="12"/>
    <n v="9"/>
    <n v="22"/>
    <n v="27"/>
    <n v="23"/>
    <n v="25"/>
    <n v="43"/>
    <m/>
    <m/>
  </r>
  <r>
    <s v="Sentencias por Falsificación de Moneda y Otros"/>
    <x v="7"/>
    <x v="68"/>
    <x v="222"/>
    <x v="515"/>
    <m/>
    <s v="2013-2019"/>
    <m/>
    <m/>
    <s v="Poder Judicial"/>
    <m/>
    <m/>
    <m/>
    <m/>
    <m/>
    <m/>
    <m/>
    <m/>
    <m/>
    <m/>
    <m/>
    <m/>
    <m/>
    <n v="55"/>
    <n v="56"/>
    <n v="45"/>
    <n v="44"/>
    <n v="36"/>
    <n v="26"/>
    <n v="41"/>
    <m/>
    <m/>
  </r>
  <r>
    <s v="Sentencias por Falsificación de Obras Protegidas por Ley de Propiedad Intelectual"/>
    <x v="7"/>
    <x v="68"/>
    <x v="222"/>
    <x v="516"/>
    <m/>
    <s v="2013-2019"/>
    <m/>
    <m/>
    <s v="Poder Judicial"/>
    <m/>
    <m/>
    <m/>
    <m/>
    <m/>
    <m/>
    <m/>
    <m/>
    <m/>
    <m/>
    <m/>
    <m/>
    <m/>
    <n v="93"/>
    <n v="121"/>
    <n v="154"/>
    <n v="111"/>
    <n v="57"/>
    <n v="63"/>
    <n v="49"/>
    <m/>
    <m/>
  </r>
  <r>
    <s v="Sentencias por Falsificación de Placas, Tarjetas, Timbres y Sellos de Investigación"/>
    <x v="7"/>
    <x v="68"/>
    <x v="222"/>
    <x v="517"/>
    <m/>
    <s v="2013-2019"/>
    <m/>
    <m/>
    <s v="Poder Judicial"/>
    <m/>
    <m/>
    <m/>
    <m/>
    <m/>
    <m/>
    <m/>
    <m/>
    <m/>
    <m/>
    <m/>
    <m/>
    <m/>
    <n v="12"/>
    <n v="18"/>
    <n v="17"/>
    <n v="21"/>
    <n v="20"/>
    <n v="22"/>
    <n v="30"/>
    <m/>
    <m/>
  </r>
  <r>
    <s v="Sentencias por Falsificación de Rótulos o Certificados"/>
    <x v="7"/>
    <x v="68"/>
    <x v="222"/>
    <x v="518"/>
    <m/>
    <s v="2013-2019"/>
    <m/>
    <m/>
    <s v="Poder Judicial"/>
    <m/>
    <m/>
    <m/>
    <m/>
    <m/>
    <m/>
    <m/>
    <m/>
    <m/>
    <m/>
    <m/>
    <m/>
    <m/>
    <n v="0"/>
    <n v="0"/>
    <n v="0"/>
    <n v="0"/>
    <n v="2"/>
    <n v="2"/>
    <n v="2"/>
    <m/>
    <m/>
  </r>
  <r>
    <s v="Sentencias por Falsificación Licencia de Conducir y Otras Falsificaciones"/>
    <x v="7"/>
    <x v="68"/>
    <x v="222"/>
    <x v="519"/>
    <m/>
    <s v="2013-2019"/>
    <m/>
    <m/>
    <s v="Poder Judicial"/>
    <m/>
    <m/>
    <m/>
    <m/>
    <m/>
    <m/>
    <m/>
    <m/>
    <m/>
    <m/>
    <m/>
    <m/>
    <m/>
    <n v="439"/>
    <n v="600"/>
    <n v="865"/>
    <n v="916"/>
    <n v="872"/>
    <n v="862"/>
    <n v="846"/>
    <m/>
    <m/>
  </r>
  <r>
    <s v="Sentencias por Falsificación Medios de Pago Transporte"/>
    <x v="7"/>
    <x v="68"/>
    <x v="214"/>
    <x v="520"/>
    <m/>
    <s v="2013-2019"/>
    <m/>
    <m/>
    <s v="Poder Judicial"/>
    <m/>
    <m/>
    <m/>
    <m/>
    <m/>
    <m/>
    <m/>
    <m/>
    <m/>
    <m/>
    <m/>
    <m/>
    <m/>
    <n v="0"/>
    <n v="0"/>
    <n v="0"/>
    <n v="0"/>
    <n v="0"/>
    <n v="0"/>
    <n v="3"/>
    <m/>
    <m/>
  </r>
  <r>
    <s v="Sentencias por Falsificación o Uso de Pasaportes o Permisos para Porte de Armas"/>
    <x v="7"/>
    <x v="68"/>
    <x v="222"/>
    <x v="521"/>
    <m/>
    <s v="2013-2019"/>
    <m/>
    <m/>
    <s v="Poder Judicial"/>
    <m/>
    <m/>
    <m/>
    <m/>
    <m/>
    <m/>
    <m/>
    <m/>
    <m/>
    <m/>
    <m/>
    <m/>
    <m/>
    <n v="2"/>
    <n v="3"/>
    <n v="2"/>
    <n v="5"/>
    <n v="8"/>
    <n v="5"/>
    <n v="6"/>
    <m/>
    <m/>
  </r>
  <r>
    <s v="Sentencias por Falsificación o Uso Malicioso de Documentos Privados"/>
    <x v="7"/>
    <x v="68"/>
    <x v="222"/>
    <x v="522"/>
    <m/>
    <s v="2013-2019"/>
    <m/>
    <m/>
    <s v="Poder Judicial"/>
    <m/>
    <m/>
    <m/>
    <m/>
    <m/>
    <m/>
    <m/>
    <m/>
    <m/>
    <m/>
    <m/>
    <m/>
    <m/>
    <n v="2207"/>
    <n v="2453"/>
    <n v="2461"/>
    <n v="2272"/>
    <n v="2055"/>
    <n v="1998"/>
    <n v="1931"/>
    <m/>
    <m/>
  </r>
  <r>
    <s v="Sentencias por Falsificación o Uso Malicioso de Documentos Públicos"/>
    <x v="7"/>
    <x v="68"/>
    <x v="222"/>
    <x v="523"/>
    <m/>
    <s v="2013-2019"/>
    <m/>
    <m/>
    <s v="Poder Judicial"/>
    <m/>
    <m/>
    <m/>
    <m/>
    <m/>
    <m/>
    <m/>
    <m/>
    <m/>
    <m/>
    <m/>
    <m/>
    <m/>
    <n v="993"/>
    <n v="1073"/>
    <n v="1217"/>
    <n v="1287"/>
    <n v="1211"/>
    <n v="1396"/>
    <n v="1384"/>
    <m/>
    <m/>
  </r>
  <r>
    <s v="Sentencias por Falso testimonio, Perjurio o Denuncia Calumniosa"/>
    <x v="7"/>
    <x v="68"/>
    <x v="222"/>
    <x v="524"/>
    <m/>
    <s v="2013-2019"/>
    <m/>
    <m/>
    <s v="Poder Judicial"/>
    <m/>
    <m/>
    <m/>
    <m/>
    <m/>
    <m/>
    <m/>
    <m/>
    <m/>
    <m/>
    <m/>
    <m/>
    <m/>
    <n v="215"/>
    <n v="218"/>
    <n v="190"/>
    <n v="255"/>
    <n v="274"/>
    <n v="286"/>
    <n v="268"/>
    <m/>
    <m/>
  </r>
  <r>
    <s v="Sentencias por Falta de Respeto a Autoridad Pública"/>
    <x v="7"/>
    <x v="68"/>
    <x v="210"/>
    <x v="525"/>
    <m/>
    <s v="2013-2019"/>
    <m/>
    <m/>
    <s v="Poder Judicial"/>
    <m/>
    <m/>
    <m/>
    <m/>
    <m/>
    <m/>
    <m/>
    <m/>
    <m/>
    <m/>
    <m/>
    <m/>
    <m/>
    <n v="1300"/>
    <n v="1154"/>
    <n v="1082"/>
    <n v="1053"/>
    <n v="1220"/>
    <n v="1308"/>
    <n v="1314"/>
    <m/>
    <m/>
  </r>
  <r>
    <s v="Sentencias por Faltas al Régimen Penitenciario"/>
    <x v="7"/>
    <x v="68"/>
    <x v="210"/>
    <x v="526"/>
    <m/>
    <s v="2013-2019"/>
    <m/>
    <m/>
    <s v="Poder Judicial"/>
    <m/>
    <m/>
    <m/>
    <m/>
    <m/>
    <m/>
    <m/>
    <m/>
    <m/>
    <m/>
    <m/>
    <m/>
    <m/>
    <n v="0"/>
    <n v="0"/>
    <n v="0"/>
    <n v="0"/>
    <n v="2"/>
    <n v="6"/>
    <n v="309"/>
    <m/>
    <m/>
  </r>
  <r>
    <s v="Sentencias por Faltas Código Penal Conocidas por Juzgados del Crimen"/>
    <x v="7"/>
    <x v="68"/>
    <x v="91"/>
    <x v="527"/>
    <m/>
    <s v="2013-2019"/>
    <m/>
    <m/>
    <s v="Poder Judicial"/>
    <m/>
    <m/>
    <m/>
    <m/>
    <m/>
    <m/>
    <m/>
    <m/>
    <m/>
    <m/>
    <m/>
    <m/>
    <m/>
    <n v="2"/>
    <n v="0"/>
    <n v="1"/>
    <n v="1"/>
    <n v="0"/>
    <n v="1"/>
    <n v="0"/>
    <m/>
    <m/>
  </r>
  <r>
    <s v="Sentencias por Femicidio Intimo"/>
    <x v="7"/>
    <x v="68"/>
    <x v="208"/>
    <x v="277"/>
    <m/>
    <s v="2013-2019"/>
    <m/>
    <m/>
    <s v="Poder Judicial"/>
    <m/>
    <m/>
    <m/>
    <m/>
    <m/>
    <m/>
    <m/>
    <m/>
    <m/>
    <m/>
    <m/>
    <m/>
    <m/>
    <n v="75"/>
    <n v="68"/>
    <n v="69"/>
    <n v="112"/>
    <n v="96"/>
    <n v="97"/>
    <n v="123"/>
    <m/>
    <m/>
  </r>
  <r>
    <s v="Sentencias por Femicidio No Íntimo"/>
    <x v="7"/>
    <x v="68"/>
    <x v="208"/>
    <x v="528"/>
    <m/>
    <s v="2013-2019"/>
    <m/>
    <m/>
    <s v="Poder Judicial"/>
    <m/>
    <m/>
    <m/>
    <m/>
    <m/>
    <m/>
    <m/>
    <m/>
    <m/>
    <m/>
    <m/>
    <m/>
    <m/>
    <n v="0"/>
    <n v="0"/>
    <n v="0"/>
    <n v="0"/>
    <n v="0"/>
    <n v="0"/>
    <n v="1"/>
    <m/>
    <m/>
  </r>
  <r>
    <s v="Sentencias por Fingimiento de Cargos o Profesiones"/>
    <x v="7"/>
    <x v="68"/>
    <x v="204"/>
    <x v="529"/>
    <m/>
    <s v="2013-2019"/>
    <m/>
    <m/>
    <s v="Poder Judicial"/>
    <m/>
    <m/>
    <m/>
    <m/>
    <m/>
    <m/>
    <m/>
    <m/>
    <m/>
    <m/>
    <m/>
    <m/>
    <m/>
    <n v="7"/>
    <n v="15"/>
    <n v="16"/>
    <n v="17"/>
    <n v="17"/>
    <n v="48"/>
    <n v="41"/>
    <m/>
    <m/>
  </r>
  <r>
    <s v="Sentencias por Fraude Aduana Infraccción a la Ordenanza Aduanera"/>
    <x v="7"/>
    <x v="68"/>
    <x v="215"/>
    <x v="530"/>
    <m/>
    <s v="2013-2019"/>
    <m/>
    <m/>
    <s v="Poder Judicial"/>
    <m/>
    <m/>
    <m/>
    <m/>
    <m/>
    <m/>
    <m/>
    <m/>
    <m/>
    <m/>
    <m/>
    <m/>
    <m/>
    <n v="0"/>
    <n v="0"/>
    <n v="1"/>
    <n v="19"/>
    <n v="26"/>
    <n v="26"/>
    <n v="144"/>
    <m/>
    <m/>
  </r>
  <r>
    <s v="Sentencias por Fraude de Subvenciones"/>
    <x v="7"/>
    <x v="68"/>
    <x v="204"/>
    <x v="531"/>
    <m/>
    <s v="2013-2019"/>
    <m/>
    <m/>
    <s v="Poder Judicial"/>
    <m/>
    <m/>
    <m/>
    <m/>
    <m/>
    <m/>
    <m/>
    <m/>
    <m/>
    <m/>
    <m/>
    <m/>
    <m/>
    <n v="53"/>
    <n v="38"/>
    <n v="111"/>
    <n v="113"/>
    <n v="68"/>
    <n v="59"/>
    <n v="70"/>
    <m/>
    <m/>
  </r>
  <r>
    <s v="Sentencias por Fraudes al Fisco y Organismos del Estado"/>
    <x v="7"/>
    <x v="68"/>
    <x v="204"/>
    <x v="532"/>
    <m/>
    <s v="2013-2019"/>
    <m/>
    <m/>
    <s v="Poder Judicial"/>
    <m/>
    <m/>
    <m/>
    <m/>
    <m/>
    <m/>
    <m/>
    <m/>
    <m/>
    <m/>
    <m/>
    <m/>
    <m/>
    <n v="121"/>
    <n v="100"/>
    <n v="104"/>
    <n v="111"/>
    <n v="126"/>
    <n v="126"/>
    <n v="143"/>
    <m/>
    <m/>
  </r>
  <r>
    <s v="Sentencias por Fraudulenta Atribución Calidad de Indígena"/>
    <x v="7"/>
    <x v="68"/>
    <x v="222"/>
    <x v="533"/>
    <m/>
    <s v="2013-2019"/>
    <m/>
    <m/>
    <s v="Poder Judicial"/>
    <m/>
    <m/>
    <m/>
    <m/>
    <m/>
    <m/>
    <m/>
    <m/>
    <m/>
    <m/>
    <m/>
    <m/>
    <m/>
    <n v="2"/>
    <n v="0"/>
    <n v="0"/>
    <n v="0"/>
    <n v="0"/>
    <n v="0"/>
    <n v="0"/>
    <m/>
    <m/>
  </r>
  <r>
    <s v="Sentencias por Ganado Que Entra a Predio Ajeno Causando Daños"/>
    <x v="7"/>
    <x v="68"/>
    <x v="210"/>
    <x v="534"/>
    <m/>
    <s v="2013-2019"/>
    <m/>
    <m/>
    <s v="Poder Judicial"/>
    <m/>
    <m/>
    <m/>
    <m/>
    <m/>
    <m/>
    <m/>
    <m/>
    <m/>
    <m/>
    <m/>
    <m/>
    <m/>
    <n v="0"/>
    <n v="2"/>
    <n v="47"/>
    <n v="57"/>
    <n v="56"/>
    <n v="68"/>
    <n v="101"/>
    <m/>
    <m/>
  </r>
  <r>
    <s v="Sentencias por Giro Doloso de Cheques"/>
    <x v="7"/>
    <x v="68"/>
    <x v="204"/>
    <x v="535"/>
    <m/>
    <s v="2013-2019"/>
    <m/>
    <m/>
    <s v="Poder Judicial"/>
    <m/>
    <m/>
    <m/>
    <m/>
    <m/>
    <m/>
    <m/>
    <m/>
    <m/>
    <m/>
    <m/>
    <m/>
    <m/>
    <n v="7"/>
    <n v="18"/>
    <n v="26"/>
    <n v="479"/>
    <n v="550"/>
    <n v="527"/>
    <n v="575"/>
    <m/>
    <m/>
  </r>
  <r>
    <s v="Sentencias por Giro Doloso de Cheques (Cuenta Cerrada)"/>
    <x v="7"/>
    <x v="68"/>
    <x v="204"/>
    <x v="536"/>
    <m/>
    <s v="2013-2019"/>
    <m/>
    <m/>
    <s v="Poder Judicial"/>
    <m/>
    <m/>
    <m/>
    <m/>
    <m/>
    <m/>
    <m/>
    <m/>
    <m/>
    <m/>
    <m/>
    <m/>
    <m/>
    <n v="1"/>
    <n v="4"/>
    <n v="2"/>
    <n v="337"/>
    <n v="302"/>
    <n v="227"/>
    <n v="228"/>
    <m/>
    <m/>
  </r>
  <r>
    <s v="Sentencias por Giro Doloso de Cheques (Falta de Fondos)"/>
    <x v="7"/>
    <x v="68"/>
    <x v="204"/>
    <x v="537"/>
    <m/>
    <s v="2013-2019"/>
    <m/>
    <m/>
    <s v="Poder Judicial"/>
    <m/>
    <m/>
    <m/>
    <m/>
    <m/>
    <m/>
    <m/>
    <m/>
    <m/>
    <m/>
    <m/>
    <m/>
    <m/>
    <n v="4"/>
    <n v="9"/>
    <n v="14"/>
    <n v="724"/>
    <n v="781"/>
    <n v="703"/>
    <n v="668"/>
    <m/>
    <m/>
  </r>
  <r>
    <s v="Sentencias por Giro Doloso de Cheques (Sólo Crimen)"/>
    <x v="7"/>
    <x v="68"/>
    <x v="204"/>
    <x v="538"/>
    <m/>
    <s v="2013-2019"/>
    <m/>
    <m/>
    <s v="Poder Judicial"/>
    <m/>
    <m/>
    <m/>
    <m/>
    <m/>
    <m/>
    <m/>
    <m/>
    <m/>
    <m/>
    <m/>
    <m/>
    <m/>
    <n v="2115"/>
    <n v="1970"/>
    <n v="1795"/>
    <n v="379"/>
    <n v="62"/>
    <n v="8"/>
    <n v="15"/>
    <m/>
    <m/>
  </r>
  <r>
    <s v="Sentencias por Hallazgo de Drogas"/>
    <x v="7"/>
    <x v="68"/>
    <x v="216"/>
    <x v="539"/>
    <m/>
    <s v="2013-2019"/>
    <m/>
    <m/>
    <s v="Poder Judicial"/>
    <m/>
    <m/>
    <m/>
    <m/>
    <m/>
    <m/>
    <m/>
    <m/>
    <m/>
    <m/>
    <m/>
    <m/>
    <m/>
    <n v="262"/>
    <n v="439"/>
    <n v="417"/>
    <n v="395"/>
    <n v="277"/>
    <n v="288"/>
    <n v="357"/>
    <m/>
    <m/>
  </r>
  <r>
    <s v="Sentencias por Hallazgo de Vehículo"/>
    <x v="7"/>
    <x v="68"/>
    <x v="204"/>
    <x v="540"/>
    <m/>
    <s v="2013-2019"/>
    <m/>
    <m/>
    <s v="Poder Judicial"/>
    <m/>
    <m/>
    <m/>
    <m/>
    <m/>
    <m/>
    <m/>
    <m/>
    <m/>
    <m/>
    <m/>
    <m/>
    <m/>
    <n v="1182"/>
    <n v="763"/>
    <n v="989"/>
    <n v="714"/>
    <n v="955"/>
    <n v="817"/>
    <n v="782"/>
    <m/>
    <m/>
  </r>
  <r>
    <s v="Sentencias por Homicidio"/>
    <x v="7"/>
    <x v="68"/>
    <x v="208"/>
    <x v="541"/>
    <m/>
    <s v="2013-2019"/>
    <m/>
    <m/>
    <s v="Poder Judicial"/>
    <m/>
    <m/>
    <m/>
    <m/>
    <m/>
    <m/>
    <m/>
    <m/>
    <m/>
    <m/>
    <m/>
    <m/>
    <m/>
    <n v="1111"/>
    <n v="1240"/>
    <n v="1173"/>
    <n v="1281"/>
    <n v="1178"/>
    <n v="1253"/>
    <n v="1340"/>
    <m/>
    <m/>
  </r>
  <r>
    <s v="Sentencias por Homicidio Calificado"/>
    <x v="7"/>
    <x v="68"/>
    <x v="208"/>
    <x v="542"/>
    <m/>
    <s v="2013-2019"/>
    <m/>
    <m/>
    <s v="Poder Judicial"/>
    <m/>
    <m/>
    <m/>
    <m/>
    <m/>
    <m/>
    <m/>
    <m/>
    <m/>
    <m/>
    <m/>
    <m/>
    <m/>
    <n v="108"/>
    <n v="105"/>
    <n v="94"/>
    <n v="116"/>
    <n v="115"/>
    <n v="115"/>
    <n v="123"/>
    <m/>
    <m/>
  </r>
  <r>
    <s v="Sentencias por Homicidio de Fiscales o Defensores en Desempeño de Funciones"/>
    <x v="7"/>
    <x v="68"/>
    <x v="208"/>
    <x v="543"/>
    <m/>
    <s v="2013-2019"/>
    <m/>
    <m/>
    <s v="Poder Judicial"/>
    <m/>
    <m/>
    <m/>
    <m/>
    <m/>
    <m/>
    <m/>
    <m/>
    <m/>
    <m/>
    <m/>
    <m/>
    <m/>
    <n v="0"/>
    <n v="0"/>
    <n v="1"/>
    <n v="0"/>
    <n v="0"/>
    <n v="0"/>
    <n v="0"/>
    <m/>
    <m/>
  </r>
  <r>
    <s v="Sentencias por Homicidio de Gendarme en el Desempeño de sus Funciones"/>
    <x v="7"/>
    <x v="68"/>
    <x v="208"/>
    <x v="544"/>
    <m/>
    <s v="2013-2019"/>
    <m/>
    <m/>
    <s v="Poder Judicial"/>
    <m/>
    <m/>
    <m/>
    <m/>
    <m/>
    <m/>
    <m/>
    <m/>
    <m/>
    <m/>
    <m/>
    <m/>
    <m/>
    <n v="3"/>
    <n v="2"/>
    <n v="1"/>
    <n v="0"/>
    <n v="3"/>
    <n v="2"/>
    <n v="1"/>
    <m/>
    <m/>
  </r>
  <r>
    <s v="Sentencias por Homicidio en Riña o Pelea"/>
    <x v="7"/>
    <x v="68"/>
    <x v="208"/>
    <x v="545"/>
    <m/>
    <s v="2013-2019"/>
    <m/>
    <m/>
    <s v="Poder Judicial"/>
    <m/>
    <m/>
    <m/>
    <m/>
    <m/>
    <m/>
    <m/>
    <m/>
    <m/>
    <m/>
    <m/>
    <m/>
    <m/>
    <n v="20"/>
    <n v="14"/>
    <n v="11"/>
    <n v="13"/>
    <n v="12"/>
    <n v="17"/>
    <n v="18"/>
    <m/>
    <m/>
  </r>
  <r>
    <s v="Sentencias por Homicidio Simple"/>
    <x v="7"/>
    <x v="68"/>
    <x v="208"/>
    <x v="546"/>
    <m/>
    <s v="2013-2019"/>
    <m/>
    <m/>
    <s v="Poder Judicial"/>
    <m/>
    <m/>
    <m/>
    <m/>
    <m/>
    <m/>
    <m/>
    <m/>
    <m/>
    <m/>
    <m/>
    <m/>
    <m/>
    <n v="32"/>
    <n v="39"/>
    <n v="22"/>
    <n v="2"/>
    <n v="3"/>
    <n v="1"/>
    <n v="4"/>
    <m/>
    <m/>
  </r>
  <r>
    <s v="Sentencias por Hurto (Sólo Crimen)"/>
    <x v="7"/>
    <x v="68"/>
    <x v="204"/>
    <x v="547"/>
    <m/>
    <s v="2013-2019"/>
    <m/>
    <m/>
    <s v="Poder Judicial"/>
    <m/>
    <m/>
    <m/>
    <m/>
    <m/>
    <m/>
    <m/>
    <m/>
    <m/>
    <m/>
    <m/>
    <m/>
    <m/>
    <n v="0"/>
    <n v="0"/>
    <n v="0"/>
    <n v="1"/>
    <n v="0"/>
    <n v="0"/>
    <n v="0"/>
    <m/>
    <m/>
  </r>
  <r>
    <s v="Sentencias por Hurto Agravado"/>
    <x v="7"/>
    <x v="68"/>
    <x v="204"/>
    <x v="548"/>
    <m/>
    <s v="2013-2019"/>
    <m/>
    <m/>
    <s v="Poder Judicial"/>
    <m/>
    <m/>
    <m/>
    <m/>
    <m/>
    <m/>
    <m/>
    <m/>
    <m/>
    <m/>
    <m/>
    <m/>
    <m/>
    <n v="1146"/>
    <n v="1052"/>
    <n v="1033"/>
    <n v="1109"/>
    <n v="1121"/>
    <n v="968"/>
    <n v="871"/>
    <m/>
    <m/>
  </r>
  <r>
    <s v="Sentencias por Hurto de Bienes Pertenecientes a Redes de Suministro Público"/>
    <x v="7"/>
    <x v="68"/>
    <x v="204"/>
    <x v="549"/>
    <m/>
    <s v="2013-2019"/>
    <m/>
    <m/>
    <s v="Poder Judicial"/>
    <m/>
    <m/>
    <m/>
    <m/>
    <m/>
    <m/>
    <m/>
    <m/>
    <m/>
    <m/>
    <m/>
    <m/>
    <m/>
    <n v="303"/>
    <n v="562"/>
    <n v="508"/>
    <n v="448"/>
    <n v="241"/>
    <n v="252"/>
    <n v="244"/>
    <m/>
    <m/>
  </r>
  <r>
    <s v="Sentencias por Hurto de Hallazgo"/>
    <x v="7"/>
    <x v="68"/>
    <x v="204"/>
    <x v="550"/>
    <m/>
    <s v="2013-2019"/>
    <m/>
    <m/>
    <s v="Poder Judicial"/>
    <m/>
    <m/>
    <m/>
    <m/>
    <m/>
    <m/>
    <m/>
    <m/>
    <m/>
    <m/>
    <m/>
    <m/>
    <m/>
    <n v="328"/>
    <n v="344"/>
    <n v="365"/>
    <n v="361"/>
    <n v="417"/>
    <n v="414"/>
    <n v="451"/>
    <m/>
    <m/>
  </r>
  <r>
    <s v="Sentencias por Hurto Falta"/>
    <x v="7"/>
    <x v="68"/>
    <x v="204"/>
    <x v="551"/>
    <m/>
    <s v="2013-2019"/>
    <m/>
    <m/>
    <s v="Poder Judicial"/>
    <m/>
    <m/>
    <m/>
    <m/>
    <m/>
    <m/>
    <m/>
    <m/>
    <m/>
    <m/>
    <m/>
    <m/>
    <m/>
    <n v="36082"/>
    <n v="34601"/>
    <n v="31731"/>
    <n v="29268"/>
    <n v="29387"/>
    <n v="29109"/>
    <n v="26765"/>
    <m/>
    <m/>
  </r>
  <r>
    <s v="Sentencias por Hurto Simple"/>
    <x v="7"/>
    <x v="68"/>
    <x v="204"/>
    <x v="552"/>
    <m/>
    <s v="2013-2019"/>
    <m/>
    <m/>
    <s v="Poder Judicial"/>
    <m/>
    <m/>
    <m/>
    <m/>
    <m/>
    <m/>
    <m/>
    <m/>
    <m/>
    <m/>
    <m/>
    <m/>
    <m/>
    <n v="4726"/>
    <n v="5550"/>
    <n v="5618"/>
    <n v="4586"/>
    <n v="2863"/>
    <n v="1825"/>
    <n v="1179"/>
    <m/>
    <m/>
  </r>
  <r>
    <s v="Sentencias por Hurto Simple por Un Valor de 4 a 40 Utm"/>
    <x v="7"/>
    <x v="68"/>
    <x v="204"/>
    <x v="553"/>
    <m/>
    <s v="2013-2019"/>
    <m/>
    <m/>
    <s v="Poder Judicial"/>
    <m/>
    <m/>
    <m/>
    <m/>
    <m/>
    <m/>
    <m/>
    <m/>
    <m/>
    <m/>
    <m/>
    <m/>
    <m/>
    <n v="7285"/>
    <n v="8460"/>
    <n v="7991"/>
    <n v="8079"/>
    <n v="8456"/>
    <n v="8294"/>
    <n v="7338"/>
    <m/>
    <m/>
  </r>
  <r>
    <s v="Sentencias por Hurto Simple por Un Valor de Media a Menos de a 4 Utm"/>
    <x v="7"/>
    <x v="68"/>
    <x v="204"/>
    <x v="554"/>
    <m/>
    <s v="2013-2019"/>
    <m/>
    <m/>
    <s v="Poder Judicial"/>
    <m/>
    <m/>
    <m/>
    <m/>
    <m/>
    <m/>
    <m/>
    <m/>
    <m/>
    <m/>
    <m/>
    <m/>
    <m/>
    <n v="36545"/>
    <n v="43373"/>
    <n v="40876"/>
    <n v="40720"/>
    <n v="41799"/>
    <n v="42255"/>
    <n v="38402"/>
    <m/>
    <m/>
  </r>
  <r>
    <s v="Sentencias por Hurto Simple por Un Valor Sobre 40 Utm"/>
    <x v="7"/>
    <x v="68"/>
    <x v="204"/>
    <x v="555"/>
    <m/>
    <s v="2013-2019"/>
    <m/>
    <m/>
    <s v="Poder Judicial"/>
    <m/>
    <m/>
    <m/>
    <m/>
    <m/>
    <m/>
    <m/>
    <m/>
    <m/>
    <m/>
    <m/>
    <m/>
    <m/>
    <n v="980"/>
    <n v="970"/>
    <n v="1121"/>
    <n v="1291"/>
    <n v="1532"/>
    <n v="1395"/>
    <n v="1527"/>
    <m/>
    <m/>
  </r>
  <r>
    <s v="Sentencias por Impedir Ejercicio de Funciones a Inspectores Municipales"/>
    <x v="7"/>
    <x v="68"/>
    <x v="210"/>
    <x v="556"/>
    <m/>
    <s v="2013-2019"/>
    <m/>
    <m/>
    <s v="Poder Judicial"/>
    <m/>
    <m/>
    <m/>
    <m/>
    <m/>
    <m/>
    <m/>
    <m/>
    <m/>
    <m/>
    <m/>
    <m/>
    <m/>
    <n v="0"/>
    <n v="0"/>
    <n v="1"/>
    <n v="1"/>
    <n v="6"/>
    <n v="5"/>
    <n v="11"/>
    <m/>
    <m/>
  </r>
  <r>
    <s v="Sentencias por Incendio"/>
    <x v="7"/>
    <x v="68"/>
    <x v="201"/>
    <x v="557"/>
    <m/>
    <s v="2013-2019"/>
    <m/>
    <m/>
    <s v="Poder Judicial"/>
    <m/>
    <m/>
    <m/>
    <m/>
    <m/>
    <m/>
    <m/>
    <m/>
    <m/>
    <m/>
    <m/>
    <m/>
    <m/>
    <n v="21"/>
    <n v="8"/>
    <n v="7"/>
    <n v="10"/>
    <n v="12"/>
    <n v="11"/>
    <n v="4"/>
    <m/>
    <m/>
  </r>
  <r>
    <s v="Sentencias por Incendio c/Peligro para Las Personas"/>
    <x v="7"/>
    <x v="68"/>
    <x v="201"/>
    <x v="558"/>
    <m/>
    <s v="2013-2019"/>
    <m/>
    <m/>
    <s v="Poder Judicial"/>
    <m/>
    <m/>
    <m/>
    <m/>
    <m/>
    <m/>
    <m/>
    <m/>
    <m/>
    <m/>
    <m/>
    <m/>
    <m/>
    <n v="387"/>
    <n v="353"/>
    <n v="380"/>
    <n v="400"/>
    <n v="313"/>
    <n v="324"/>
    <n v="542"/>
    <m/>
    <m/>
  </r>
  <r>
    <s v="Sentencias por Incendio con Resultado de Muerte y/o Lesiones"/>
    <x v="7"/>
    <x v="68"/>
    <x v="201"/>
    <x v="559"/>
    <m/>
    <s v="2013-2019"/>
    <m/>
    <m/>
    <s v="Poder Judicial"/>
    <m/>
    <m/>
    <m/>
    <m/>
    <m/>
    <m/>
    <m/>
    <m/>
    <m/>
    <m/>
    <m/>
    <m/>
    <m/>
    <n v="169"/>
    <n v="188"/>
    <n v="166"/>
    <n v="183"/>
    <n v="167"/>
    <n v="161"/>
    <n v="162"/>
    <m/>
    <m/>
  </r>
  <r>
    <s v="Sentencias por Incendio de Bosques"/>
    <x v="7"/>
    <x v="68"/>
    <x v="201"/>
    <x v="560"/>
    <m/>
    <s v="2013-2019"/>
    <m/>
    <m/>
    <s v="Poder Judicial"/>
    <m/>
    <m/>
    <m/>
    <m/>
    <m/>
    <m/>
    <m/>
    <m/>
    <m/>
    <m/>
    <m/>
    <m/>
    <m/>
    <n v="73"/>
    <n v="84"/>
    <n v="118"/>
    <n v="106"/>
    <n v="166"/>
    <n v="103"/>
    <n v="170"/>
    <m/>
    <m/>
  </r>
  <r>
    <s v="Sentencias por Incendio Solo c/Daños o Sin Peligro Propagación"/>
    <x v="7"/>
    <x v="68"/>
    <x v="201"/>
    <x v="561"/>
    <m/>
    <s v="2013-2019"/>
    <m/>
    <m/>
    <s v="Poder Judicial"/>
    <m/>
    <m/>
    <m/>
    <m/>
    <m/>
    <m/>
    <m/>
    <m/>
    <m/>
    <m/>
    <m/>
    <m/>
    <m/>
    <n v="1631"/>
    <n v="1761"/>
    <n v="1759"/>
    <n v="1869"/>
    <n v="1759"/>
    <n v="1750"/>
    <n v="1929"/>
    <m/>
    <m/>
  </r>
  <r>
    <s v="Sentencias por Incesto"/>
    <x v="7"/>
    <x v="68"/>
    <x v="205"/>
    <x v="562"/>
    <m/>
    <s v="2013-2019"/>
    <m/>
    <m/>
    <s v="Poder Judicial"/>
    <m/>
    <m/>
    <m/>
    <m/>
    <m/>
    <m/>
    <m/>
    <m/>
    <m/>
    <m/>
    <m/>
    <m/>
    <m/>
    <n v="11"/>
    <n v="13"/>
    <n v="9"/>
    <n v="10"/>
    <n v="12"/>
    <n v="6"/>
    <n v="8"/>
    <m/>
    <m/>
  </r>
  <r>
    <s v="Sentencias por Inducir a Un Menor a Abandonar el Hogar"/>
    <x v="7"/>
    <x v="68"/>
    <x v="212"/>
    <x v="563"/>
    <m/>
    <s v="2013-2019"/>
    <m/>
    <m/>
    <s v="Poder Judicial"/>
    <m/>
    <m/>
    <m/>
    <m/>
    <m/>
    <m/>
    <m/>
    <m/>
    <m/>
    <m/>
    <m/>
    <m/>
    <m/>
    <n v="67"/>
    <n v="54"/>
    <n v="34"/>
    <n v="24"/>
    <n v="22"/>
    <n v="17"/>
    <n v="25"/>
    <m/>
    <m/>
  </r>
  <r>
    <s v="Sentencias por Inducir, Permitir, Facilitar, Ocultar Infraccción Derechos Autor/Conexos"/>
    <x v="7"/>
    <x v="68"/>
    <x v="202"/>
    <x v="564"/>
    <m/>
    <s v="2013-2019"/>
    <m/>
    <m/>
    <s v="Poder Judicial"/>
    <m/>
    <m/>
    <m/>
    <m/>
    <m/>
    <m/>
    <m/>
    <m/>
    <m/>
    <m/>
    <m/>
    <m/>
    <m/>
    <n v="0"/>
    <n v="3"/>
    <n v="0"/>
    <n v="0"/>
    <n v="0"/>
    <n v="0"/>
    <n v="0"/>
    <m/>
    <m/>
  </r>
  <r>
    <s v="Sentencias por Infanticidio"/>
    <x v="7"/>
    <x v="68"/>
    <x v="208"/>
    <x v="565"/>
    <m/>
    <s v="2013-2019"/>
    <m/>
    <m/>
    <s v="Poder Judicial"/>
    <m/>
    <m/>
    <m/>
    <m/>
    <m/>
    <m/>
    <m/>
    <m/>
    <m/>
    <m/>
    <m/>
    <m/>
    <m/>
    <n v="7"/>
    <n v="4"/>
    <n v="6"/>
    <n v="7"/>
    <n v="9"/>
    <n v="4"/>
    <n v="0"/>
    <m/>
    <m/>
  </r>
  <r>
    <s v="Sentencias por Infidelidad en la Custodia de Documentos"/>
    <x v="7"/>
    <x v="68"/>
    <x v="206"/>
    <x v="566"/>
    <m/>
    <s v="2013-2019"/>
    <m/>
    <m/>
    <s v="Poder Judicial"/>
    <m/>
    <m/>
    <m/>
    <m/>
    <m/>
    <m/>
    <m/>
    <m/>
    <m/>
    <m/>
    <m/>
    <m/>
    <m/>
    <n v="4"/>
    <n v="4"/>
    <n v="4"/>
    <n v="6"/>
    <n v="8"/>
    <n v="5"/>
    <n v="5"/>
    <m/>
    <m/>
  </r>
  <r>
    <s v="Sentencias por Infracción a la Ley 19.496 de Protección al Consumidor"/>
    <x v="7"/>
    <x v="68"/>
    <x v="204"/>
    <x v="567"/>
    <m/>
    <s v="2013-2019"/>
    <m/>
    <m/>
    <s v="Poder Judicial"/>
    <m/>
    <m/>
    <m/>
    <m/>
    <m/>
    <m/>
    <m/>
    <m/>
    <m/>
    <m/>
    <m/>
    <m/>
    <m/>
    <n v="0"/>
    <n v="0"/>
    <n v="0"/>
    <n v="0"/>
    <n v="0"/>
    <n v="0"/>
    <n v="1"/>
    <m/>
    <m/>
  </r>
  <r>
    <s v="Sentencias por Infracción a la Ley de Administración Provicional de Sostenedores Educacionales"/>
    <x v="7"/>
    <x v="68"/>
    <x v="91"/>
    <x v="568"/>
    <m/>
    <s v="2013-2019"/>
    <m/>
    <m/>
    <s v="Poder Judicial"/>
    <m/>
    <m/>
    <m/>
    <m/>
    <m/>
    <m/>
    <m/>
    <m/>
    <m/>
    <m/>
    <m/>
    <m/>
    <m/>
    <n v="0"/>
    <n v="0"/>
    <n v="0"/>
    <n v="0"/>
    <n v="0"/>
    <n v="1"/>
    <n v="1"/>
    <m/>
    <m/>
  </r>
  <r>
    <s v="Sentencias por Infracción a la Ley Electoral"/>
    <x v="7"/>
    <x v="68"/>
    <x v="223"/>
    <x v="569"/>
    <m/>
    <s v="2013-2019"/>
    <m/>
    <m/>
    <s v="Poder Judicial"/>
    <m/>
    <m/>
    <m/>
    <m/>
    <m/>
    <m/>
    <m/>
    <m/>
    <m/>
    <m/>
    <m/>
    <m/>
    <m/>
    <n v="10"/>
    <n v="10"/>
    <n v="1"/>
    <n v="24"/>
    <n v="233"/>
    <n v="16"/>
    <n v="2"/>
    <m/>
    <m/>
  </r>
  <r>
    <s v="Sentencias por Infracción a la Ley Mercado de Valores"/>
    <x v="7"/>
    <x v="68"/>
    <x v="204"/>
    <x v="570"/>
    <m/>
    <s v="2013-2019"/>
    <m/>
    <m/>
    <s v="Poder Judicial"/>
    <m/>
    <m/>
    <m/>
    <m/>
    <m/>
    <m/>
    <m/>
    <m/>
    <m/>
    <m/>
    <m/>
    <m/>
    <m/>
    <n v="6"/>
    <n v="6"/>
    <n v="5"/>
    <n v="10"/>
    <n v="10"/>
    <n v="7"/>
    <n v="2"/>
    <m/>
    <m/>
  </r>
  <r>
    <s v="Sentencias por Infracción a Ley 11.564 de Mataderos Clandestinos"/>
    <x v="7"/>
    <x v="68"/>
    <x v="201"/>
    <x v="571"/>
    <m/>
    <s v="2013-2019"/>
    <m/>
    <m/>
    <s v="Poder Judicial"/>
    <m/>
    <m/>
    <m/>
    <m/>
    <m/>
    <m/>
    <m/>
    <m/>
    <m/>
    <m/>
    <m/>
    <m/>
    <m/>
    <n v="52"/>
    <n v="56"/>
    <n v="39"/>
    <n v="32"/>
    <n v="24"/>
    <n v="16"/>
    <n v="28"/>
    <m/>
    <m/>
  </r>
  <r>
    <s v="Sentencias por Infracción al Artículo 454 del Código Penal"/>
    <x v="7"/>
    <x v="68"/>
    <x v="91"/>
    <x v="572"/>
    <m/>
    <s v="2013-2019"/>
    <m/>
    <m/>
    <s v="Poder Judicial"/>
    <m/>
    <m/>
    <m/>
    <m/>
    <m/>
    <m/>
    <m/>
    <m/>
    <m/>
    <m/>
    <m/>
    <m/>
    <m/>
    <n v="47"/>
    <n v="43"/>
    <n v="48"/>
    <n v="81"/>
    <n v="71"/>
    <n v="66"/>
    <n v="71"/>
    <m/>
    <m/>
  </r>
  <r>
    <s v="Sentencias por Infracción al Artículo 9 del Decreto Ley 2.695"/>
    <x v="7"/>
    <x v="68"/>
    <x v="91"/>
    <x v="573"/>
    <m/>
    <s v="2013-2019"/>
    <m/>
    <m/>
    <s v="Poder Judicial"/>
    <m/>
    <m/>
    <m/>
    <m/>
    <m/>
    <m/>
    <m/>
    <m/>
    <m/>
    <m/>
    <m/>
    <m/>
    <m/>
    <n v="38"/>
    <n v="38"/>
    <n v="50"/>
    <n v="55"/>
    <n v="48"/>
    <n v="40"/>
    <n v="48"/>
    <m/>
    <m/>
  </r>
  <r>
    <s v="Sentencias por Infracción al Deber de Información de la Ley 19.913"/>
    <x v="7"/>
    <x v="68"/>
    <x v="204"/>
    <x v="574"/>
    <m/>
    <s v="2013-2019"/>
    <m/>
    <m/>
    <s v="Poder Judicial"/>
    <m/>
    <m/>
    <m/>
    <m/>
    <m/>
    <m/>
    <m/>
    <m/>
    <m/>
    <m/>
    <m/>
    <m/>
    <m/>
    <n v="0"/>
    <n v="0"/>
    <n v="0"/>
    <n v="1"/>
    <n v="2"/>
    <n v="1"/>
    <n v="1"/>
    <m/>
    <m/>
  </r>
  <r>
    <s v="Sentencias por Infracción al Estatuto de Capacitación y Empleo"/>
    <x v="7"/>
    <x v="68"/>
    <x v="224"/>
    <x v="575"/>
    <m/>
    <s v="2013-2019"/>
    <m/>
    <m/>
    <s v="Poder Judicial"/>
    <m/>
    <m/>
    <m/>
    <m/>
    <m/>
    <m/>
    <m/>
    <m/>
    <m/>
    <m/>
    <m/>
    <m/>
    <m/>
    <n v="0"/>
    <n v="1"/>
    <n v="0"/>
    <n v="0"/>
    <n v="0"/>
    <n v="1"/>
    <n v="0"/>
    <m/>
    <m/>
  </r>
  <r>
    <s v="Sentencias por Infracción en el Otorgamiento Prestaciones de Isapre"/>
    <x v="7"/>
    <x v="68"/>
    <x v="224"/>
    <x v="576"/>
    <m/>
    <s v="2013-2019"/>
    <m/>
    <m/>
    <s v="Poder Judicial"/>
    <m/>
    <m/>
    <m/>
    <m/>
    <m/>
    <m/>
    <m/>
    <m/>
    <m/>
    <m/>
    <m/>
    <m/>
    <m/>
    <n v="6"/>
    <n v="3"/>
    <n v="11"/>
    <n v="7"/>
    <n v="6"/>
    <n v="6"/>
    <n v="7"/>
    <m/>
    <m/>
  </r>
  <r>
    <s v="Sentencias por Infracción Inversión Extranjera Directa en Chile"/>
    <x v="7"/>
    <x v="68"/>
    <x v="204"/>
    <x v="577"/>
    <m/>
    <s v="2013-2019"/>
    <m/>
    <m/>
    <s v="Poder Judicial"/>
    <m/>
    <m/>
    <m/>
    <m/>
    <m/>
    <m/>
    <m/>
    <m/>
    <m/>
    <m/>
    <m/>
    <m/>
    <m/>
    <n v="0"/>
    <n v="0"/>
    <n v="0"/>
    <n v="0"/>
    <n v="2"/>
    <n v="2"/>
    <n v="2"/>
    <m/>
    <m/>
  </r>
  <r>
    <s v="Sentencias por Infracción L.O.C del Banco Central"/>
    <x v="7"/>
    <x v="68"/>
    <x v="204"/>
    <x v="578"/>
    <m/>
    <s v="2013-2019"/>
    <m/>
    <m/>
    <s v="Poder Judicial"/>
    <m/>
    <m/>
    <m/>
    <m/>
    <m/>
    <m/>
    <m/>
    <m/>
    <m/>
    <m/>
    <m/>
    <m/>
    <m/>
    <n v="0"/>
    <n v="2"/>
    <n v="3"/>
    <n v="1"/>
    <n v="1"/>
    <n v="1"/>
    <n v="0"/>
    <m/>
    <m/>
  </r>
  <r>
    <s v="Sentencias por Infracción Ley 18.175 de Quiebras"/>
    <x v="7"/>
    <x v="68"/>
    <x v="204"/>
    <x v="579"/>
    <m/>
    <s v="2013-2019"/>
    <m/>
    <m/>
    <s v="Poder Judicial"/>
    <m/>
    <m/>
    <m/>
    <m/>
    <m/>
    <m/>
    <m/>
    <m/>
    <m/>
    <m/>
    <m/>
    <m/>
    <m/>
    <n v="15"/>
    <n v="11"/>
    <n v="4"/>
    <n v="2"/>
    <n v="1"/>
    <n v="1"/>
    <n v="0"/>
    <m/>
    <m/>
  </r>
  <r>
    <s v="Sentencias por Infracción Ley 18.892 de Pesca"/>
    <x v="7"/>
    <x v="68"/>
    <x v="201"/>
    <x v="580"/>
    <m/>
    <s v="2013-2019"/>
    <m/>
    <m/>
    <s v="Poder Judicial"/>
    <m/>
    <m/>
    <m/>
    <m/>
    <m/>
    <m/>
    <m/>
    <m/>
    <m/>
    <m/>
    <m/>
    <m/>
    <m/>
    <n v="35"/>
    <n v="33"/>
    <n v="12"/>
    <n v="0"/>
    <n v="1"/>
    <n v="0"/>
    <n v="0"/>
    <m/>
    <m/>
  </r>
  <r>
    <s v="Sentencias por Infracción Ley General Telecomunicaciones"/>
    <x v="7"/>
    <x v="68"/>
    <x v="219"/>
    <x v="581"/>
    <m/>
    <s v="2013-2019"/>
    <m/>
    <m/>
    <s v="Poder Judicial"/>
    <m/>
    <m/>
    <m/>
    <m/>
    <m/>
    <m/>
    <m/>
    <m/>
    <m/>
    <m/>
    <m/>
    <m/>
    <m/>
    <n v="31"/>
    <n v="28"/>
    <n v="31"/>
    <n v="39"/>
    <n v="51"/>
    <n v="115"/>
    <n v="38"/>
    <m/>
    <m/>
  </r>
  <r>
    <s v="Sentencias por Infracción Normas Inhumaciones y Exhumaciones"/>
    <x v="7"/>
    <x v="68"/>
    <x v="91"/>
    <x v="582"/>
    <m/>
    <s v="2013-2019"/>
    <m/>
    <m/>
    <s v="Poder Judicial"/>
    <m/>
    <m/>
    <m/>
    <m/>
    <m/>
    <m/>
    <m/>
    <m/>
    <m/>
    <m/>
    <m/>
    <m/>
    <m/>
    <n v="7"/>
    <n v="12"/>
    <n v="5"/>
    <n v="6"/>
    <n v="23"/>
    <n v="13"/>
    <n v="15"/>
    <m/>
    <m/>
  </r>
  <r>
    <s v="Sentencias por Infracción Ordenanza Aduanas (Fraude y Contrabando)"/>
    <x v="7"/>
    <x v="68"/>
    <x v="215"/>
    <x v="583"/>
    <m/>
    <s v="2013-2019"/>
    <m/>
    <m/>
    <s v="Poder Judicial"/>
    <m/>
    <m/>
    <m/>
    <m/>
    <m/>
    <m/>
    <m/>
    <m/>
    <m/>
    <m/>
    <m/>
    <m/>
    <m/>
    <n v="965"/>
    <n v="954"/>
    <n v="967"/>
    <n v="532"/>
    <n v="271"/>
    <n v="136"/>
    <n v="41"/>
    <m/>
    <m/>
  </r>
  <r>
    <s v="Sentencias por Infracción por Contaminación"/>
    <x v="7"/>
    <x v="68"/>
    <x v="201"/>
    <x v="584"/>
    <m/>
    <s v="2013-2019"/>
    <m/>
    <m/>
    <s v="Poder Judicial"/>
    <m/>
    <m/>
    <m/>
    <m/>
    <m/>
    <m/>
    <m/>
    <m/>
    <m/>
    <m/>
    <m/>
    <m/>
    <m/>
    <n v="0"/>
    <n v="1"/>
    <n v="1"/>
    <n v="10"/>
    <n v="13"/>
    <n v="6"/>
    <n v="9"/>
    <m/>
    <m/>
  </r>
  <r>
    <s v="Sentencias por Infracciones a la Ley de Identidad de Género"/>
    <x v="7"/>
    <x v="68"/>
    <x v="207"/>
    <x v="585"/>
    <m/>
    <s v="2013-2019"/>
    <m/>
    <m/>
    <s v="Poder Judicial"/>
    <m/>
    <m/>
    <m/>
    <m/>
    <m/>
    <m/>
    <m/>
    <m/>
    <m/>
    <m/>
    <m/>
    <m/>
    <m/>
    <n v="0"/>
    <n v="0"/>
    <n v="0"/>
    <n v="0"/>
    <n v="0"/>
    <n v="0"/>
    <n v="2"/>
    <m/>
    <m/>
  </r>
  <r>
    <s v="Sentencias por Infracciones a la Ley de Seguridad Nuclear"/>
    <x v="7"/>
    <x v="68"/>
    <x v="220"/>
    <x v="586"/>
    <m/>
    <s v="2013-2019"/>
    <m/>
    <m/>
    <s v="Poder Judicial"/>
    <m/>
    <m/>
    <m/>
    <m/>
    <m/>
    <m/>
    <m/>
    <m/>
    <m/>
    <m/>
    <m/>
    <m/>
    <m/>
    <n v="0"/>
    <n v="0"/>
    <n v="0"/>
    <n v="1"/>
    <n v="0"/>
    <n v="0"/>
    <n v="0"/>
    <m/>
    <m/>
  </r>
  <r>
    <s v="Sentencias por Infracciones a la Ley Orgánica Constitucional Sobre Votación"/>
    <x v="7"/>
    <x v="68"/>
    <x v="223"/>
    <x v="587"/>
    <m/>
    <s v="2013-2019"/>
    <m/>
    <m/>
    <s v="Poder Judicial"/>
    <m/>
    <m/>
    <m/>
    <m/>
    <m/>
    <m/>
    <m/>
    <m/>
    <m/>
    <m/>
    <m/>
    <m/>
    <m/>
    <n v="16"/>
    <n v="5"/>
    <n v="2"/>
    <n v="16"/>
    <n v="27"/>
    <n v="9"/>
    <n v="2"/>
    <m/>
    <m/>
  </r>
  <r>
    <s v="Sentencias por Infracciones a la Seguridad Social"/>
    <x v="7"/>
    <x v="68"/>
    <x v="224"/>
    <x v="588"/>
    <m/>
    <s v="2013-2019"/>
    <m/>
    <m/>
    <s v="Poder Judicial"/>
    <m/>
    <m/>
    <m/>
    <m/>
    <m/>
    <m/>
    <m/>
    <m/>
    <m/>
    <m/>
    <m/>
    <m/>
    <m/>
    <n v="3"/>
    <n v="3"/>
    <n v="7"/>
    <n v="6"/>
    <n v="3"/>
    <n v="6"/>
    <n v="7"/>
    <m/>
    <m/>
  </r>
  <r>
    <s v="Sentencias por Infracciones al Código Aeronáutico"/>
    <x v="7"/>
    <x v="68"/>
    <x v="91"/>
    <x v="589"/>
    <m/>
    <s v="2013-2019"/>
    <m/>
    <m/>
    <s v="Poder Judicial"/>
    <m/>
    <m/>
    <m/>
    <m/>
    <m/>
    <m/>
    <m/>
    <m/>
    <m/>
    <m/>
    <m/>
    <m/>
    <m/>
    <n v="20"/>
    <n v="21"/>
    <n v="19"/>
    <n v="17"/>
    <n v="22"/>
    <n v="18"/>
    <n v="34"/>
    <m/>
    <m/>
  </r>
  <r>
    <s v="Sentencias por Infracciones Tributarias Contempladas en Otras Leyes"/>
    <x v="7"/>
    <x v="68"/>
    <x v="204"/>
    <x v="590"/>
    <m/>
    <s v="2013-2019"/>
    <m/>
    <m/>
    <s v="Poder Judicial"/>
    <m/>
    <m/>
    <m/>
    <m/>
    <m/>
    <m/>
    <m/>
    <m/>
    <m/>
    <m/>
    <m/>
    <m/>
    <m/>
    <n v="10"/>
    <n v="19"/>
    <n v="18"/>
    <n v="23"/>
    <n v="5"/>
    <n v="2"/>
    <n v="11"/>
    <m/>
    <m/>
  </r>
  <r>
    <s v="Sentencias por Infringir Normas Higiénicas y de Salubridad"/>
    <x v="7"/>
    <x v="68"/>
    <x v="217"/>
    <x v="591"/>
    <m/>
    <s v="2013-2019"/>
    <m/>
    <m/>
    <s v="Poder Judicial"/>
    <m/>
    <m/>
    <m/>
    <m/>
    <m/>
    <m/>
    <m/>
    <m/>
    <m/>
    <m/>
    <m/>
    <m/>
    <m/>
    <n v="0"/>
    <n v="0"/>
    <n v="0"/>
    <n v="1"/>
    <n v="0"/>
    <n v="2"/>
    <n v="15"/>
    <m/>
    <m/>
  </r>
  <r>
    <s v="Sentencias por Injuria (Accion Privada)"/>
    <x v="7"/>
    <x v="68"/>
    <x v="213"/>
    <x v="592"/>
    <m/>
    <s v="2013-2019"/>
    <m/>
    <m/>
    <s v="Poder Judicial"/>
    <m/>
    <m/>
    <m/>
    <m/>
    <m/>
    <m/>
    <m/>
    <m/>
    <m/>
    <m/>
    <m/>
    <m/>
    <m/>
    <n v="412"/>
    <n v="390"/>
    <n v="434"/>
    <n v="444"/>
    <n v="403"/>
    <n v="473"/>
    <n v="592"/>
    <m/>
    <m/>
  </r>
  <r>
    <s v="Sentencias por Injurias y Calumnias por Medios de Comunicacion Social"/>
    <x v="7"/>
    <x v="68"/>
    <x v="213"/>
    <x v="593"/>
    <m/>
    <s v="2013-2019"/>
    <m/>
    <m/>
    <s v="Poder Judicial"/>
    <m/>
    <m/>
    <m/>
    <m/>
    <m/>
    <m/>
    <m/>
    <m/>
    <m/>
    <m/>
    <m/>
    <m/>
    <m/>
    <n v="188"/>
    <n v="164"/>
    <n v="201"/>
    <n v="244"/>
    <n v="296"/>
    <n v="344"/>
    <n v="460"/>
    <m/>
    <m/>
  </r>
  <r>
    <s v="Sentencias por Insolvencia Punible (Alzamiento de Bienes)"/>
    <x v="7"/>
    <x v="68"/>
    <x v="204"/>
    <x v="594"/>
    <m/>
    <s v="2013-2019"/>
    <m/>
    <m/>
    <s v="Poder Judicial"/>
    <m/>
    <m/>
    <m/>
    <m/>
    <m/>
    <m/>
    <m/>
    <m/>
    <m/>
    <m/>
    <m/>
    <m/>
    <m/>
    <n v="14"/>
    <n v="2"/>
    <n v="7"/>
    <n v="13"/>
    <n v="13"/>
    <n v="6"/>
    <n v="9"/>
    <m/>
    <m/>
  </r>
  <r>
    <s v="Sentencias por Instalación Indebida de Señales del Tránsito o Barreras"/>
    <x v="7"/>
    <x v="68"/>
    <x v="214"/>
    <x v="595"/>
    <m/>
    <s v="2013-2019"/>
    <m/>
    <m/>
    <s v="Poder Judicial"/>
    <m/>
    <m/>
    <m/>
    <m/>
    <m/>
    <m/>
    <m/>
    <m/>
    <m/>
    <m/>
    <m/>
    <m/>
    <m/>
    <n v="0"/>
    <n v="1"/>
    <n v="0"/>
    <n v="0"/>
    <n v="2"/>
    <n v="0"/>
    <n v="0"/>
    <m/>
    <m/>
  </r>
  <r>
    <s v="Sentencias por Interrupción de Servicio Eléctrico"/>
    <x v="7"/>
    <x v="68"/>
    <x v="210"/>
    <x v="596"/>
    <m/>
    <s v="2013-2019"/>
    <m/>
    <m/>
    <s v="Poder Judicial"/>
    <m/>
    <m/>
    <m/>
    <m/>
    <m/>
    <m/>
    <m/>
    <m/>
    <m/>
    <m/>
    <m/>
    <m/>
    <m/>
    <n v="39"/>
    <n v="29"/>
    <n v="4"/>
    <n v="8"/>
    <n v="1"/>
    <n v="5"/>
    <n v="3"/>
    <m/>
    <m/>
  </r>
  <r>
    <s v="Sentencias por Inutilización de Dispositivos de Monitoreo Telemático"/>
    <x v="7"/>
    <x v="68"/>
    <x v="210"/>
    <x v="597"/>
    <m/>
    <s v="2013-2019"/>
    <m/>
    <m/>
    <s v="Poder Judicial"/>
    <m/>
    <m/>
    <m/>
    <m/>
    <m/>
    <m/>
    <m/>
    <m/>
    <m/>
    <m/>
    <m/>
    <m/>
    <m/>
    <n v="0"/>
    <n v="0"/>
    <n v="0"/>
    <n v="0"/>
    <n v="2"/>
    <n v="2"/>
    <n v="1"/>
    <m/>
    <m/>
  </r>
  <r>
    <s v="Sentencias por Invasión de Derechos Ajenos"/>
    <x v="7"/>
    <x v="68"/>
    <x v="202"/>
    <x v="598"/>
    <m/>
    <s v="2013-2019"/>
    <m/>
    <m/>
    <s v="Poder Judicial"/>
    <m/>
    <m/>
    <m/>
    <m/>
    <m/>
    <m/>
    <m/>
    <m/>
    <m/>
    <m/>
    <m/>
    <m/>
    <m/>
    <n v="0"/>
    <n v="3"/>
    <n v="0"/>
    <n v="2"/>
    <n v="2"/>
    <n v="4"/>
    <n v="6"/>
    <m/>
    <m/>
  </r>
  <r>
    <s v="Sentencias por Lanzar Objeto a Vía Pública con Muerte o Lesiones"/>
    <x v="7"/>
    <x v="68"/>
    <x v="214"/>
    <x v="599"/>
    <m/>
    <s v="2013-2019"/>
    <m/>
    <m/>
    <s v="Poder Judicial"/>
    <m/>
    <m/>
    <m/>
    <m/>
    <m/>
    <m/>
    <m/>
    <m/>
    <m/>
    <m/>
    <m/>
    <m/>
    <m/>
    <n v="0"/>
    <n v="0"/>
    <n v="0"/>
    <n v="0"/>
    <n v="0"/>
    <n v="0"/>
    <n v="1"/>
    <m/>
    <m/>
  </r>
  <r>
    <s v="Sentencias por Lavado de Dinero Persona Jurídica"/>
    <x v="7"/>
    <x v="68"/>
    <x v="211"/>
    <x v="600"/>
    <m/>
    <s v="2013-2019"/>
    <m/>
    <m/>
    <s v="Poder Judicial"/>
    <m/>
    <m/>
    <m/>
    <m/>
    <m/>
    <m/>
    <m/>
    <m/>
    <m/>
    <m/>
    <m/>
    <m/>
    <m/>
    <n v="1"/>
    <n v="0"/>
    <n v="10"/>
    <n v="18"/>
    <n v="11"/>
    <n v="16"/>
    <n v="18"/>
    <m/>
    <m/>
  </r>
  <r>
    <s v="Sentencias por Lavado de Dinero Persona Natural"/>
    <x v="7"/>
    <x v="68"/>
    <x v="211"/>
    <x v="601"/>
    <m/>
    <s v="2013-2019"/>
    <m/>
    <m/>
    <s v="Poder Judicial"/>
    <m/>
    <m/>
    <m/>
    <m/>
    <m/>
    <m/>
    <m/>
    <m/>
    <m/>
    <m/>
    <m/>
    <m/>
    <m/>
    <n v="23"/>
    <n v="23"/>
    <n v="20"/>
    <n v="32"/>
    <n v="34"/>
    <n v="43"/>
    <n v="71"/>
    <m/>
    <m/>
  </r>
  <r>
    <s v="Sentencias por Lesionar o Amenazar Fiscalizador Transporte"/>
    <x v="7"/>
    <x v="68"/>
    <x v="210"/>
    <x v="602"/>
    <m/>
    <s v="2013-2019"/>
    <m/>
    <m/>
    <s v="Poder Judicial"/>
    <m/>
    <m/>
    <m/>
    <m/>
    <m/>
    <m/>
    <m/>
    <m/>
    <m/>
    <m/>
    <m/>
    <m/>
    <m/>
    <n v="0"/>
    <n v="0"/>
    <n v="0"/>
    <n v="0"/>
    <n v="0"/>
    <n v="0"/>
    <n v="1"/>
    <m/>
    <m/>
  </r>
  <r>
    <s v="Sentencias por Lesiones (Sólo Crimen)"/>
    <x v="7"/>
    <x v="68"/>
    <x v="208"/>
    <x v="603"/>
    <m/>
    <s v="2013-2019"/>
    <m/>
    <m/>
    <s v="Poder Judicial"/>
    <m/>
    <m/>
    <m/>
    <m/>
    <m/>
    <m/>
    <m/>
    <m/>
    <m/>
    <m/>
    <m/>
    <m/>
    <m/>
    <n v="0"/>
    <n v="0"/>
    <n v="0"/>
    <n v="1"/>
    <n v="0"/>
    <n v="0"/>
    <n v="0"/>
    <m/>
    <m/>
  </r>
  <r>
    <s v="Sentencias por Lesiones Corporales"/>
    <x v="7"/>
    <x v="68"/>
    <x v="208"/>
    <x v="604"/>
    <m/>
    <s v="2013-2019"/>
    <m/>
    <m/>
    <s v="Poder Judicial"/>
    <m/>
    <m/>
    <m/>
    <m/>
    <m/>
    <m/>
    <m/>
    <m/>
    <m/>
    <m/>
    <m/>
    <m/>
    <m/>
    <n v="1"/>
    <n v="1"/>
    <n v="2"/>
    <n v="0"/>
    <n v="0"/>
    <n v="0"/>
    <n v="0"/>
    <m/>
    <m/>
  </r>
  <r>
    <s v="Sentencias por Lesiones Daño con Motivo de Espectáculo de Fútbol Profesional"/>
    <x v="7"/>
    <x v="68"/>
    <x v="208"/>
    <x v="605"/>
    <m/>
    <s v="2013-2019"/>
    <m/>
    <m/>
    <s v="Poder Judicial"/>
    <m/>
    <m/>
    <m/>
    <m/>
    <m/>
    <m/>
    <m/>
    <m/>
    <m/>
    <m/>
    <m/>
    <m/>
    <m/>
    <n v="0"/>
    <n v="0"/>
    <n v="1"/>
    <n v="3"/>
    <n v="6"/>
    <n v="5"/>
    <n v="2"/>
    <m/>
    <m/>
  </r>
  <r>
    <s v="Sentencias por Lesiones Graves"/>
    <x v="7"/>
    <x v="68"/>
    <x v="208"/>
    <x v="606"/>
    <m/>
    <s v="2013-2019"/>
    <m/>
    <m/>
    <s v="Poder Judicial"/>
    <m/>
    <m/>
    <m/>
    <m/>
    <m/>
    <m/>
    <m/>
    <m/>
    <m/>
    <m/>
    <m/>
    <m/>
    <m/>
    <n v="3785"/>
    <n v="3802"/>
    <n v="3263"/>
    <n v="3332"/>
    <n v="3111"/>
    <n v="3209"/>
    <n v="3318"/>
    <m/>
    <m/>
  </r>
  <r>
    <s v="Sentencias por Lesiones Graves Gravísimas"/>
    <x v="7"/>
    <x v="68"/>
    <x v="208"/>
    <x v="607"/>
    <m/>
    <s v="2013-2019"/>
    <m/>
    <m/>
    <s v="Poder Judicial"/>
    <m/>
    <m/>
    <m/>
    <m/>
    <m/>
    <m/>
    <m/>
    <m/>
    <m/>
    <m/>
    <m/>
    <m/>
    <m/>
    <n v="163"/>
    <n v="140"/>
    <n v="132"/>
    <n v="147"/>
    <n v="195"/>
    <n v="155"/>
    <n v="169"/>
    <m/>
    <m/>
  </r>
  <r>
    <s v="Sentencias por Lesiones Leves"/>
    <x v="7"/>
    <x v="68"/>
    <x v="208"/>
    <x v="608"/>
    <m/>
    <s v="2013-2019"/>
    <m/>
    <m/>
    <s v="Poder Judicial"/>
    <m/>
    <m/>
    <m/>
    <m/>
    <m/>
    <m/>
    <m/>
    <m/>
    <m/>
    <m/>
    <m/>
    <m/>
    <m/>
    <n v="44196"/>
    <n v="41851"/>
    <n v="38801"/>
    <n v="36598"/>
    <n v="34513"/>
    <n v="33185"/>
    <n v="34161"/>
    <m/>
    <m/>
  </r>
  <r>
    <s v="Sentencias por Lesiones Menos Graves"/>
    <x v="7"/>
    <x v="68"/>
    <x v="208"/>
    <x v="609"/>
    <m/>
    <s v="2013-2019"/>
    <m/>
    <m/>
    <s v="Poder Judicial"/>
    <m/>
    <m/>
    <m/>
    <m/>
    <m/>
    <m/>
    <m/>
    <m/>
    <m/>
    <m/>
    <m/>
    <m/>
    <m/>
    <n v="36346"/>
    <n v="35785"/>
    <n v="34693"/>
    <n v="32580"/>
    <n v="31955"/>
    <n v="31584"/>
    <n v="34173"/>
    <m/>
    <m/>
  </r>
  <r>
    <s v="Sentencias por Ley 8.314 de Conductas Terroristas"/>
    <x v="7"/>
    <x v="68"/>
    <x v="220"/>
    <x v="610"/>
    <m/>
    <s v="2013-2019"/>
    <m/>
    <m/>
    <s v="Poder Judicial"/>
    <m/>
    <m/>
    <m/>
    <m/>
    <m/>
    <m/>
    <m/>
    <m/>
    <m/>
    <m/>
    <m/>
    <m/>
    <m/>
    <n v="2"/>
    <n v="0"/>
    <n v="1"/>
    <n v="0"/>
    <n v="0"/>
    <n v="0"/>
    <n v="0"/>
    <m/>
    <m/>
  </r>
  <r>
    <s v="Sentencias por Ley Responsabilidad Penal Personas Jurídicas"/>
    <x v="7"/>
    <x v="68"/>
    <x v="204"/>
    <x v="611"/>
    <m/>
    <s v="2013-2019"/>
    <m/>
    <m/>
    <s v="Poder Judicial"/>
    <m/>
    <m/>
    <m/>
    <m/>
    <m/>
    <m/>
    <m/>
    <m/>
    <m/>
    <m/>
    <m/>
    <m/>
    <m/>
    <n v="1"/>
    <n v="3"/>
    <n v="0"/>
    <n v="1"/>
    <n v="0"/>
    <n v="0"/>
    <n v="0"/>
    <m/>
    <m/>
  </r>
  <r>
    <s v="Sentencias por Loteos Irregulares"/>
    <x v="7"/>
    <x v="68"/>
    <x v="225"/>
    <x v="612"/>
    <m/>
    <s v="2013-2019"/>
    <m/>
    <m/>
    <s v="Poder Judicial"/>
    <m/>
    <m/>
    <m/>
    <m/>
    <m/>
    <m/>
    <m/>
    <m/>
    <m/>
    <m/>
    <m/>
    <m/>
    <m/>
    <n v="4"/>
    <n v="5"/>
    <n v="8"/>
    <n v="4"/>
    <n v="8"/>
    <n v="17"/>
    <n v="8"/>
    <m/>
    <m/>
  </r>
  <r>
    <s v="Sentencias por Lotería Ilegal, Casas de Juego y Prestamos Sobre Prenda"/>
    <x v="7"/>
    <x v="68"/>
    <x v="225"/>
    <x v="613"/>
    <m/>
    <s v="2013-2019"/>
    <m/>
    <m/>
    <s v="Poder Judicial"/>
    <m/>
    <m/>
    <m/>
    <m/>
    <m/>
    <m/>
    <m/>
    <m/>
    <m/>
    <m/>
    <m/>
    <m/>
    <m/>
    <n v="38"/>
    <n v="16"/>
    <n v="29"/>
    <n v="9"/>
    <n v="22"/>
    <n v="32"/>
    <n v="52"/>
    <m/>
    <m/>
  </r>
  <r>
    <s v="Sentencias por Mal Uso de Información de Medio Tecnológico de Acceso a Transporte Público"/>
    <x v="7"/>
    <x v="68"/>
    <x v="214"/>
    <x v="614"/>
    <m/>
    <s v="2013-2019"/>
    <m/>
    <m/>
    <s v="Poder Judicial"/>
    <m/>
    <m/>
    <m/>
    <m/>
    <m/>
    <m/>
    <m/>
    <m/>
    <m/>
    <m/>
    <m/>
    <m/>
    <m/>
    <n v="0"/>
    <n v="0"/>
    <n v="0"/>
    <n v="0"/>
    <n v="0"/>
    <n v="1"/>
    <n v="4"/>
    <m/>
    <m/>
  </r>
  <r>
    <s v="Sentencias por Maltrato Cometido por Persona con Deber Especial de Cuidado"/>
    <x v="7"/>
    <x v="68"/>
    <x v="208"/>
    <x v="615"/>
    <m/>
    <s v="2013-2019"/>
    <m/>
    <m/>
    <s v="Poder Judicial"/>
    <m/>
    <m/>
    <m/>
    <m/>
    <m/>
    <m/>
    <m/>
    <m/>
    <m/>
    <m/>
    <m/>
    <m/>
    <m/>
    <n v="0"/>
    <n v="0"/>
    <n v="0"/>
    <n v="0"/>
    <n v="42"/>
    <n v="130"/>
    <n v="191"/>
    <m/>
    <m/>
  </r>
  <r>
    <s v="Sentencias por Maltrato Corporal a Menores o Personas Vulnerables"/>
    <x v="7"/>
    <x v="68"/>
    <x v="208"/>
    <x v="616"/>
    <m/>
    <s v="2013-2019"/>
    <m/>
    <m/>
    <s v="Poder Judicial"/>
    <m/>
    <m/>
    <m/>
    <m/>
    <m/>
    <m/>
    <m/>
    <m/>
    <m/>
    <m/>
    <m/>
    <m/>
    <m/>
    <n v="0"/>
    <n v="0"/>
    <n v="0"/>
    <n v="0"/>
    <n v="112"/>
    <n v="400"/>
    <n v="675"/>
    <m/>
    <m/>
  </r>
  <r>
    <s v="Sentencias por Maltrato de Obra a Gendarme en el Desempeño de sus Funciones"/>
    <x v="7"/>
    <x v="68"/>
    <x v="210"/>
    <x v="617"/>
    <m/>
    <s v="2013-2019"/>
    <m/>
    <m/>
    <s v="Poder Judicial"/>
    <m/>
    <m/>
    <m/>
    <m/>
    <m/>
    <m/>
    <m/>
    <m/>
    <m/>
    <m/>
    <m/>
    <m/>
    <m/>
    <n v="113"/>
    <n v="138"/>
    <n v="170"/>
    <n v="200"/>
    <n v="178"/>
    <n v="181"/>
    <n v="170"/>
    <m/>
    <m/>
  </r>
  <r>
    <s v="Sentencias por Maltrato de Obra Personal Investigaciones con o Sin Lesiones"/>
    <x v="7"/>
    <x v="68"/>
    <x v="210"/>
    <x v="618"/>
    <m/>
    <s v="2013-2019"/>
    <m/>
    <m/>
    <s v="Poder Judicial"/>
    <m/>
    <m/>
    <m/>
    <m/>
    <m/>
    <m/>
    <m/>
    <m/>
    <m/>
    <m/>
    <m/>
    <m/>
    <m/>
    <n v="161"/>
    <n v="161"/>
    <n v="161"/>
    <n v="167"/>
    <n v="118"/>
    <n v="136"/>
    <n v="117"/>
    <m/>
    <m/>
  </r>
  <r>
    <s v="Sentencias por Maltrato Habitual (Violencia Intrafamiliar)"/>
    <x v="7"/>
    <x v="68"/>
    <x v="212"/>
    <x v="278"/>
    <m/>
    <s v="2013-2019"/>
    <m/>
    <m/>
    <s v="Poder Judicial"/>
    <m/>
    <m/>
    <m/>
    <m/>
    <m/>
    <m/>
    <m/>
    <m/>
    <m/>
    <m/>
    <m/>
    <m/>
    <m/>
    <n v="2632"/>
    <n v="3614"/>
    <n v="4905"/>
    <n v="5491"/>
    <n v="4119"/>
    <n v="3474"/>
    <n v="3701"/>
    <m/>
    <m/>
  </r>
  <r>
    <s v="Sentencias por Maltrato Obra a Carabineros"/>
    <x v="7"/>
    <x v="68"/>
    <x v="210"/>
    <x v="619"/>
    <m/>
    <s v="2013-2019"/>
    <m/>
    <m/>
    <s v="Poder Judicial"/>
    <m/>
    <m/>
    <m/>
    <m/>
    <m/>
    <m/>
    <m/>
    <m/>
    <m/>
    <m/>
    <m/>
    <m/>
    <m/>
    <n v="1902"/>
    <n v="1733"/>
    <n v="1748"/>
    <n v="1883"/>
    <n v="1895"/>
    <n v="1942"/>
    <n v="2328"/>
    <m/>
    <m/>
  </r>
  <r>
    <s v="Sentencias por Maltrato Obra a Fiscales o Defensores en Desempeño Funciones"/>
    <x v="7"/>
    <x v="68"/>
    <x v="210"/>
    <x v="620"/>
    <m/>
    <s v="2013-2019"/>
    <m/>
    <m/>
    <s v="Poder Judicial"/>
    <m/>
    <m/>
    <m/>
    <m/>
    <m/>
    <m/>
    <m/>
    <m/>
    <m/>
    <m/>
    <m/>
    <m/>
    <m/>
    <n v="5"/>
    <n v="6"/>
    <n v="8"/>
    <n v="4"/>
    <n v="4"/>
    <n v="4"/>
    <n v="1"/>
    <m/>
    <m/>
  </r>
  <r>
    <s v="Sentencias por Malversación de Caudales Publicos"/>
    <x v="7"/>
    <x v="68"/>
    <x v="201"/>
    <x v="621"/>
    <m/>
    <s v="2013-2019"/>
    <m/>
    <m/>
    <s v="Poder Judicial"/>
    <m/>
    <m/>
    <m/>
    <m/>
    <m/>
    <m/>
    <m/>
    <m/>
    <m/>
    <m/>
    <m/>
    <m/>
    <m/>
    <n v="101"/>
    <n v="96"/>
    <n v="80"/>
    <n v="79"/>
    <n v="128"/>
    <n v="82"/>
    <n v="110"/>
    <m/>
    <m/>
  </r>
  <r>
    <s v="Sentencias por Malversación, Defraudación E Incendio por Menos de 1 Utm"/>
    <x v="7"/>
    <x v="68"/>
    <x v="201"/>
    <x v="622"/>
    <m/>
    <s v="2013-2019"/>
    <m/>
    <m/>
    <s v="Poder Judicial"/>
    <m/>
    <m/>
    <m/>
    <m/>
    <m/>
    <m/>
    <m/>
    <m/>
    <m/>
    <m/>
    <m/>
    <m/>
    <m/>
    <n v="4"/>
    <n v="4"/>
    <n v="6"/>
    <n v="3"/>
    <n v="6"/>
    <n v="7"/>
    <n v="11"/>
    <m/>
    <m/>
  </r>
  <r>
    <s v="Sentencias por Manejo en Estado de Ebriedad (Sólo Crimen)"/>
    <x v="7"/>
    <x v="68"/>
    <x v="214"/>
    <x v="623"/>
    <m/>
    <s v="2013-2019"/>
    <m/>
    <m/>
    <s v="Poder Judicial"/>
    <m/>
    <m/>
    <m/>
    <m/>
    <m/>
    <m/>
    <m/>
    <m/>
    <m/>
    <m/>
    <m/>
    <m/>
    <m/>
    <n v="0"/>
    <n v="0"/>
    <n v="1"/>
    <n v="1"/>
    <n v="6"/>
    <n v="0"/>
    <n v="0"/>
    <m/>
    <m/>
  </r>
  <r>
    <s v="Sentencias por Marcha del Sitio del Suceso Sin Prestar Auxilio a la Víctima"/>
    <x v="7"/>
    <x v="68"/>
    <x v="214"/>
    <x v="624"/>
    <m/>
    <s v="2013-2019"/>
    <m/>
    <m/>
    <s v="Poder Judicial"/>
    <m/>
    <m/>
    <m/>
    <m/>
    <m/>
    <m/>
    <m/>
    <m/>
    <m/>
    <m/>
    <m/>
    <m/>
    <m/>
    <n v="0"/>
    <n v="3"/>
    <n v="43"/>
    <n v="80"/>
    <n v="113"/>
    <n v="144"/>
    <n v="158"/>
    <m/>
    <m/>
  </r>
  <r>
    <s v="Sentencias por Matar a Carabinero en Ejercicio de Funciones"/>
    <x v="7"/>
    <x v="68"/>
    <x v="210"/>
    <x v="625"/>
    <m/>
    <s v="2013-2019"/>
    <m/>
    <m/>
    <s v="Poder Judicial"/>
    <m/>
    <m/>
    <m/>
    <m/>
    <m/>
    <m/>
    <m/>
    <m/>
    <m/>
    <m/>
    <m/>
    <m/>
    <m/>
    <n v="17"/>
    <n v="20"/>
    <n v="18"/>
    <n v="10"/>
    <n v="21"/>
    <n v="20"/>
    <n v="14"/>
    <m/>
    <m/>
  </r>
  <r>
    <s v="Sentencias por Muertes y Hallazgo de Cadaver"/>
    <x v="7"/>
    <x v="68"/>
    <x v="203"/>
    <x v="626"/>
    <m/>
    <s v="2013-2019"/>
    <m/>
    <m/>
    <s v="Poder Judicial"/>
    <m/>
    <m/>
    <m/>
    <m/>
    <m/>
    <m/>
    <m/>
    <m/>
    <m/>
    <m/>
    <m/>
    <m/>
    <m/>
    <n v="6126"/>
    <n v="6148"/>
    <n v="6412"/>
    <n v="6527"/>
    <n v="6268"/>
    <n v="6126"/>
    <n v="6509"/>
    <m/>
    <m/>
  </r>
  <r>
    <s v="Sentencias por NA"/>
    <x v="7"/>
    <x v="68"/>
    <x v="91"/>
    <x v="627"/>
    <m/>
    <s v="2013-2019"/>
    <m/>
    <m/>
    <s v="Poder Judicial"/>
    <m/>
    <m/>
    <m/>
    <m/>
    <m/>
    <m/>
    <m/>
    <m/>
    <m/>
    <m/>
    <m/>
    <m/>
    <m/>
    <n v="0"/>
    <n v="0"/>
    <n v="0"/>
    <n v="0"/>
    <n v="0"/>
    <n v="0"/>
    <n v="2"/>
    <m/>
    <m/>
  </r>
  <r>
    <s v="Sentencias por Negativa a Efectuarse Examen"/>
    <x v="7"/>
    <x v="68"/>
    <x v="214"/>
    <x v="628"/>
    <m/>
    <s v="2013-2019"/>
    <m/>
    <m/>
    <s v="Poder Judicial"/>
    <m/>
    <m/>
    <m/>
    <m/>
    <m/>
    <m/>
    <m/>
    <m/>
    <m/>
    <m/>
    <m/>
    <m/>
    <m/>
    <n v="3"/>
    <n v="84"/>
    <n v="749"/>
    <n v="800"/>
    <n v="751"/>
    <n v="754"/>
    <n v="742"/>
    <m/>
    <m/>
  </r>
  <r>
    <s v="Sentencias por Negligencia Médica"/>
    <x v="7"/>
    <x v="68"/>
    <x v="217"/>
    <x v="629"/>
    <m/>
    <s v="2013-2019"/>
    <m/>
    <m/>
    <s v="Poder Judicial"/>
    <m/>
    <m/>
    <m/>
    <m/>
    <m/>
    <m/>
    <m/>
    <m/>
    <m/>
    <m/>
    <m/>
    <m/>
    <m/>
    <n v="1"/>
    <n v="1"/>
    <n v="0"/>
    <n v="0"/>
    <n v="0"/>
    <n v="0"/>
    <n v="0"/>
    <m/>
    <m/>
  </r>
  <r>
    <s v="Sentencias por Negociación Incompatible"/>
    <x v="7"/>
    <x v="68"/>
    <x v="209"/>
    <x v="630"/>
    <m/>
    <s v="2013-2019"/>
    <m/>
    <m/>
    <s v="Poder Judicial"/>
    <m/>
    <m/>
    <m/>
    <m/>
    <m/>
    <m/>
    <m/>
    <m/>
    <m/>
    <m/>
    <m/>
    <m/>
    <m/>
    <n v="12"/>
    <n v="13"/>
    <n v="7"/>
    <n v="17"/>
    <n v="17"/>
    <n v="15"/>
    <n v="21"/>
    <m/>
    <m/>
  </r>
  <r>
    <s v="Sentencias por No Dar Cuenta de Accidente de Tránsito"/>
    <x v="7"/>
    <x v="68"/>
    <x v="214"/>
    <x v="631"/>
    <m/>
    <s v="2013-2019"/>
    <m/>
    <m/>
    <s v="Poder Judicial"/>
    <m/>
    <m/>
    <m/>
    <m/>
    <m/>
    <m/>
    <m/>
    <m/>
    <m/>
    <m/>
    <m/>
    <m/>
    <m/>
    <n v="159"/>
    <n v="196"/>
    <n v="499"/>
    <n v="663"/>
    <n v="876"/>
    <n v="828"/>
    <n v="827"/>
    <m/>
    <m/>
  </r>
  <r>
    <s v="Sentencias por No Existen Resultados para la Consulta Seleccionada"/>
    <x v="7"/>
    <x v="68"/>
    <x v="91"/>
    <x v="632"/>
    <m/>
    <s v="2013-2019"/>
    <m/>
    <m/>
    <s v="Poder Judicial"/>
    <m/>
    <m/>
    <m/>
    <m/>
    <m/>
    <m/>
    <m/>
    <m/>
    <m/>
    <m/>
    <m/>
    <m/>
    <m/>
    <n v="0"/>
    <n v="0"/>
    <n v="0"/>
    <n v="0"/>
    <n v="0"/>
    <n v="0"/>
    <n v="0"/>
    <m/>
    <m/>
  </r>
  <r>
    <s v="Sentencias por Nombramientos Ilegales"/>
    <x v="7"/>
    <x v="68"/>
    <x v="206"/>
    <x v="633"/>
    <m/>
    <s v="2013-2019"/>
    <m/>
    <m/>
    <s v="Poder Judicial"/>
    <m/>
    <m/>
    <m/>
    <m/>
    <m/>
    <m/>
    <m/>
    <m/>
    <m/>
    <m/>
    <m/>
    <m/>
    <m/>
    <n v="3"/>
    <n v="1"/>
    <n v="1"/>
    <n v="3"/>
    <n v="0"/>
    <n v="5"/>
    <n v="2"/>
    <m/>
    <m/>
  </r>
  <r>
    <s v="Sentencias por Obstrucción a la Investigación"/>
    <x v="7"/>
    <x v="68"/>
    <x v="226"/>
    <x v="634"/>
    <m/>
    <s v="2013-2019"/>
    <m/>
    <m/>
    <s v="Poder Judicial"/>
    <m/>
    <m/>
    <m/>
    <m/>
    <m/>
    <m/>
    <m/>
    <m/>
    <m/>
    <m/>
    <m/>
    <m/>
    <m/>
    <n v="135"/>
    <n v="122"/>
    <n v="123"/>
    <n v="117"/>
    <n v="119"/>
    <n v="172"/>
    <n v="164"/>
    <m/>
    <m/>
  </r>
  <r>
    <s v="Sentencias por Obstrucción a la Justicia con Ocasión de Tratamiento de ADN"/>
    <x v="7"/>
    <x v="68"/>
    <x v="226"/>
    <x v="635"/>
    <m/>
    <s v="2013-2019"/>
    <m/>
    <m/>
    <s v="Poder Judicial"/>
    <m/>
    <m/>
    <m/>
    <m/>
    <m/>
    <m/>
    <m/>
    <m/>
    <m/>
    <m/>
    <m/>
    <m/>
    <m/>
    <n v="1"/>
    <n v="5"/>
    <n v="2"/>
    <n v="5"/>
    <n v="1"/>
    <n v="7"/>
    <n v="5"/>
    <m/>
    <m/>
  </r>
  <r>
    <s v="Sentencias por Obstrucción a la Justicia por Fiscal o Asistente de Fiscal del Ministerio Público"/>
    <x v="7"/>
    <x v="68"/>
    <x v="226"/>
    <x v="636"/>
    <m/>
    <s v="2013-2019"/>
    <m/>
    <m/>
    <s v="Poder Judicial"/>
    <m/>
    <m/>
    <m/>
    <m/>
    <m/>
    <m/>
    <m/>
    <m/>
    <m/>
    <m/>
    <m/>
    <m/>
    <m/>
    <n v="18"/>
    <n v="7"/>
    <n v="10"/>
    <n v="13"/>
    <n v="13"/>
    <n v="20"/>
    <n v="21"/>
    <m/>
    <m/>
  </r>
  <r>
    <s v="Sentencias por Obstrucción o Infracción Ley de Violencia en Los Estadios"/>
    <x v="7"/>
    <x v="68"/>
    <x v="210"/>
    <x v="637"/>
    <m/>
    <s v="2013-2019"/>
    <m/>
    <m/>
    <s v="Poder Judicial"/>
    <m/>
    <m/>
    <m/>
    <m/>
    <m/>
    <m/>
    <m/>
    <m/>
    <m/>
    <m/>
    <m/>
    <m/>
    <m/>
    <n v="0"/>
    <n v="0"/>
    <n v="0"/>
    <n v="5"/>
    <n v="7"/>
    <n v="8"/>
    <n v="7"/>
    <m/>
    <m/>
  </r>
  <r>
    <s v="Sentencias por Obtención de Declaraciones Forzadas"/>
    <x v="7"/>
    <x v="68"/>
    <x v="226"/>
    <x v="638"/>
    <m/>
    <s v="2013-2019"/>
    <m/>
    <m/>
    <s v="Poder Judicial"/>
    <m/>
    <m/>
    <m/>
    <m/>
    <m/>
    <m/>
    <m/>
    <m/>
    <m/>
    <m/>
    <m/>
    <m/>
    <m/>
    <n v="1"/>
    <n v="1"/>
    <n v="0"/>
    <n v="4"/>
    <n v="0"/>
    <n v="1"/>
    <n v="1"/>
    <m/>
    <m/>
  </r>
  <r>
    <s v="Sentencias por Obtención de Servicios Sexuales de Menores"/>
    <x v="7"/>
    <x v="68"/>
    <x v="205"/>
    <x v="639"/>
    <m/>
    <s v="2013-2019"/>
    <m/>
    <m/>
    <s v="Poder Judicial"/>
    <m/>
    <m/>
    <m/>
    <m/>
    <m/>
    <m/>
    <m/>
    <m/>
    <m/>
    <m/>
    <m/>
    <m/>
    <m/>
    <n v="12"/>
    <n v="15"/>
    <n v="14"/>
    <n v="9"/>
    <n v="7"/>
    <n v="9"/>
    <n v="9"/>
    <m/>
    <m/>
  </r>
  <r>
    <s v="Sentencias por Obtención Fraudulenta de Créditos"/>
    <x v="7"/>
    <x v="68"/>
    <x v="204"/>
    <x v="640"/>
    <m/>
    <s v="2013-2019"/>
    <m/>
    <m/>
    <s v="Poder Judicial"/>
    <m/>
    <m/>
    <m/>
    <m/>
    <m/>
    <m/>
    <m/>
    <m/>
    <m/>
    <m/>
    <m/>
    <m/>
    <m/>
    <n v="52"/>
    <n v="63"/>
    <n v="32"/>
    <n v="37"/>
    <n v="13"/>
    <n v="27"/>
    <n v="21"/>
    <m/>
    <m/>
  </r>
  <r>
    <s v="Sentencias por Obtención Indebida de Devolución de Impuestos"/>
    <x v="7"/>
    <x v="68"/>
    <x v="215"/>
    <x v="641"/>
    <m/>
    <s v="2013-2019"/>
    <m/>
    <m/>
    <s v="Poder Judicial"/>
    <m/>
    <m/>
    <m/>
    <m/>
    <m/>
    <m/>
    <m/>
    <m/>
    <m/>
    <m/>
    <m/>
    <m/>
    <m/>
    <n v="0"/>
    <n v="0"/>
    <n v="7"/>
    <n v="8"/>
    <n v="2"/>
    <n v="4"/>
    <n v="6"/>
    <m/>
    <m/>
  </r>
  <r>
    <s v="Sentencias por Ocultación de Identidad"/>
    <x v="7"/>
    <x v="68"/>
    <x v="226"/>
    <x v="642"/>
    <m/>
    <s v="2013-2019"/>
    <m/>
    <m/>
    <s v="Poder Judicial"/>
    <m/>
    <m/>
    <m/>
    <m/>
    <m/>
    <m/>
    <m/>
    <m/>
    <m/>
    <m/>
    <m/>
    <m/>
    <m/>
    <n v="1570"/>
    <n v="1635"/>
    <n v="1649"/>
    <n v="1686"/>
    <n v="442"/>
    <n v="45"/>
    <n v="73"/>
    <m/>
    <m/>
  </r>
  <r>
    <s v="Sentencias por Ocultación de Identidad en Control Investigación"/>
    <x v="7"/>
    <x v="68"/>
    <x v="226"/>
    <x v="643"/>
    <m/>
    <s v="2013-2019"/>
    <m/>
    <m/>
    <s v="Poder Judicial"/>
    <m/>
    <m/>
    <m/>
    <m/>
    <m/>
    <m/>
    <m/>
    <m/>
    <m/>
    <m/>
    <m/>
    <m/>
    <m/>
    <n v="1"/>
    <n v="4"/>
    <n v="8"/>
    <n v="52"/>
    <n v="566"/>
    <n v="861"/>
    <n v="830"/>
    <m/>
    <m/>
  </r>
  <r>
    <s v="Sentencias por Ocultación de Identidad en Control Preventivo"/>
    <x v="7"/>
    <x v="68"/>
    <x v="226"/>
    <x v="644"/>
    <m/>
    <s v="2013-2019"/>
    <m/>
    <m/>
    <s v="Poder Judicial"/>
    <m/>
    <m/>
    <m/>
    <m/>
    <m/>
    <m/>
    <m/>
    <m/>
    <m/>
    <m/>
    <m/>
    <m/>
    <m/>
    <n v="0"/>
    <n v="1"/>
    <n v="8"/>
    <n v="36"/>
    <n v="1098"/>
    <n v="1665"/>
    <n v="1669"/>
    <m/>
    <m/>
  </r>
  <r>
    <s v="Sentencias por Ocultación o Entrega de Información Falsa a Fiscal Nacional Económico"/>
    <x v="7"/>
    <x v="68"/>
    <x v="226"/>
    <x v="645"/>
    <m/>
    <s v="2013-2019"/>
    <m/>
    <m/>
    <s v="Poder Judicial"/>
    <m/>
    <m/>
    <m/>
    <m/>
    <m/>
    <m/>
    <m/>
    <m/>
    <m/>
    <m/>
    <m/>
    <m/>
    <m/>
    <n v="0"/>
    <n v="0"/>
    <n v="0"/>
    <n v="1"/>
    <n v="13"/>
    <n v="4"/>
    <n v="12"/>
    <m/>
    <m/>
  </r>
  <r>
    <s v="Sentencias por Ocultamiento de Placa Patente"/>
    <x v="7"/>
    <x v="68"/>
    <x v="214"/>
    <x v="646"/>
    <m/>
    <s v="2013-2019"/>
    <m/>
    <m/>
    <s v="Poder Judicial"/>
    <m/>
    <m/>
    <m/>
    <m/>
    <m/>
    <m/>
    <m/>
    <m/>
    <m/>
    <m/>
    <m/>
    <m/>
    <m/>
    <n v="1"/>
    <n v="1"/>
    <n v="6"/>
    <n v="19"/>
    <n v="118"/>
    <n v="582"/>
    <n v="573"/>
    <m/>
    <m/>
  </r>
  <r>
    <s v="Sentencias por Ofensas al Pudor"/>
    <x v="7"/>
    <x v="68"/>
    <x v="210"/>
    <x v="647"/>
    <m/>
    <s v="2013-2019"/>
    <m/>
    <m/>
    <s v="Poder Judicial"/>
    <m/>
    <m/>
    <m/>
    <m/>
    <m/>
    <m/>
    <m/>
    <m/>
    <m/>
    <m/>
    <m/>
    <m/>
    <m/>
    <n v="756"/>
    <n v="717"/>
    <n v="699"/>
    <n v="617"/>
    <n v="680"/>
    <n v="644"/>
    <n v="586"/>
    <m/>
    <m/>
  </r>
  <r>
    <s v="Sentencias por Omisión de Denunciar por Funcionario Público"/>
    <x v="7"/>
    <x v="68"/>
    <x v="206"/>
    <x v="648"/>
    <m/>
    <s v="2013-2019"/>
    <m/>
    <m/>
    <s v="Poder Judicial"/>
    <m/>
    <m/>
    <m/>
    <m/>
    <m/>
    <m/>
    <m/>
    <m/>
    <m/>
    <m/>
    <m/>
    <m/>
    <m/>
    <n v="0"/>
    <n v="0"/>
    <n v="0"/>
    <n v="0"/>
    <n v="0"/>
    <n v="1"/>
    <n v="6"/>
    <m/>
    <m/>
  </r>
  <r>
    <s v="Sentencias por Oponerse a la Acción de la Autoridad Pública o sus Agentes"/>
    <x v="7"/>
    <x v="68"/>
    <x v="210"/>
    <x v="649"/>
    <m/>
    <s v="2013-2019"/>
    <m/>
    <m/>
    <s v="Poder Judicial"/>
    <m/>
    <m/>
    <m/>
    <m/>
    <m/>
    <m/>
    <m/>
    <m/>
    <m/>
    <m/>
    <m/>
    <m/>
    <m/>
    <n v="566"/>
    <n v="514"/>
    <n v="511"/>
    <n v="458"/>
    <n v="515"/>
    <n v="685"/>
    <n v="660"/>
    <m/>
    <m/>
  </r>
  <r>
    <s v="Sentencias por Otorgamiento de Patentes de Alcoholes"/>
    <x v="7"/>
    <x v="68"/>
    <x v="204"/>
    <x v="650"/>
    <m/>
    <s v="2013-2019"/>
    <m/>
    <m/>
    <s v="Poder Judicial"/>
    <m/>
    <m/>
    <m/>
    <m/>
    <m/>
    <m/>
    <m/>
    <m/>
    <m/>
    <m/>
    <m/>
    <m/>
    <m/>
    <n v="2"/>
    <n v="2"/>
    <n v="0"/>
    <n v="2"/>
    <n v="0"/>
    <n v="1"/>
    <n v="0"/>
    <m/>
    <m/>
  </r>
  <r>
    <s v="Sentencias por Otorgamiento Irregular de Documentos"/>
    <x v="7"/>
    <x v="68"/>
    <x v="214"/>
    <x v="651"/>
    <m/>
    <s v="2013-2019"/>
    <m/>
    <m/>
    <s v="Poder Judicial"/>
    <m/>
    <m/>
    <m/>
    <m/>
    <m/>
    <m/>
    <m/>
    <m/>
    <m/>
    <m/>
    <m/>
    <m/>
    <m/>
    <n v="7"/>
    <n v="11"/>
    <n v="18"/>
    <n v="14"/>
    <n v="5"/>
    <n v="9"/>
    <n v="6"/>
    <m/>
    <m/>
  </r>
  <r>
    <s v="Sentencias por Otras Faltas Código Penal"/>
    <x v="7"/>
    <x v="68"/>
    <x v="91"/>
    <x v="652"/>
    <m/>
    <s v="2013-2019"/>
    <m/>
    <m/>
    <s v="Poder Judicial"/>
    <m/>
    <m/>
    <m/>
    <m/>
    <m/>
    <m/>
    <m/>
    <m/>
    <m/>
    <m/>
    <m/>
    <m/>
    <m/>
    <n v="5079"/>
    <n v="5501"/>
    <n v="5594"/>
    <n v="5298"/>
    <n v="5653"/>
    <n v="5859"/>
    <n v="9691"/>
    <m/>
    <m/>
  </r>
  <r>
    <s v="Sentencias por Otras Faltas Leyes Especiales"/>
    <x v="7"/>
    <x v="68"/>
    <x v="91"/>
    <x v="653"/>
    <m/>
    <s v="2013-2019"/>
    <m/>
    <m/>
    <s v="Poder Judicial"/>
    <m/>
    <m/>
    <m/>
    <m/>
    <m/>
    <m/>
    <m/>
    <m/>
    <m/>
    <m/>
    <m/>
    <m/>
    <m/>
    <n v="5"/>
    <n v="3"/>
    <n v="3"/>
    <n v="1"/>
    <n v="2"/>
    <n v="1"/>
    <n v="1"/>
    <m/>
    <m/>
  </r>
  <r>
    <s v="Sentencias por Otras Faltas y Delitos de la Ley 19.733"/>
    <x v="7"/>
    <x v="68"/>
    <x v="91"/>
    <x v="654"/>
    <m/>
    <s v="2013-2019"/>
    <m/>
    <m/>
    <s v="Poder Judicial"/>
    <m/>
    <m/>
    <m/>
    <m/>
    <m/>
    <m/>
    <m/>
    <m/>
    <m/>
    <m/>
    <m/>
    <m/>
    <m/>
    <n v="8"/>
    <n v="4"/>
    <n v="11"/>
    <n v="10"/>
    <n v="6"/>
    <n v="13"/>
    <n v="11"/>
    <m/>
    <m/>
  </r>
  <r>
    <s v="Sentencias por Otras Infraccciones a la Ordenanza Aduanas"/>
    <x v="7"/>
    <x v="68"/>
    <x v="215"/>
    <x v="655"/>
    <m/>
    <s v="2013-2019"/>
    <m/>
    <m/>
    <s v="Poder Judicial"/>
    <m/>
    <m/>
    <m/>
    <m/>
    <m/>
    <m/>
    <m/>
    <m/>
    <m/>
    <m/>
    <m/>
    <m/>
    <m/>
    <n v="0"/>
    <n v="0"/>
    <n v="7"/>
    <n v="107"/>
    <n v="126"/>
    <n v="137"/>
    <n v="119"/>
    <m/>
    <m/>
  </r>
  <r>
    <s v="Sentencias por Otras Infracciones a la Ley 19.913"/>
    <x v="7"/>
    <x v="68"/>
    <x v="91"/>
    <x v="656"/>
    <m/>
    <s v="2013-2019"/>
    <m/>
    <m/>
    <s v="Poder Judicial"/>
    <m/>
    <m/>
    <m/>
    <m/>
    <m/>
    <m/>
    <m/>
    <m/>
    <m/>
    <m/>
    <m/>
    <m/>
    <m/>
    <n v="4"/>
    <n v="3"/>
    <n v="4"/>
    <n v="2"/>
    <n v="3"/>
    <n v="3"/>
    <n v="5"/>
    <m/>
    <m/>
  </r>
  <r>
    <s v="Sentencias por Otras Infracciones a la Ley del Banco Central"/>
    <x v="7"/>
    <x v="68"/>
    <x v="204"/>
    <x v="657"/>
    <m/>
    <s v="2013-2019"/>
    <m/>
    <m/>
    <s v="Poder Judicial"/>
    <m/>
    <m/>
    <m/>
    <m/>
    <m/>
    <m/>
    <m/>
    <m/>
    <m/>
    <m/>
    <m/>
    <m/>
    <m/>
    <n v="21"/>
    <n v="24"/>
    <n v="33"/>
    <n v="30"/>
    <n v="22"/>
    <n v="13"/>
    <n v="19"/>
    <m/>
    <m/>
  </r>
  <r>
    <s v="Sentencias por Otras Infracciones al Código de Justicia Militar"/>
    <x v="7"/>
    <x v="68"/>
    <x v="221"/>
    <x v="658"/>
    <m/>
    <s v="2013-2019"/>
    <m/>
    <m/>
    <s v="Poder Judicial"/>
    <m/>
    <m/>
    <m/>
    <m/>
    <m/>
    <m/>
    <m/>
    <m/>
    <m/>
    <m/>
    <m/>
    <m/>
    <m/>
    <n v="17"/>
    <n v="34"/>
    <n v="30"/>
    <n v="58"/>
    <n v="57"/>
    <n v="62"/>
    <n v="155"/>
    <m/>
    <m/>
  </r>
  <r>
    <s v="Sentencias por Otras Infracciones Ley 18.892 de Pesca"/>
    <x v="7"/>
    <x v="68"/>
    <x v="201"/>
    <x v="659"/>
    <m/>
    <s v="2013-2019"/>
    <m/>
    <m/>
    <s v="Poder Judicial"/>
    <m/>
    <m/>
    <m/>
    <m/>
    <m/>
    <m/>
    <m/>
    <m/>
    <m/>
    <m/>
    <m/>
    <m/>
    <m/>
    <n v="1"/>
    <n v="1"/>
    <n v="34"/>
    <n v="19"/>
    <n v="10"/>
    <n v="27"/>
    <n v="29"/>
    <m/>
    <m/>
  </r>
  <r>
    <s v="Sentencias por Otros de Los Cuasidelitos"/>
    <x v="7"/>
    <x v="68"/>
    <x v="91"/>
    <x v="660"/>
    <m/>
    <s v="2013-2019"/>
    <m/>
    <m/>
    <s v="Poder Judicial"/>
    <m/>
    <m/>
    <m/>
    <m/>
    <m/>
    <m/>
    <m/>
    <m/>
    <m/>
    <m/>
    <m/>
    <m/>
    <m/>
    <n v="98"/>
    <n v="105"/>
    <n v="97"/>
    <n v="113"/>
    <n v="77"/>
    <n v="90"/>
    <n v="72"/>
    <m/>
    <m/>
  </r>
  <r>
    <s v="Sentencias por Otros Delitos Cometidos por Empleados Públicos en el Desempeño de sus Cargos"/>
    <x v="7"/>
    <x v="68"/>
    <x v="206"/>
    <x v="661"/>
    <m/>
    <s v="2013-2019"/>
    <m/>
    <m/>
    <s v="Poder Judicial"/>
    <m/>
    <m/>
    <m/>
    <m/>
    <m/>
    <m/>
    <m/>
    <m/>
    <m/>
    <m/>
    <m/>
    <m/>
    <m/>
    <n v="52"/>
    <n v="41"/>
    <n v="50"/>
    <n v="46"/>
    <n v="37"/>
    <n v="44"/>
    <n v="43"/>
    <m/>
    <m/>
  </r>
  <r>
    <s v="Sentencias por Otros Delitos Contra la Fe Pública, Falsificación, Falso Testimonio y Perjuicio"/>
    <x v="7"/>
    <x v="68"/>
    <x v="222"/>
    <x v="662"/>
    <m/>
    <s v="2013-2019"/>
    <m/>
    <m/>
    <s v="Poder Judicial"/>
    <m/>
    <m/>
    <m/>
    <m/>
    <m/>
    <m/>
    <m/>
    <m/>
    <m/>
    <m/>
    <m/>
    <m/>
    <m/>
    <n v="39"/>
    <n v="27"/>
    <n v="27"/>
    <n v="46"/>
    <n v="37"/>
    <n v="26"/>
    <n v="24"/>
    <m/>
    <m/>
  </r>
  <r>
    <s v="Sentencias por Otros Delitos Contra la Ley de Propiedad Intelectual"/>
    <x v="7"/>
    <x v="68"/>
    <x v="202"/>
    <x v="663"/>
    <m/>
    <s v="2013-2019"/>
    <m/>
    <m/>
    <s v="Poder Judicial"/>
    <m/>
    <m/>
    <m/>
    <m/>
    <m/>
    <m/>
    <m/>
    <m/>
    <m/>
    <m/>
    <m/>
    <m/>
    <m/>
    <n v="1779"/>
    <n v="1459"/>
    <n v="1241"/>
    <n v="1224"/>
    <n v="927"/>
    <n v="739"/>
    <n v="551"/>
    <m/>
    <m/>
  </r>
  <r>
    <s v="Sentencias por Otros Delitos Contra la Ley del Tránsito"/>
    <x v="7"/>
    <x v="68"/>
    <x v="214"/>
    <x v="664"/>
    <m/>
    <s v="2013-2019"/>
    <m/>
    <m/>
    <s v="Poder Judicial"/>
    <m/>
    <m/>
    <m/>
    <m/>
    <m/>
    <m/>
    <m/>
    <m/>
    <m/>
    <m/>
    <m/>
    <m/>
    <m/>
    <n v="1181"/>
    <n v="1409"/>
    <n v="1817"/>
    <n v="2298"/>
    <n v="2985"/>
    <n v="2337"/>
    <n v="2094"/>
    <m/>
    <m/>
  </r>
  <r>
    <s v="Sentencias por Otros Delitos Contra la Propiedad"/>
    <x v="7"/>
    <x v="68"/>
    <x v="202"/>
    <x v="665"/>
    <m/>
    <s v="2013-2019"/>
    <m/>
    <m/>
    <s v="Poder Judicial"/>
    <m/>
    <m/>
    <m/>
    <m/>
    <m/>
    <m/>
    <m/>
    <m/>
    <m/>
    <m/>
    <m/>
    <m/>
    <m/>
    <n v="359"/>
    <n v="337"/>
    <n v="323"/>
    <n v="358"/>
    <n v="291"/>
    <n v="238"/>
    <n v="285"/>
    <m/>
    <m/>
  </r>
  <r>
    <s v="Sentencias por Otros Delitos Contra Las Personas"/>
    <x v="7"/>
    <x v="68"/>
    <x v="200"/>
    <x v="666"/>
    <m/>
    <s v="2013-2019"/>
    <m/>
    <m/>
    <s v="Poder Judicial"/>
    <m/>
    <m/>
    <m/>
    <m/>
    <m/>
    <m/>
    <m/>
    <m/>
    <m/>
    <m/>
    <m/>
    <m/>
    <m/>
    <n v="696"/>
    <n v="768"/>
    <n v="855"/>
    <n v="858"/>
    <n v="996"/>
    <n v="1126"/>
    <n v="1576"/>
    <m/>
    <m/>
  </r>
  <r>
    <s v="Sentencias por Otros Delitos Contra Ley de Propiedad Industrial"/>
    <x v="7"/>
    <x v="68"/>
    <x v="202"/>
    <x v="667"/>
    <m/>
    <s v="2013-2019"/>
    <m/>
    <m/>
    <s v="Poder Judicial"/>
    <m/>
    <m/>
    <m/>
    <m/>
    <m/>
    <m/>
    <m/>
    <m/>
    <m/>
    <m/>
    <m/>
    <m/>
    <m/>
    <n v="758"/>
    <n v="784"/>
    <n v="925"/>
    <n v="1468"/>
    <n v="2020"/>
    <n v="1830"/>
    <n v="1957"/>
    <m/>
    <m/>
  </r>
  <r>
    <s v="Sentencias por Otros Delitos Contra Orden de Familias, Moralidad Pública e Integración Sexual"/>
    <x v="7"/>
    <x v="68"/>
    <x v="91"/>
    <x v="668"/>
    <m/>
    <s v="2013-2019"/>
    <m/>
    <m/>
    <s v="Poder Judicial"/>
    <m/>
    <m/>
    <m/>
    <m/>
    <m/>
    <m/>
    <m/>
    <m/>
    <m/>
    <m/>
    <m/>
    <m/>
    <m/>
    <n v="69"/>
    <n v="87"/>
    <n v="97"/>
    <n v="109"/>
    <n v="104"/>
    <n v="141"/>
    <n v="154"/>
    <m/>
    <m/>
  </r>
  <r>
    <s v="Sentencias por Otros Delitos Contra Orden y Seguridad Pública Cometidos por Particulares"/>
    <x v="7"/>
    <x v="68"/>
    <x v="210"/>
    <x v="669"/>
    <m/>
    <s v="2013-2019"/>
    <m/>
    <m/>
    <s v="Poder Judicial"/>
    <m/>
    <m/>
    <m/>
    <m/>
    <m/>
    <m/>
    <m/>
    <m/>
    <m/>
    <m/>
    <m/>
    <m/>
    <m/>
    <n v="28"/>
    <n v="26"/>
    <n v="34"/>
    <n v="27"/>
    <n v="19"/>
    <n v="24"/>
    <n v="217"/>
    <m/>
    <m/>
  </r>
  <r>
    <s v="Sentencias por Otros Delitos de la Ley 20.000"/>
    <x v="7"/>
    <x v="68"/>
    <x v="216"/>
    <x v="670"/>
    <m/>
    <s v="2013-2019"/>
    <m/>
    <m/>
    <s v="Poder Judicial"/>
    <m/>
    <m/>
    <m/>
    <m/>
    <m/>
    <m/>
    <m/>
    <m/>
    <m/>
    <m/>
    <m/>
    <m/>
    <m/>
    <n v="1379"/>
    <n v="1119"/>
    <n v="1247"/>
    <n v="1578"/>
    <n v="1436"/>
    <n v="1172"/>
    <n v="804"/>
    <m/>
    <m/>
  </r>
  <r>
    <s v="Sentencias por Otros Delitos de la Ley de Control de Armas"/>
    <x v="7"/>
    <x v="68"/>
    <x v="199"/>
    <x v="671"/>
    <m/>
    <s v="2013-2019"/>
    <m/>
    <m/>
    <s v="Poder Judicial"/>
    <m/>
    <m/>
    <m/>
    <m/>
    <m/>
    <m/>
    <m/>
    <m/>
    <m/>
    <m/>
    <m/>
    <m/>
    <m/>
    <n v="575"/>
    <n v="771"/>
    <n v="771"/>
    <n v="1009"/>
    <n v="1460"/>
    <n v="3387"/>
    <n v="1544"/>
    <m/>
    <m/>
  </r>
  <r>
    <s v="Sentencias por Otros Delitos L.O.C. de Investigaciones"/>
    <x v="7"/>
    <x v="68"/>
    <x v="91"/>
    <x v="672"/>
    <m/>
    <s v="2013-2019"/>
    <m/>
    <m/>
    <s v="Poder Judicial"/>
    <m/>
    <m/>
    <m/>
    <m/>
    <m/>
    <m/>
    <m/>
    <m/>
    <m/>
    <m/>
    <m/>
    <m/>
    <m/>
    <n v="161"/>
    <n v="126"/>
    <n v="155"/>
    <n v="50"/>
    <n v="18"/>
    <n v="15"/>
    <n v="5"/>
    <m/>
    <m/>
  </r>
  <r>
    <s v="Sentencias por Otros Delitos Ley 18.314"/>
    <x v="7"/>
    <x v="68"/>
    <x v="220"/>
    <x v="673"/>
    <m/>
    <s v="2013-2019"/>
    <m/>
    <m/>
    <s v="Poder Judicial"/>
    <m/>
    <m/>
    <m/>
    <m/>
    <m/>
    <m/>
    <m/>
    <m/>
    <m/>
    <m/>
    <m/>
    <m/>
    <m/>
    <n v="1"/>
    <n v="5"/>
    <n v="4"/>
    <n v="5"/>
    <n v="11"/>
    <n v="24"/>
    <n v="17"/>
    <m/>
    <m/>
  </r>
  <r>
    <s v="Sentencias por Otros Delitos Ley 19.327 Sobre Violencia en Los Estadios"/>
    <x v="7"/>
    <x v="68"/>
    <x v="210"/>
    <x v="674"/>
    <m/>
    <s v="2013-2019"/>
    <m/>
    <m/>
    <s v="Poder Judicial"/>
    <m/>
    <m/>
    <m/>
    <m/>
    <m/>
    <m/>
    <m/>
    <m/>
    <m/>
    <m/>
    <m/>
    <m/>
    <m/>
    <n v="0"/>
    <n v="1"/>
    <n v="4"/>
    <n v="46"/>
    <n v="76"/>
    <n v="60"/>
    <n v="48"/>
    <m/>
    <m/>
  </r>
  <r>
    <s v="Sentencias por Otros Delitos Ley de Cuentas Corrientes Bancarias y Cheque"/>
    <x v="7"/>
    <x v="68"/>
    <x v="204"/>
    <x v="675"/>
    <m/>
    <s v="2013-2019"/>
    <m/>
    <m/>
    <s v="Poder Judicial"/>
    <m/>
    <m/>
    <m/>
    <m/>
    <m/>
    <m/>
    <m/>
    <m/>
    <m/>
    <m/>
    <m/>
    <m/>
    <m/>
    <n v="83"/>
    <n v="86"/>
    <n v="90"/>
    <n v="138"/>
    <n v="126"/>
    <n v="156"/>
    <n v="136"/>
    <m/>
    <m/>
  </r>
  <r>
    <s v="Sentencias por Otros Delitos Ley General de Bancos"/>
    <x v="7"/>
    <x v="68"/>
    <x v="204"/>
    <x v="676"/>
    <m/>
    <s v="2013-2019"/>
    <m/>
    <m/>
    <s v="Poder Judicial"/>
    <m/>
    <m/>
    <m/>
    <m/>
    <m/>
    <m/>
    <m/>
    <m/>
    <m/>
    <m/>
    <m/>
    <m/>
    <m/>
    <n v="40"/>
    <n v="38"/>
    <n v="47"/>
    <n v="90"/>
    <n v="74"/>
    <n v="59"/>
    <n v="56"/>
    <m/>
    <m/>
  </r>
  <r>
    <s v="Sentencias por Otros Delitos Que Afectan Los Derechos Garantizados por la Constitución"/>
    <x v="7"/>
    <x v="68"/>
    <x v="91"/>
    <x v="677"/>
    <m/>
    <s v="2013-2019"/>
    <m/>
    <m/>
    <s v="Poder Judicial"/>
    <m/>
    <m/>
    <m/>
    <m/>
    <m/>
    <m/>
    <m/>
    <m/>
    <m/>
    <m/>
    <m/>
    <m/>
    <m/>
    <n v="27"/>
    <n v="41"/>
    <n v="44"/>
    <n v="33"/>
    <n v="37"/>
    <n v="16"/>
    <n v="34"/>
    <m/>
    <m/>
  </r>
  <r>
    <s v="Sentencias por Otros Estragos"/>
    <x v="7"/>
    <x v="68"/>
    <x v="91"/>
    <x v="678"/>
    <m/>
    <s v="2013-2019"/>
    <m/>
    <m/>
    <s v="Poder Judicial"/>
    <m/>
    <m/>
    <m/>
    <m/>
    <m/>
    <m/>
    <m/>
    <m/>
    <m/>
    <m/>
    <m/>
    <m/>
    <m/>
    <n v="216"/>
    <n v="139"/>
    <n v="777"/>
    <n v="1038"/>
    <n v="705"/>
    <n v="861"/>
    <n v="935"/>
    <m/>
    <m/>
  </r>
  <r>
    <s v="Sentencias por Otros Hechos Que No Constituyan Delito: Agrup.1008, 1009, 1011"/>
    <x v="7"/>
    <x v="68"/>
    <x v="91"/>
    <x v="679"/>
    <m/>
    <s v="2013-2019"/>
    <m/>
    <m/>
    <s v="Poder Judicial"/>
    <m/>
    <m/>
    <m/>
    <m/>
    <m/>
    <m/>
    <m/>
    <m/>
    <m/>
    <m/>
    <m/>
    <m/>
    <m/>
    <n v="14002"/>
    <n v="15369"/>
    <n v="15360"/>
    <n v="14457"/>
    <n v="13361"/>
    <n v="14417"/>
    <n v="15263"/>
    <m/>
    <m/>
  </r>
  <r>
    <s v="Sentencias por Parricidio"/>
    <x v="7"/>
    <x v="68"/>
    <x v="208"/>
    <x v="680"/>
    <m/>
    <s v="2013-2019"/>
    <m/>
    <m/>
    <s v="Poder Judicial"/>
    <m/>
    <m/>
    <m/>
    <m/>
    <m/>
    <m/>
    <m/>
    <m/>
    <m/>
    <m/>
    <m/>
    <m/>
    <m/>
    <n v="64"/>
    <n v="54"/>
    <n v="62"/>
    <n v="68"/>
    <n v="58"/>
    <n v="58"/>
    <n v="74"/>
    <m/>
    <m/>
  </r>
  <r>
    <s v="Sentencias por Peleas de Animales Como Espectáculo"/>
    <x v="7"/>
    <x v="68"/>
    <x v="201"/>
    <x v="681"/>
    <m/>
    <s v="2013-2019"/>
    <m/>
    <m/>
    <s v="Poder Judicial"/>
    <m/>
    <m/>
    <m/>
    <m/>
    <m/>
    <m/>
    <m/>
    <m/>
    <m/>
    <m/>
    <m/>
    <m/>
    <m/>
    <n v="0"/>
    <n v="0"/>
    <n v="0"/>
    <n v="0"/>
    <n v="3"/>
    <n v="1"/>
    <n v="0"/>
    <m/>
    <m/>
  </r>
  <r>
    <s v="Sentencias por Perro Potencialmente Peligroso No Inscrito"/>
    <x v="7"/>
    <x v="68"/>
    <x v="220"/>
    <x v="682"/>
    <m/>
    <s v="2013-2019"/>
    <m/>
    <m/>
    <s v="Poder Judicial"/>
    <m/>
    <m/>
    <m/>
    <m/>
    <m/>
    <m/>
    <m/>
    <m/>
    <m/>
    <m/>
    <m/>
    <m/>
    <m/>
    <n v="0"/>
    <n v="0"/>
    <n v="0"/>
    <n v="0"/>
    <n v="0"/>
    <n v="9"/>
    <n v="6"/>
    <m/>
    <m/>
  </r>
  <r>
    <s v="Sentencias por Portar Elemento Conocidamente Destinados a Cometer Delito de Robo"/>
    <x v="7"/>
    <x v="68"/>
    <x v="204"/>
    <x v="683"/>
    <m/>
    <s v="2013-2019"/>
    <m/>
    <m/>
    <s v="Poder Judicial"/>
    <m/>
    <m/>
    <m/>
    <m/>
    <m/>
    <m/>
    <m/>
    <m/>
    <m/>
    <m/>
    <m/>
    <m/>
    <m/>
    <n v="1534"/>
    <n v="1855"/>
    <n v="2180"/>
    <n v="2131"/>
    <n v="2456"/>
    <n v="2103"/>
    <n v="1547"/>
    <m/>
    <m/>
  </r>
  <r>
    <s v="Sentencias por Porte de Arma Cortante o Punzante"/>
    <x v="7"/>
    <x v="68"/>
    <x v="199"/>
    <x v="684"/>
    <m/>
    <s v="2013-2019"/>
    <m/>
    <m/>
    <s v="Poder Judicial"/>
    <m/>
    <m/>
    <m/>
    <m/>
    <m/>
    <m/>
    <m/>
    <m/>
    <m/>
    <m/>
    <m/>
    <m/>
    <m/>
    <n v="8002"/>
    <n v="9287"/>
    <n v="9899"/>
    <n v="10223"/>
    <n v="10421"/>
    <n v="9572"/>
    <n v="6849"/>
    <m/>
    <m/>
  </r>
  <r>
    <s v="Sentencias por Porte de Drogas"/>
    <x v="7"/>
    <x v="68"/>
    <x v="216"/>
    <x v="685"/>
    <m/>
    <s v="2013-2019"/>
    <m/>
    <m/>
    <s v="Poder Judicial"/>
    <m/>
    <m/>
    <m/>
    <m/>
    <m/>
    <m/>
    <m/>
    <m/>
    <m/>
    <m/>
    <m/>
    <m/>
    <m/>
    <n v="3"/>
    <n v="6"/>
    <n v="3"/>
    <n v="0"/>
    <n v="0"/>
    <n v="0"/>
    <n v="0"/>
    <m/>
    <m/>
  </r>
  <r>
    <s v="Sentencias por Porte Ilegal de Arma de Fuego, Municiones y Otros Sujetas a Control"/>
    <x v="7"/>
    <x v="68"/>
    <x v="199"/>
    <x v="686"/>
    <m/>
    <s v="2013-2019"/>
    <m/>
    <m/>
    <s v="Poder Judicial"/>
    <m/>
    <m/>
    <m/>
    <m/>
    <m/>
    <m/>
    <m/>
    <m/>
    <m/>
    <m/>
    <m/>
    <m/>
    <m/>
    <n v="2281"/>
    <n v="2343"/>
    <n v="2140"/>
    <n v="1015"/>
    <n v="479"/>
    <n v="170"/>
    <n v="134"/>
    <m/>
    <m/>
  </r>
  <r>
    <s v="Sentencias por Posesión o Tenencia Armas de Guerra, Químicas, Biológicas o Nucleares"/>
    <x v="7"/>
    <x v="68"/>
    <x v="199"/>
    <x v="687"/>
    <m/>
    <s v="2013-2019"/>
    <m/>
    <m/>
    <s v="Poder Judicial"/>
    <m/>
    <m/>
    <m/>
    <m/>
    <m/>
    <m/>
    <m/>
    <m/>
    <m/>
    <m/>
    <m/>
    <m/>
    <m/>
    <n v="0"/>
    <n v="0"/>
    <n v="2"/>
    <n v="28"/>
    <n v="38"/>
    <n v="28"/>
    <n v="42"/>
    <m/>
    <m/>
  </r>
  <r>
    <s v="Sentencias por Posesión o Tenencia de Armas Prohibidas"/>
    <x v="7"/>
    <x v="68"/>
    <x v="199"/>
    <x v="688"/>
    <m/>
    <s v="2013-2019"/>
    <m/>
    <m/>
    <s v="Poder Judicial"/>
    <m/>
    <m/>
    <m/>
    <m/>
    <m/>
    <m/>
    <m/>
    <m/>
    <m/>
    <m/>
    <m/>
    <m/>
    <m/>
    <n v="498"/>
    <n v="516"/>
    <n v="681"/>
    <n v="1242"/>
    <n v="1222"/>
    <n v="1204"/>
    <n v="1106"/>
    <m/>
    <m/>
  </r>
  <r>
    <s v="Sentencias por Posesión o Tenencia o Porte de Munición y Sustancias Químicas"/>
    <x v="7"/>
    <x v="68"/>
    <x v="199"/>
    <x v="689"/>
    <m/>
    <s v="2013-2019"/>
    <m/>
    <m/>
    <s v="Poder Judicial"/>
    <m/>
    <m/>
    <m/>
    <m/>
    <m/>
    <m/>
    <m/>
    <m/>
    <m/>
    <m/>
    <m/>
    <m/>
    <m/>
    <n v="12"/>
    <n v="24"/>
    <n v="267"/>
    <n v="693"/>
    <n v="928"/>
    <n v="1023"/>
    <n v="846"/>
    <m/>
    <m/>
  </r>
  <r>
    <s v="Sentencias por Posesión, Tenencia o Porte de Armas Sujetas a Control"/>
    <x v="7"/>
    <x v="68"/>
    <x v="199"/>
    <x v="690"/>
    <m/>
    <s v="2013-2019"/>
    <m/>
    <m/>
    <s v="Poder Judicial"/>
    <m/>
    <m/>
    <m/>
    <m/>
    <m/>
    <m/>
    <m/>
    <m/>
    <m/>
    <m/>
    <m/>
    <m/>
    <m/>
    <n v="1045"/>
    <n v="1016"/>
    <n v="1187"/>
    <n v="1403"/>
    <n v="1543"/>
    <n v="1619"/>
    <n v="1428"/>
    <m/>
    <m/>
  </r>
  <r>
    <s v="Sentencias por Prescripción Médica Abusiva de Drogas Estupefacientes o Sicotrópicos"/>
    <x v="7"/>
    <x v="68"/>
    <x v="217"/>
    <x v="691"/>
    <m/>
    <s v="2013-2019"/>
    <m/>
    <m/>
    <s v="Poder Judicial"/>
    <m/>
    <m/>
    <m/>
    <m/>
    <m/>
    <m/>
    <m/>
    <m/>
    <m/>
    <m/>
    <m/>
    <m/>
    <m/>
    <n v="1"/>
    <n v="0"/>
    <n v="1"/>
    <n v="0"/>
    <n v="1"/>
    <n v="1"/>
    <n v="2"/>
    <m/>
    <m/>
  </r>
  <r>
    <s v="Sentencias por Presentación de Peritos, Testigos o Interpretes Que Faltaren a la Verdad"/>
    <x v="7"/>
    <x v="68"/>
    <x v="226"/>
    <x v="692"/>
    <m/>
    <s v="2013-2019"/>
    <m/>
    <m/>
    <s v="Poder Judicial"/>
    <m/>
    <m/>
    <m/>
    <m/>
    <m/>
    <m/>
    <m/>
    <m/>
    <m/>
    <m/>
    <m/>
    <m/>
    <m/>
    <n v="32"/>
    <n v="31"/>
    <n v="45"/>
    <n v="52"/>
    <n v="54"/>
    <n v="61"/>
    <n v="54"/>
    <m/>
    <m/>
  </r>
  <r>
    <s v="Sentencias por Presunta Desgracia"/>
    <x v="7"/>
    <x v="68"/>
    <x v="91"/>
    <x v="693"/>
    <m/>
    <s v="2013-2019"/>
    <m/>
    <m/>
    <s v="Poder Judicial"/>
    <m/>
    <m/>
    <m/>
    <m/>
    <m/>
    <m/>
    <m/>
    <m/>
    <m/>
    <m/>
    <m/>
    <m/>
    <m/>
    <n v="16543"/>
    <n v="16143"/>
    <n v="16191"/>
    <n v="15342"/>
    <n v="14510"/>
    <n v="13219"/>
    <n v="14783"/>
    <m/>
    <m/>
  </r>
  <r>
    <s v="Sentencias por Presunta Desgracia Infantil"/>
    <x v="7"/>
    <x v="68"/>
    <x v="91"/>
    <x v="694"/>
    <m/>
    <s v="2013-2019"/>
    <m/>
    <m/>
    <s v="Poder Judicial"/>
    <m/>
    <m/>
    <m/>
    <m/>
    <m/>
    <m/>
    <m/>
    <m/>
    <m/>
    <m/>
    <m/>
    <m/>
    <m/>
    <n v="5737"/>
    <n v="5877"/>
    <n v="5028"/>
    <n v="4710"/>
    <n v="4308"/>
    <n v="4508"/>
    <n v="5244"/>
    <m/>
    <m/>
  </r>
  <r>
    <s v="Sentencias por Prevaricación del Abogado y Procurador"/>
    <x v="7"/>
    <x v="68"/>
    <x v="226"/>
    <x v="695"/>
    <m/>
    <s v="2013-2019"/>
    <m/>
    <m/>
    <s v="Poder Judicial"/>
    <m/>
    <m/>
    <m/>
    <m/>
    <m/>
    <m/>
    <m/>
    <m/>
    <m/>
    <m/>
    <m/>
    <m/>
    <m/>
    <n v="41"/>
    <n v="43"/>
    <n v="38"/>
    <n v="54"/>
    <n v="43"/>
    <n v="68"/>
    <n v="52"/>
    <m/>
    <m/>
  </r>
  <r>
    <s v="Sentencias por Prevaricación Judicial y Administrativa"/>
    <x v="7"/>
    <x v="68"/>
    <x v="226"/>
    <x v="696"/>
    <m/>
    <s v="2013-2019"/>
    <m/>
    <m/>
    <s v="Poder Judicial"/>
    <m/>
    <m/>
    <m/>
    <m/>
    <m/>
    <m/>
    <m/>
    <m/>
    <m/>
    <m/>
    <m/>
    <m/>
    <m/>
    <n v="33"/>
    <n v="23"/>
    <n v="27"/>
    <n v="41"/>
    <n v="52"/>
    <n v="51"/>
    <n v="68"/>
    <m/>
    <m/>
  </r>
  <r>
    <s v="Sentencias por Producción de Material Pornógrafico Utilizando Menores 18 Años"/>
    <x v="7"/>
    <x v="68"/>
    <x v="205"/>
    <x v="697"/>
    <m/>
    <s v="2013-2019"/>
    <m/>
    <m/>
    <s v="Poder Judicial"/>
    <m/>
    <m/>
    <m/>
    <m/>
    <m/>
    <m/>
    <m/>
    <m/>
    <m/>
    <m/>
    <m/>
    <m/>
    <m/>
    <n v="64"/>
    <n v="63"/>
    <n v="69"/>
    <n v="68"/>
    <n v="66"/>
    <n v="50"/>
    <n v="53"/>
    <m/>
    <m/>
  </r>
  <r>
    <s v="Sentencias por Producción y Tráfico por Desvío de Precursores"/>
    <x v="7"/>
    <x v="68"/>
    <x v="216"/>
    <x v="698"/>
    <m/>
    <s v="2013-2019"/>
    <m/>
    <m/>
    <s v="Poder Judicial"/>
    <m/>
    <m/>
    <m/>
    <m/>
    <m/>
    <m/>
    <m/>
    <m/>
    <m/>
    <m/>
    <m/>
    <m/>
    <m/>
    <n v="9"/>
    <n v="9"/>
    <n v="14"/>
    <n v="10"/>
    <n v="14"/>
    <n v="8"/>
    <n v="9"/>
    <m/>
    <m/>
  </r>
  <r>
    <s v="Sentencias por Promover o Facilitar la Entrada o Salida de Personas del País para Prostitución"/>
    <x v="7"/>
    <x v="68"/>
    <x v="205"/>
    <x v="699"/>
    <m/>
    <s v="2013-2019"/>
    <m/>
    <m/>
    <s v="Poder Judicial"/>
    <m/>
    <m/>
    <m/>
    <m/>
    <m/>
    <m/>
    <m/>
    <m/>
    <m/>
    <m/>
    <m/>
    <m/>
    <m/>
    <n v="3"/>
    <n v="3"/>
    <n v="1"/>
    <n v="1"/>
    <n v="3"/>
    <n v="1"/>
    <n v="6"/>
    <m/>
    <m/>
  </r>
  <r>
    <s v="Sentencias por Promover o Facilitar Prostitucion de Menores"/>
    <x v="7"/>
    <x v="68"/>
    <x v="205"/>
    <x v="700"/>
    <m/>
    <s v="2013-2019"/>
    <m/>
    <m/>
    <s v="Poder Judicial"/>
    <m/>
    <m/>
    <m/>
    <m/>
    <m/>
    <m/>
    <m/>
    <m/>
    <m/>
    <m/>
    <m/>
    <m/>
    <m/>
    <n v="25"/>
    <n v="39"/>
    <n v="30"/>
    <n v="28"/>
    <n v="29"/>
    <n v="21"/>
    <n v="14"/>
    <m/>
    <m/>
  </r>
  <r>
    <s v="Sentencias por Propagación de Enfermed Que Afecten la Salud Animal o Vegetal"/>
    <x v="7"/>
    <x v="68"/>
    <x v="201"/>
    <x v="701"/>
    <m/>
    <s v="2013-2019"/>
    <m/>
    <m/>
    <s v="Poder Judicial"/>
    <m/>
    <m/>
    <m/>
    <m/>
    <m/>
    <m/>
    <m/>
    <m/>
    <m/>
    <m/>
    <m/>
    <m/>
    <m/>
    <n v="5"/>
    <n v="2"/>
    <n v="4"/>
    <n v="8"/>
    <n v="10"/>
    <n v="9"/>
    <n v="17"/>
    <m/>
    <m/>
  </r>
  <r>
    <s v="Sentencias por Quebrantamiento"/>
    <x v="7"/>
    <x v="68"/>
    <x v="226"/>
    <x v="702"/>
    <m/>
    <s v="2013-2019"/>
    <m/>
    <m/>
    <s v="Poder Judicial"/>
    <m/>
    <m/>
    <m/>
    <m/>
    <m/>
    <m/>
    <m/>
    <m/>
    <m/>
    <m/>
    <m/>
    <m/>
    <m/>
    <n v="539"/>
    <n v="681"/>
    <n v="667"/>
    <n v="643"/>
    <n v="421"/>
    <n v="415"/>
    <n v="349"/>
    <m/>
    <m/>
  </r>
  <r>
    <s v="Sentencias por Recaudación Aduanas Infracción Ordenanza de Aduanas"/>
    <x v="7"/>
    <x v="68"/>
    <x v="215"/>
    <x v="703"/>
    <m/>
    <s v="2013-2019"/>
    <m/>
    <m/>
    <s v="Poder Judicial"/>
    <m/>
    <m/>
    <m/>
    <m/>
    <m/>
    <m/>
    <m/>
    <m/>
    <m/>
    <m/>
    <m/>
    <m/>
    <m/>
    <n v="0"/>
    <n v="0"/>
    <n v="3"/>
    <n v="23"/>
    <n v="77"/>
    <n v="97"/>
    <n v="259"/>
    <m/>
    <m/>
  </r>
  <r>
    <s v="Sentencias por Recaudar/Proveer Fondo para Comisión de Delitos Terroristas Persona Jurídica"/>
    <x v="7"/>
    <x v="68"/>
    <x v="220"/>
    <x v="704"/>
    <m/>
    <s v="2013-2019"/>
    <m/>
    <m/>
    <s v="Poder Judicial"/>
    <m/>
    <m/>
    <m/>
    <m/>
    <m/>
    <m/>
    <m/>
    <m/>
    <m/>
    <m/>
    <m/>
    <m/>
    <m/>
    <n v="0"/>
    <n v="0"/>
    <n v="0"/>
    <n v="0"/>
    <n v="0"/>
    <n v="0"/>
    <n v="1"/>
    <m/>
    <m/>
  </r>
  <r>
    <s v="Sentencias por Recaudar/Proveer Fondo para Comisión de Delitos Terroristas Persona Natural"/>
    <x v="7"/>
    <x v="68"/>
    <x v="220"/>
    <x v="705"/>
    <m/>
    <s v="2013-2019"/>
    <m/>
    <m/>
    <s v="Poder Judicial"/>
    <m/>
    <m/>
    <m/>
    <m/>
    <m/>
    <m/>
    <m/>
    <m/>
    <m/>
    <m/>
    <m/>
    <m/>
    <m/>
    <n v="1"/>
    <n v="3"/>
    <n v="0"/>
    <n v="1"/>
    <n v="0"/>
    <n v="0"/>
    <n v="1"/>
    <m/>
    <m/>
  </r>
  <r>
    <s v="Sentencias por Receptacion"/>
    <x v="7"/>
    <x v="68"/>
    <x v="204"/>
    <x v="706"/>
    <m/>
    <s v="2013-2019"/>
    <m/>
    <m/>
    <s v="Poder Judicial"/>
    <m/>
    <m/>
    <m/>
    <m/>
    <m/>
    <m/>
    <m/>
    <m/>
    <m/>
    <m/>
    <m/>
    <m/>
    <m/>
    <n v="9406"/>
    <n v="9874"/>
    <n v="10160"/>
    <n v="9608"/>
    <n v="9247"/>
    <n v="8849"/>
    <n v="9057"/>
    <m/>
    <m/>
  </r>
  <r>
    <s v="Sentencias por Receptación Cometida por Persona Jurídica"/>
    <x v="7"/>
    <x v="68"/>
    <x v="204"/>
    <x v="707"/>
    <m/>
    <s v="2013-2019"/>
    <m/>
    <m/>
    <s v="Poder Judicial"/>
    <m/>
    <m/>
    <m/>
    <m/>
    <m/>
    <m/>
    <m/>
    <m/>
    <m/>
    <m/>
    <m/>
    <m/>
    <m/>
    <n v="0"/>
    <n v="0"/>
    <n v="0"/>
    <n v="1"/>
    <n v="0"/>
    <n v="2"/>
    <n v="33"/>
    <m/>
    <m/>
  </r>
  <r>
    <s v="Sentencias por Receptación de Vehículos Motorizados"/>
    <x v="7"/>
    <x v="68"/>
    <x v="204"/>
    <x v="708"/>
    <m/>
    <s v="2013-2019"/>
    <m/>
    <m/>
    <s v="Poder Judicial"/>
    <m/>
    <m/>
    <m/>
    <m/>
    <m/>
    <m/>
    <m/>
    <m/>
    <m/>
    <m/>
    <m/>
    <m/>
    <m/>
    <n v="0"/>
    <n v="0"/>
    <n v="0"/>
    <n v="1"/>
    <n v="7"/>
    <n v="20"/>
    <n v="79"/>
    <m/>
    <m/>
  </r>
  <r>
    <s v="Sentencias por Receta Innecesaria de Drogas"/>
    <x v="7"/>
    <x v="68"/>
    <x v="216"/>
    <x v="709"/>
    <m/>
    <s v="2013-2019"/>
    <m/>
    <m/>
    <s v="Poder Judicial"/>
    <m/>
    <m/>
    <m/>
    <m/>
    <m/>
    <m/>
    <m/>
    <m/>
    <m/>
    <m/>
    <m/>
    <m/>
    <m/>
    <n v="0"/>
    <n v="0"/>
    <n v="1"/>
    <n v="0"/>
    <n v="0"/>
    <n v="0"/>
    <n v="0"/>
    <m/>
    <m/>
  </r>
  <r>
    <s v="Sentencias por Remisos (Reclutamiento)"/>
    <x v="7"/>
    <x v="68"/>
    <x v="221"/>
    <x v="710"/>
    <m/>
    <s v="2013-2019"/>
    <m/>
    <m/>
    <s v="Poder Judicial"/>
    <m/>
    <m/>
    <m/>
    <m/>
    <m/>
    <m/>
    <m/>
    <m/>
    <m/>
    <m/>
    <m/>
    <m/>
    <m/>
    <n v="0"/>
    <n v="0"/>
    <n v="0"/>
    <n v="1077"/>
    <n v="400"/>
    <n v="42"/>
    <n v="4"/>
    <m/>
    <m/>
  </r>
  <r>
    <s v="Sentencias por Revelar Información Obtenida en Aplicación de Monitoreo Telemático"/>
    <x v="7"/>
    <x v="68"/>
    <x v="219"/>
    <x v="711"/>
    <m/>
    <s v="2013-2019"/>
    <m/>
    <m/>
    <s v="Poder Judicial"/>
    <m/>
    <m/>
    <m/>
    <m/>
    <m/>
    <m/>
    <m/>
    <m/>
    <m/>
    <m/>
    <m/>
    <m/>
    <m/>
    <n v="0"/>
    <n v="0"/>
    <n v="0"/>
    <n v="1"/>
    <n v="0"/>
    <n v="0"/>
    <n v="0"/>
    <m/>
    <m/>
  </r>
  <r>
    <s v="Sentencias por Riña Pública"/>
    <x v="7"/>
    <x v="68"/>
    <x v="210"/>
    <x v="712"/>
    <m/>
    <s v="2013-2019"/>
    <m/>
    <m/>
    <s v="Poder Judicial"/>
    <m/>
    <m/>
    <m/>
    <m/>
    <m/>
    <m/>
    <m/>
    <m/>
    <m/>
    <m/>
    <m/>
    <m/>
    <m/>
    <n v="4779"/>
    <n v="4464"/>
    <n v="4335"/>
    <n v="3974"/>
    <n v="3963"/>
    <n v="3901"/>
    <n v="3973"/>
    <m/>
    <m/>
  </r>
  <r>
    <s v="Sentencias por Robo (Sólo Crimen)"/>
    <x v="7"/>
    <x v="68"/>
    <x v="204"/>
    <x v="713"/>
    <m/>
    <s v="2013-2019"/>
    <m/>
    <m/>
    <s v="Poder Judicial"/>
    <m/>
    <m/>
    <m/>
    <m/>
    <m/>
    <m/>
    <m/>
    <m/>
    <m/>
    <m/>
    <m/>
    <m/>
    <m/>
    <n v="0"/>
    <n v="0"/>
    <n v="1"/>
    <n v="0"/>
    <n v="0"/>
    <n v="0"/>
    <n v="0"/>
    <m/>
    <m/>
  </r>
  <r>
    <s v="Sentencias por Robo Calificado"/>
    <x v="7"/>
    <x v="68"/>
    <x v="204"/>
    <x v="714"/>
    <m/>
    <s v="2013-2019"/>
    <m/>
    <m/>
    <s v="Poder Judicial"/>
    <m/>
    <m/>
    <m/>
    <m/>
    <m/>
    <m/>
    <m/>
    <m/>
    <m/>
    <m/>
    <m/>
    <m/>
    <m/>
    <n v="2"/>
    <n v="6"/>
    <n v="2"/>
    <n v="3"/>
    <n v="0"/>
    <n v="0"/>
    <n v="0"/>
    <m/>
    <m/>
  </r>
  <r>
    <s v="Sentencias por Robo con Castración, Mutilación o Lesiones Graves Gravísimas"/>
    <x v="7"/>
    <x v="68"/>
    <x v="204"/>
    <x v="715"/>
    <m/>
    <s v="2013-2019"/>
    <m/>
    <m/>
    <s v="Poder Judicial"/>
    <m/>
    <m/>
    <m/>
    <m/>
    <m/>
    <m/>
    <m/>
    <m/>
    <m/>
    <m/>
    <m/>
    <m/>
    <m/>
    <n v="2"/>
    <n v="3"/>
    <n v="1"/>
    <n v="4"/>
    <n v="12"/>
    <n v="17"/>
    <n v="14"/>
    <m/>
    <m/>
  </r>
  <r>
    <s v="Sentencias por Robo con Fuerza de Cajeros Automáticos"/>
    <x v="7"/>
    <x v="68"/>
    <x v="204"/>
    <x v="716"/>
    <m/>
    <s v="2013-2019"/>
    <m/>
    <m/>
    <s v="Poder Judicial"/>
    <m/>
    <m/>
    <m/>
    <m/>
    <m/>
    <m/>
    <m/>
    <m/>
    <m/>
    <m/>
    <m/>
    <m/>
    <m/>
    <n v="164"/>
    <n v="354"/>
    <n v="127"/>
    <n v="203"/>
    <n v="110"/>
    <n v="52"/>
    <n v="56"/>
    <m/>
    <m/>
  </r>
  <r>
    <s v="Sentencias por Robo con Fuerza en Las Cosas"/>
    <x v="7"/>
    <x v="68"/>
    <x v="204"/>
    <x v="717"/>
    <m/>
    <s v="2013-2019"/>
    <m/>
    <m/>
    <s v="Poder Judicial"/>
    <m/>
    <m/>
    <m/>
    <m/>
    <m/>
    <m/>
    <m/>
    <m/>
    <m/>
    <m/>
    <m/>
    <m/>
    <m/>
    <n v="8"/>
    <n v="13"/>
    <n v="10"/>
    <n v="2"/>
    <n v="1"/>
    <n v="0"/>
    <n v="1"/>
    <m/>
    <m/>
  </r>
  <r>
    <s v="Sentencias por Robo con Homicidio"/>
    <x v="7"/>
    <x v="68"/>
    <x v="204"/>
    <x v="718"/>
    <m/>
    <s v="2013-2019"/>
    <m/>
    <m/>
    <s v="Poder Judicial"/>
    <m/>
    <m/>
    <m/>
    <m/>
    <m/>
    <m/>
    <m/>
    <m/>
    <m/>
    <m/>
    <m/>
    <m/>
    <m/>
    <n v="50"/>
    <n v="73"/>
    <n v="68"/>
    <n v="83"/>
    <n v="81"/>
    <n v="88"/>
    <n v="71"/>
    <m/>
    <m/>
  </r>
  <r>
    <s v="Sentencias por Robo con Intimidación"/>
    <x v="7"/>
    <x v="68"/>
    <x v="204"/>
    <x v="719"/>
    <m/>
    <s v="2013-2019"/>
    <m/>
    <m/>
    <s v="Poder Judicial"/>
    <m/>
    <m/>
    <m/>
    <m/>
    <m/>
    <m/>
    <m/>
    <m/>
    <m/>
    <m/>
    <m/>
    <m/>
    <m/>
    <n v="4503"/>
    <n v="4557"/>
    <n v="4835"/>
    <n v="4904"/>
    <n v="5424"/>
    <n v="5045"/>
    <n v="4806"/>
    <m/>
    <m/>
  </r>
  <r>
    <s v="Sentencias por Robo con Lesiones Graves Gravísimas"/>
    <x v="7"/>
    <x v="68"/>
    <x v="204"/>
    <x v="720"/>
    <m/>
    <s v="2013-2019"/>
    <m/>
    <m/>
    <s v="Poder Judicial"/>
    <m/>
    <m/>
    <m/>
    <m/>
    <m/>
    <m/>
    <m/>
    <m/>
    <m/>
    <m/>
    <m/>
    <m/>
    <m/>
    <n v="0"/>
    <n v="0"/>
    <n v="0"/>
    <n v="4"/>
    <n v="14"/>
    <n v="13"/>
    <n v="26"/>
    <m/>
    <m/>
  </r>
  <r>
    <s v="Sentencias por Robo con Retención de Víctimas o con Lesiones Graves"/>
    <x v="7"/>
    <x v="68"/>
    <x v="204"/>
    <x v="721"/>
    <m/>
    <s v="2013-2019"/>
    <m/>
    <m/>
    <s v="Poder Judicial"/>
    <m/>
    <m/>
    <m/>
    <m/>
    <m/>
    <m/>
    <m/>
    <m/>
    <m/>
    <m/>
    <m/>
    <m/>
    <m/>
    <n v="15"/>
    <n v="19"/>
    <n v="11"/>
    <n v="11"/>
    <n v="4"/>
    <n v="1"/>
    <n v="1"/>
    <m/>
    <m/>
  </r>
  <r>
    <s v="Sentencias por Robo con Retencion de Victimas o Lesiones Graves"/>
    <x v="7"/>
    <x v="68"/>
    <x v="204"/>
    <x v="722"/>
    <m/>
    <s v="2013-2019"/>
    <m/>
    <m/>
    <s v="Poder Judicial"/>
    <m/>
    <m/>
    <m/>
    <m/>
    <m/>
    <m/>
    <m/>
    <m/>
    <m/>
    <m/>
    <m/>
    <m/>
    <m/>
    <n v="0"/>
    <n v="0"/>
    <n v="0"/>
    <n v="9"/>
    <n v="28"/>
    <n v="51"/>
    <n v="32"/>
    <m/>
    <m/>
  </r>
  <r>
    <s v="Sentencias por Robo con Violación"/>
    <x v="7"/>
    <x v="68"/>
    <x v="204"/>
    <x v="723"/>
    <m/>
    <s v="2013-2019"/>
    <m/>
    <m/>
    <s v="Poder Judicial"/>
    <m/>
    <m/>
    <m/>
    <m/>
    <m/>
    <m/>
    <m/>
    <m/>
    <m/>
    <m/>
    <m/>
    <m/>
    <m/>
    <n v="59"/>
    <n v="54"/>
    <n v="45"/>
    <n v="35"/>
    <n v="47"/>
    <n v="27"/>
    <n v="34"/>
    <m/>
    <m/>
  </r>
  <r>
    <s v="Sentencias por Robo con Violencia"/>
    <x v="7"/>
    <x v="68"/>
    <x v="204"/>
    <x v="724"/>
    <m/>
    <s v="2013-2019"/>
    <m/>
    <m/>
    <s v="Poder Judicial"/>
    <m/>
    <m/>
    <m/>
    <m/>
    <m/>
    <m/>
    <m/>
    <m/>
    <m/>
    <m/>
    <m/>
    <m/>
    <m/>
    <n v="3406"/>
    <n v="3340"/>
    <n v="3383"/>
    <n v="3318"/>
    <n v="3300"/>
    <n v="3398"/>
    <n v="3166"/>
    <m/>
    <m/>
  </r>
  <r>
    <s v="Sentencias por Robo con Violencia, Intimidación de Vehículo Motorizado"/>
    <x v="7"/>
    <x v="68"/>
    <x v="204"/>
    <x v="725"/>
    <m/>
    <s v="2013-2019"/>
    <m/>
    <m/>
    <s v="Poder Judicial"/>
    <m/>
    <m/>
    <m/>
    <m/>
    <m/>
    <m/>
    <m/>
    <m/>
    <m/>
    <m/>
    <m/>
    <m/>
    <m/>
    <n v="0"/>
    <n v="0"/>
    <n v="0"/>
    <n v="0"/>
    <n v="0"/>
    <n v="1"/>
    <n v="2"/>
    <m/>
    <m/>
  </r>
  <r>
    <s v="Sentencias por Robo de Vehículo Motorizado"/>
    <x v="7"/>
    <x v="68"/>
    <x v="204"/>
    <x v="726"/>
    <m/>
    <s v="2013-2019"/>
    <m/>
    <m/>
    <s v="Poder Judicial"/>
    <m/>
    <m/>
    <m/>
    <m/>
    <m/>
    <m/>
    <m/>
    <m/>
    <m/>
    <m/>
    <m/>
    <m/>
    <m/>
    <n v="586"/>
    <n v="628"/>
    <n v="653"/>
    <n v="693"/>
    <n v="704"/>
    <n v="613"/>
    <n v="496"/>
    <m/>
    <m/>
  </r>
  <r>
    <s v="Sentencias por Robo en Bienes Nacionales de Uso Público o Sitios no Destino a la Habitación"/>
    <x v="7"/>
    <x v="68"/>
    <x v="204"/>
    <x v="727"/>
    <m/>
    <s v="2013-2019"/>
    <m/>
    <m/>
    <s v="Poder Judicial"/>
    <m/>
    <m/>
    <m/>
    <m/>
    <m/>
    <m/>
    <m/>
    <m/>
    <m/>
    <m/>
    <m/>
    <m/>
    <m/>
    <n v="3773"/>
    <n v="4115"/>
    <n v="4086"/>
    <n v="4253"/>
    <n v="4169"/>
    <n v="3682"/>
    <n v="3334"/>
    <m/>
    <m/>
  </r>
  <r>
    <s v="Sentencias por Robo en Lugar Habitado o Destinado a la Habitación"/>
    <x v="7"/>
    <x v="68"/>
    <x v="204"/>
    <x v="728"/>
    <m/>
    <s v="2013-2019"/>
    <m/>
    <m/>
    <s v="Poder Judicial"/>
    <m/>
    <m/>
    <m/>
    <m/>
    <m/>
    <m/>
    <m/>
    <m/>
    <m/>
    <m/>
    <m/>
    <m/>
    <m/>
    <n v="3794"/>
    <n v="3887"/>
    <n v="3783"/>
    <n v="3632"/>
    <n v="3757"/>
    <n v="3569"/>
    <n v="3274"/>
    <m/>
    <m/>
  </r>
  <r>
    <s v="Sentencias por Robo en Lugar No Habitado"/>
    <x v="7"/>
    <x v="68"/>
    <x v="204"/>
    <x v="729"/>
    <m/>
    <s v="2013-2019"/>
    <m/>
    <m/>
    <s v="Poder Judicial"/>
    <m/>
    <m/>
    <m/>
    <m/>
    <m/>
    <m/>
    <m/>
    <m/>
    <m/>
    <m/>
    <m/>
    <m/>
    <m/>
    <n v="5304"/>
    <n v="6223"/>
    <n v="6452"/>
    <n v="6413"/>
    <n v="6804"/>
    <n v="6243"/>
    <n v="8266"/>
    <m/>
    <m/>
  </r>
  <r>
    <s v="Sentencias por Robo o Hurto de Material de Guerra"/>
    <x v="7"/>
    <x v="68"/>
    <x v="204"/>
    <x v="730"/>
    <m/>
    <s v="2013-2019"/>
    <m/>
    <m/>
    <s v="Poder Judicial"/>
    <m/>
    <m/>
    <m/>
    <m/>
    <m/>
    <m/>
    <m/>
    <m/>
    <m/>
    <m/>
    <m/>
    <m/>
    <m/>
    <n v="2"/>
    <n v="2"/>
    <n v="3"/>
    <n v="6"/>
    <n v="2"/>
    <n v="0"/>
    <n v="5"/>
    <m/>
    <m/>
  </r>
  <r>
    <s v="Sentencias por Robo por Sorpresa"/>
    <x v="7"/>
    <x v="68"/>
    <x v="204"/>
    <x v="335"/>
    <m/>
    <s v="2013-2019"/>
    <m/>
    <m/>
    <s v="Poder Judicial"/>
    <m/>
    <m/>
    <m/>
    <m/>
    <m/>
    <m/>
    <m/>
    <m/>
    <m/>
    <m/>
    <m/>
    <m/>
    <m/>
    <n v="3613"/>
    <n v="4154"/>
    <n v="3738"/>
    <n v="3770"/>
    <n v="3766"/>
    <n v="3756"/>
    <n v="3261"/>
    <m/>
    <m/>
  </r>
  <r>
    <s v="Sentencias por Rotura de Sellos"/>
    <x v="7"/>
    <x v="68"/>
    <x v="226"/>
    <x v="731"/>
    <m/>
    <s v="2013-2019"/>
    <m/>
    <m/>
    <s v="Poder Judicial"/>
    <m/>
    <m/>
    <m/>
    <m/>
    <m/>
    <m/>
    <m/>
    <m/>
    <m/>
    <m/>
    <m/>
    <m/>
    <m/>
    <n v="101"/>
    <n v="124"/>
    <n v="197"/>
    <n v="144"/>
    <n v="113"/>
    <n v="87"/>
    <n v="91"/>
    <m/>
    <m/>
  </r>
  <r>
    <s v="Sentencias por Sabotaje Informático"/>
    <x v="7"/>
    <x v="68"/>
    <x v="219"/>
    <x v="732"/>
    <m/>
    <s v="2013-2019"/>
    <m/>
    <m/>
    <s v="Poder Judicial"/>
    <m/>
    <m/>
    <m/>
    <m/>
    <m/>
    <m/>
    <m/>
    <m/>
    <m/>
    <m/>
    <m/>
    <m/>
    <m/>
    <n v="179"/>
    <n v="208"/>
    <n v="275"/>
    <n v="278"/>
    <n v="331"/>
    <n v="306"/>
    <n v="260"/>
    <m/>
    <m/>
  </r>
  <r>
    <s v="Sentencias por Secuestro"/>
    <x v="7"/>
    <x v="68"/>
    <x v="208"/>
    <x v="733"/>
    <m/>
    <s v="2013-2019"/>
    <m/>
    <m/>
    <s v="Poder Judicial"/>
    <m/>
    <m/>
    <m/>
    <m/>
    <m/>
    <m/>
    <m/>
    <m/>
    <m/>
    <m/>
    <m/>
    <m/>
    <m/>
    <n v="140"/>
    <n v="189"/>
    <n v="177"/>
    <n v="174"/>
    <n v="164"/>
    <n v="180"/>
    <n v="198"/>
    <m/>
    <m/>
  </r>
  <r>
    <s v="Sentencias por Secuestro con Homicidio"/>
    <x v="7"/>
    <x v="68"/>
    <x v="208"/>
    <x v="734"/>
    <m/>
    <s v="2013-2019"/>
    <m/>
    <m/>
    <s v="Poder Judicial"/>
    <m/>
    <m/>
    <m/>
    <m/>
    <m/>
    <m/>
    <m/>
    <m/>
    <m/>
    <m/>
    <m/>
    <m/>
    <m/>
    <n v="0"/>
    <n v="0"/>
    <n v="1"/>
    <n v="1"/>
    <n v="0"/>
    <n v="2"/>
    <n v="4"/>
    <m/>
    <m/>
  </r>
  <r>
    <s v="Sentencias por Secuestro con Homicidio, Violación o Lesiones"/>
    <x v="7"/>
    <x v="68"/>
    <x v="208"/>
    <x v="279"/>
    <m/>
    <s v="2013-2019"/>
    <m/>
    <m/>
    <s v="Poder Judicial"/>
    <m/>
    <m/>
    <m/>
    <m/>
    <m/>
    <m/>
    <m/>
    <m/>
    <m/>
    <m/>
    <m/>
    <m/>
    <m/>
    <n v="9"/>
    <n v="7"/>
    <n v="11"/>
    <n v="14"/>
    <n v="13"/>
    <n v="1"/>
    <n v="0"/>
    <m/>
    <m/>
  </r>
  <r>
    <s v="Sentencias por Secuestro con Lesiones"/>
    <x v="7"/>
    <x v="68"/>
    <x v="208"/>
    <x v="735"/>
    <m/>
    <s v="2013-2019"/>
    <m/>
    <m/>
    <s v="Poder Judicial"/>
    <m/>
    <m/>
    <m/>
    <m/>
    <m/>
    <m/>
    <m/>
    <m/>
    <m/>
    <m/>
    <m/>
    <m/>
    <m/>
    <n v="0"/>
    <n v="0"/>
    <n v="0"/>
    <n v="1"/>
    <n v="1"/>
    <n v="8"/>
    <n v="10"/>
    <m/>
    <m/>
  </r>
  <r>
    <s v="Sentencias por Secuestro con Violación"/>
    <x v="7"/>
    <x v="68"/>
    <x v="208"/>
    <x v="736"/>
    <m/>
    <s v="2013-2019"/>
    <m/>
    <m/>
    <s v="Poder Judicial"/>
    <m/>
    <m/>
    <m/>
    <m/>
    <m/>
    <m/>
    <m/>
    <m/>
    <m/>
    <m/>
    <m/>
    <m/>
    <m/>
    <n v="0"/>
    <n v="0"/>
    <n v="0"/>
    <n v="0"/>
    <n v="0"/>
    <n v="6"/>
    <n v="14"/>
    <m/>
    <m/>
  </r>
  <r>
    <s v="Sentencias por Soborno Funcionario Público Extranjero, Persona Jurídica"/>
    <x v="7"/>
    <x v="68"/>
    <x v="204"/>
    <x v="737"/>
    <m/>
    <s v="2013-2019"/>
    <m/>
    <m/>
    <s v="Poder Judicial"/>
    <m/>
    <m/>
    <m/>
    <m/>
    <m/>
    <m/>
    <m/>
    <m/>
    <m/>
    <m/>
    <m/>
    <m/>
    <m/>
    <n v="0"/>
    <n v="1"/>
    <n v="0"/>
    <n v="1"/>
    <n v="1"/>
    <n v="0"/>
    <n v="0"/>
    <m/>
    <m/>
  </r>
  <r>
    <s v="Sentencias por Soborno Funcionario Público Extranjero, Persona Natural"/>
    <x v="7"/>
    <x v="68"/>
    <x v="204"/>
    <x v="738"/>
    <m/>
    <s v="2013-2019"/>
    <m/>
    <m/>
    <s v="Poder Judicial"/>
    <m/>
    <m/>
    <m/>
    <m/>
    <m/>
    <m/>
    <m/>
    <m/>
    <m/>
    <m/>
    <m/>
    <m/>
    <m/>
    <n v="0"/>
    <n v="0"/>
    <n v="5"/>
    <n v="5"/>
    <n v="7"/>
    <n v="6"/>
    <n v="6"/>
    <m/>
    <m/>
  </r>
  <r>
    <s v="Sentencias por Soborno, Persona Juridica"/>
    <x v="7"/>
    <x v="68"/>
    <x v="204"/>
    <x v="739"/>
    <m/>
    <s v="2013-2019"/>
    <m/>
    <m/>
    <s v="Poder Judicial"/>
    <m/>
    <m/>
    <m/>
    <m/>
    <m/>
    <m/>
    <m/>
    <m/>
    <m/>
    <m/>
    <m/>
    <m/>
    <m/>
    <n v="0"/>
    <n v="4"/>
    <n v="11"/>
    <n v="6"/>
    <n v="24"/>
    <n v="28"/>
    <n v="18"/>
    <m/>
    <m/>
  </r>
  <r>
    <s v="Sentencias por Sodomía"/>
    <x v="7"/>
    <x v="68"/>
    <x v="204"/>
    <x v="740"/>
    <m/>
    <s v="2013-2019"/>
    <m/>
    <m/>
    <s v="Poder Judicial"/>
    <m/>
    <m/>
    <m/>
    <m/>
    <m/>
    <m/>
    <m/>
    <m/>
    <m/>
    <m/>
    <m/>
    <m/>
    <m/>
    <n v="4"/>
    <n v="7"/>
    <n v="10"/>
    <n v="7"/>
    <n v="4"/>
    <n v="2"/>
    <n v="2"/>
    <m/>
    <m/>
  </r>
  <r>
    <s v="Sentencias por Suministro de Hidrocarburos Aromáticos a Menores"/>
    <x v="7"/>
    <x v="68"/>
    <x v="216"/>
    <x v="741"/>
    <m/>
    <s v="2013-2019"/>
    <m/>
    <m/>
    <s v="Poder Judicial"/>
    <m/>
    <m/>
    <m/>
    <m/>
    <m/>
    <m/>
    <m/>
    <m/>
    <m/>
    <m/>
    <m/>
    <m/>
    <m/>
    <n v="1"/>
    <n v="0"/>
    <n v="0"/>
    <n v="0"/>
    <n v="1"/>
    <n v="0"/>
    <n v="0"/>
    <m/>
    <m/>
  </r>
  <r>
    <s v="Sentencias por Suministro Indebido de Drogas"/>
    <x v="7"/>
    <x v="68"/>
    <x v="216"/>
    <x v="742"/>
    <m/>
    <s v="2013-2019"/>
    <m/>
    <m/>
    <s v="Poder Judicial"/>
    <m/>
    <m/>
    <m/>
    <m/>
    <m/>
    <m/>
    <m/>
    <m/>
    <m/>
    <m/>
    <m/>
    <m/>
    <m/>
    <n v="2"/>
    <n v="1"/>
    <n v="2"/>
    <n v="2"/>
    <n v="0"/>
    <n v="1"/>
    <n v="3"/>
    <m/>
    <m/>
  </r>
  <r>
    <s v="Sentencias por Sustracción de Menores"/>
    <x v="7"/>
    <x v="68"/>
    <x v="212"/>
    <x v="743"/>
    <m/>
    <s v="2013-2019"/>
    <m/>
    <m/>
    <s v="Poder Judicial"/>
    <m/>
    <m/>
    <m/>
    <m/>
    <m/>
    <m/>
    <m/>
    <m/>
    <m/>
    <m/>
    <m/>
    <m/>
    <m/>
    <n v="48"/>
    <n v="54"/>
    <n v="48"/>
    <n v="64"/>
    <n v="51"/>
    <n v="67"/>
    <n v="77"/>
    <m/>
    <m/>
  </r>
  <r>
    <s v="Sentencias por Tacha Falsa de Firma Auténtica"/>
    <x v="7"/>
    <x v="68"/>
    <x v="222"/>
    <x v="744"/>
    <m/>
    <s v="2013-2019"/>
    <m/>
    <m/>
    <s v="Poder Judicial"/>
    <m/>
    <m/>
    <m/>
    <m/>
    <m/>
    <m/>
    <m/>
    <m/>
    <m/>
    <m/>
    <m/>
    <m/>
    <m/>
    <n v="6"/>
    <n v="0"/>
    <n v="5"/>
    <n v="1"/>
    <n v="0"/>
    <n v="0"/>
    <n v="0"/>
    <m/>
    <m/>
  </r>
  <r>
    <s v="Sentencias por Tacha Falsa de Firma Auténtica Acción Penal Pública"/>
    <x v="7"/>
    <x v="68"/>
    <x v="222"/>
    <x v="745"/>
    <m/>
    <s v="2013-2019"/>
    <m/>
    <m/>
    <s v="Poder Judicial"/>
    <m/>
    <m/>
    <m/>
    <m/>
    <m/>
    <m/>
    <m/>
    <m/>
    <m/>
    <m/>
    <m/>
    <m/>
    <m/>
    <n v="1"/>
    <n v="0"/>
    <n v="2"/>
    <n v="2"/>
    <n v="4"/>
    <n v="7"/>
    <n v="6"/>
    <m/>
    <m/>
  </r>
  <r>
    <s v="Sentencias por Tolerancia al Tráfico o Consumo de Drogas"/>
    <x v="7"/>
    <x v="68"/>
    <x v="216"/>
    <x v="746"/>
    <m/>
    <s v="2013-2019"/>
    <m/>
    <m/>
    <s v="Poder Judicial"/>
    <m/>
    <m/>
    <m/>
    <m/>
    <m/>
    <m/>
    <m/>
    <m/>
    <m/>
    <m/>
    <m/>
    <m/>
    <m/>
    <n v="2"/>
    <n v="2"/>
    <n v="0"/>
    <n v="1"/>
    <n v="1"/>
    <n v="0"/>
    <n v="4"/>
    <m/>
    <m/>
  </r>
  <r>
    <s v="Sentencias por Tormentos a Detenidos"/>
    <x v="7"/>
    <x v="68"/>
    <x v="208"/>
    <x v="747"/>
    <m/>
    <s v="2013-2019"/>
    <m/>
    <m/>
    <s v="Poder Judicial"/>
    <m/>
    <m/>
    <m/>
    <m/>
    <m/>
    <m/>
    <m/>
    <m/>
    <m/>
    <m/>
    <m/>
    <m/>
    <m/>
    <n v="0"/>
    <n v="0"/>
    <n v="0"/>
    <n v="0"/>
    <n v="0"/>
    <n v="1"/>
    <n v="1"/>
    <m/>
    <m/>
  </r>
  <r>
    <s v="Sentencias por Tortura con Cuasidelito"/>
    <x v="7"/>
    <x v="68"/>
    <x v="208"/>
    <x v="748"/>
    <m/>
    <s v="2013-2019"/>
    <m/>
    <m/>
    <s v="Poder Judicial"/>
    <m/>
    <m/>
    <m/>
    <m/>
    <m/>
    <m/>
    <m/>
    <m/>
    <m/>
    <m/>
    <m/>
    <m/>
    <m/>
    <n v="0"/>
    <n v="0"/>
    <n v="0"/>
    <n v="0"/>
    <n v="1"/>
    <n v="1"/>
    <n v="2"/>
    <m/>
    <m/>
  </r>
  <r>
    <s v="Sentencias por Tortura con Homicidio"/>
    <x v="7"/>
    <x v="68"/>
    <x v="208"/>
    <x v="749"/>
    <m/>
    <s v="2013-2019"/>
    <m/>
    <m/>
    <s v="Poder Judicial"/>
    <m/>
    <m/>
    <m/>
    <m/>
    <m/>
    <m/>
    <m/>
    <m/>
    <m/>
    <m/>
    <m/>
    <m/>
    <m/>
    <n v="0"/>
    <n v="0"/>
    <n v="0"/>
    <n v="0"/>
    <n v="0"/>
    <n v="4"/>
    <n v="3"/>
    <m/>
    <m/>
  </r>
  <r>
    <s v="Sentencias por Tortura con Violación, Abuso Sexual Agravado/Otros"/>
    <x v="7"/>
    <x v="68"/>
    <x v="208"/>
    <x v="750"/>
    <m/>
    <s v="2013-2019"/>
    <m/>
    <m/>
    <s v="Poder Judicial"/>
    <m/>
    <m/>
    <m/>
    <m/>
    <m/>
    <m/>
    <m/>
    <m/>
    <m/>
    <m/>
    <m/>
    <m/>
    <m/>
    <n v="0"/>
    <n v="0"/>
    <n v="0"/>
    <n v="0"/>
    <n v="0"/>
    <n v="5"/>
    <n v="13"/>
    <m/>
    <m/>
  </r>
  <r>
    <s v="Sentencias por Tortura para Anular Voluntad"/>
    <x v="7"/>
    <x v="68"/>
    <x v="208"/>
    <x v="751"/>
    <m/>
    <s v="2013-2019"/>
    <m/>
    <m/>
    <s v="Poder Judicial"/>
    <m/>
    <m/>
    <m/>
    <m/>
    <m/>
    <m/>
    <m/>
    <m/>
    <m/>
    <m/>
    <m/>
    <m/>
    <m/>
    <n v="0"/>
    <n v="0"/>
    <n v="0"/>
    <n v="0"/>
    <n v="1"/>
    <n v="0"/>
    <n v="17"/>
    <m/>
    <m/>
  </r>
  <r>
    <s v="Sentencias por Torturas Cometidas por Funcionarios Público"/>
    <x v="7"/>
    <x v="68"/>
    <x v="208"/>
    <x v="752"/>
    <m/>
    <s v="2013-2019"/>
    <m/>
    <m/>
    <s v="Poder Judicial"/>
    <m/>
    <m/>
    <m/>
    <m/>
    <m/>
    <m/>
    <m/>
    <m/>
    <m/>
    <m/>
    <m/>
    <m/>
    <m/>
    <n v="52"/>
    <n v="68"/>
    <n v="84"/>
    <n v="116"/>
    <n v="156"/>
    <n v="101"/>
    <n v="326"/>
    <m/>
    <m/>
  </r>
  <r>
    <s v="Sentencias por Torturas por Particulares en Ejercicio de Funciones Públicas o Consentimiento de un Agente del Estado"/>
    <x v="7"/>
    <x v="68"/>
    <x v="208"/>
    <x v="753"/>
    <m/>
    <s v="2013-2019"/>
    <m/>
    <m/>
    <s v="Poder Judicial"/>
    <m/>
    <m/>
    <m/>
    <m/>
    <m/>
    <m/>
    <m/>
    <m/>
    <m/>
    <m/>
    <m/>
    <m/>
    <m/>
    <n v="5"/>
    <n v="2"/>
    <n v="1"/>
    <n v="7"/>
    <n v="10"/>
    <n v="7"/>
    <n v="59"/>
    <m/>
    <m/>
  </r>
  <r>
    <s v="Sentencias por Tráfico de Armas"/>
    <x v="7"/>
    <x v="68"/>
    <x v="199"/>
    <x v="754"/>
    <m/>
    <s v="2013-2019"/>
    <m/>
    <m/>
    <s v="Poder Judicial"/>
    <m/>
    <m/>
    <m/>
    <m/>
    <m/>
    <m/>
    <m/>
    <m/>
    <m/>
    <m/>
    <m/>
    <m/>
    <m/>
    <n v="5"/>
    <n v="4"/>
    <n v="10"/>
    <n v="15"/>
    <n v="20"/>
    <n v="28"/>
    <n v="40"/>
    <m/>
    <m/>
  </r>
  <r>
    <s v="Sentencias por Tráfico de Especies Vegetales"/>
    <x v="7"/>
    <x v="68"/>
    <x v="201"/>
    <x v="755"/>
    <m/>
    <s v="2013-2019"/>
    <m/>
    <m/>
    <s v="Poder Judicial"/>
    <m/>
    <m/>
    <m/>
    <m/>
    <m/>
    <m/>
    <m/>
    <m/>
    <m/>
    <m/>
    <m/>
    <m/>
    <m/>
    <n v="0"/>
    <n v="0"/>
    <n v="0"/>
    <n v="11"/>
    <n v="21"/>
    <n v="26"/>
    <n v="41"/>
    <m/>
    <m/>
  </r>
  <r>
    <s v="Sentencias por Tráfico de Influencias"/>
    <x v="7"/>
    <x v="68"/>
    <x v="209"/>
    <x v="756"/>
    <m/>
    <s v="2013-2019"/>
    <m/>
    <m/>
    <s v="Poder Judicial"/>
    <m/>
    <m/>
    <m/>
    <m/>
    <m/>
    <m/>
    <m/>
    <m/>
    <m/>
    <m/>
    <m/>
    <m/>
    <m/>
    <n v="2"/>
    <n v="2"/>
    <n v="11"/>
    <n v="7"/>
    <n v="7"/>
    <n v="7"/>
    <n v="9"/>
    <m/>
    <m/>
  </r>
  <r>
    <s v="Sentencias por Tráfico de Inmigrantes Cometidos por Funcionarios Público"/>
    <x v="7"/>
    <x v="68"/>
    <x v="218"/>
    <x v="757"/>
    <m/>
    <s v="2013-2019"/>
    <m/>
    <m/>
    <s v="Poder Judicial"/>
    <m/>
    <m/>
    <m/>
    <m/>
    <m/>
    <m/>
    <m/>
    <m/>
    <m/>
    <m/>
    <m/>
    <m/>
    <m/>
    <n v="0"/>
    <n v="0"/>
    <n v="1"/>
    <n v="2"/>
    <n v="0"/>
    <n v="0"/>
    <n v="1"/>
    <m/>
    <m/>
  </r>
  <r>
    <s v="Sentencias por Trafico de Migrantes"/>
    <x v="7"/>
    <x v="68"/>
    <x v="218"/>
    <x v="758"/>
    <m/>
    <s v="2013-2019"/>
    <m/>
    <m/>
    <s v="Poder Judicial"/>
    <m/>
    <m/>
    <m/>
    <m/>
    <m/>
    <m/>
    <m/>
    <m/>
    <m/>
    <m/>
    <m/>
    <m/>
    <m/>
    <n v="20"/>
    <n v="30"/>
    <n v="48"/>
    <n v="33"/>
    <n v="41"/>
    <n v="29"/>
    <n v="39"/>
    <m/>
    <m/>
  </r>
  <r>
    <s v="Sentencias por Tráfico de Órganos Incluyendo los Provenientes de Aborto"/>
    <x v="7"/>
    <x v="68"/>
    <x v="203"/>
    <x v="759"/>
    <m/>
    <s v="2013-2019"/>
    <m/>
    <m/>
    <s v="Poder Judicial"/>
    <m/>
    <m/>
    <m/>
    <m/>
    <m/>
    <m/>
    <m/>
    <m/>
    <m/>
    <m/>
    <m/>
    <m/>
    <m/>
    <n v="0"/>
    <n v="3"/>
    <n v="2"/>
    <n v="1"/>
    <n v="0"/>
    <n v="1"/>
    <n v="1"/>
    <m/>
    <m/>
  </r>
  <r>
    <s v="Sentencias por Tráfico de Pequeñas Cantidades"/>
    <x v="7"/>
    <x v="68"/>
    <x v="216"/>
    <x v="760"/>
    <m/>
    <s v="2013-2019"/>
    <m/>
    <m/>
    <s v="Poder Judicial"/>
    <m/>
    <m/>
    <m/>
    <m/>
    <m/>
    <m/>
    <m/>
    <m/>
    <m/>
    <m/>
    <m/>
    <m/>
    <m/>
    <n v="5976"/>
    <n v="5982"/>
    <n v="7052"/>
    <n v="7210"/>
    <n v="7186"/>
    <n v="7502"/>
    <n v="7228"/>
    <m/>
    <m/>
  </r>
  <r>
    <s v="Sentencias por Tráfico de Residuos Peligrosos"/>
    <x v="7"/>
    <x v="68"/>
    <x v="220"/>
    <x v="761"/>
    <m/>
    <s v="2013-2019"/>
    <m/>
    <m/>
    <s v="Poder Judicial"/>
    <m/>
    <m/>
    <m/>
    <m/>
    <m/>
    <m/>
    <m/>
    <m/>
    <m/>
    <m/>
    <m/>
    <m/>
    <m/>
    <n v="0"/>
    <n v="0"/>
    <n v="0"/>
    <n v="1"/>
    <n v="4"/>
    <n v="3"/>
    <n v="8"/>
    <m/>
    <m/>
  </r>
  <r>
    <s v="Sentencias por Tráfico Ilícito de Drogas"/>
    <x v="7"/>
    <x v="68"/>
    <x v="216"/>
    <x v="762"/>
    <m/>
    <s v="2013-2019"/>
    <m/>
    <m/>
    <s v="Poder Judicial"/>
    <m/>
    <m/>
    <m/>
    <m/>
    <m/>
    <m/>
    <m/>
    <m/>
    <m/>
    <m/>
    <m/>
    <m/>
    <m/>
    <n v="3033"/>
    <n v="3060"/>
    <n v="3467"/>
    <n v="3887"/>
    <n v="3732"/>
    <n v="3945"/>
    <n v="3968"/>
    <m/>
    <m/>
  </r>
  <r>
    <s v="Sentencias por Traición, Espionaje y Demás Delitos Contra Soberanía y Seguridad Estado"/>
    <x v="7"/>
    <x v="68"/>
    <x v="220"/>
    <x v="763"/>
    <m/>
    <s v="2013-2019"/>
    <m/>
    <m/>
    <s v="Poder Judicial"/>
    <m/>
    <m/>
    <m/>
    <m/>
    <m/>
    <m/>
    <m/>
    <m/>
    <m/>
    <m/>
    <m/>
    <m/>
    <m/>
    <n v="0"/>
    <n v="0"/>
    <n v="0"/>
    <n v="0"/>
    <n v="0"/>
    <n v="0"/>
    <n v="1"/>
    <m/>
    <m/>
  </r>
  <r>
    <s v="Sentencias por Transporte de Desechos a Vertederos Clandestinos"/>
    <x v="7"/>
    <x v="68"/>
    <x v="201"/>
    <x v="764"/>
    <m/>
    <s v="2013-2019"/>
    <m/>
    <m/>
    <s v="Poder Judicial"/>
    <m/>
    <m/>
    <m/>
    <m/>
    <m/>
    <m/>
    <m/>
    <m/>
    <m/>
    <m/>
    <m/>
    <m/>
    <m/>
    <n v="0"/>
    <n v="0"/>
    <n v="1"/>
    <n v="1"/>
    <n v="0"/>
    <n v="5"/>
    <n v="8"/>
    <m/>
    <m/>
  </r>
  <r>
    <s v="Sentencias por Transporte o Distribucion de Gas E Instalaciones Clandestinas"/>
    <x v="7"/>
    <x v="68"/>
    <x v="225"/>
    <x v="765"/>
    <m/>
    <s v="2013-2019"/>
    <m/>
    <m/>
    <s v="Poder Judicial"/>
    <m/>
    <m/>
    <m/>
    <m/>
    <m/>
    <m/>
    <m/>
    <m/>
    <m/>
    <m/>
    <m/>
    <m/>
    <m/>
    <n v="0"/>
    <n v="7"/>
    <n v="4"/>
    <n v="0"/>
    <n v="0"/>
    <n v="0"/>
    <n v="0"/>
    <m/>
    <m/>
  </r>
  <r>
    <s v="Sentencias por Trata de Personas"/>
    <x v="7"/>
    <x v="68"/>
    <x v="203"/>
    <x v="766"/>
    <m/>
    <s v="2013-2019"/>
    <m/>
    <m/>
    <s v="Poder Judicial"/>
    <m/>
    <m/>
    <m/>
    <m/>
    <m/>
    <m/>
    <m/>
    <m/>
    <m/>
    <m/>
    <m/>
    <m/>
    <m/>
    <n v="2"/>
    <n v="0"/>
    <n v="0"/>
    <n v="0"/>
    <n v="0"/>
    <n v="0"/>
    <n v="0"/>
    <m/>
    <m/>
  </r>
  <r>
    <s v="Sentencias por Trata de Personas para la Explotación Sexual"/>
    <x v="7"/>
    <x v="68"/>
    <x v="203"/>
    <x v="767"/>
    <m/>
    <s v="2013-2019"/>
    <m/>
    <m/>
    <s v="Poder Judicial"/>
    <m/>
    <m/>
    <m/>
    <m/>
    <m/>
    <m/>
    <m/>
    <m/>
    <m/>
    <m/>
    <m/>
    <m/>
    <m/>
    <n v="1"/>
    <n v="10"/>
    <n v="10"/>
    <n v="13"/>
    <n v="7"/>
    <n v="10"/>
    <n v="5"/>
    <m/>
    <m/>
  </r>
  <r>
    <s v="Sentencias por Trata Personas Menores de 18 Años"/>
    <x v="7"/>
    <x v="68"/>
    <x v="203"/>
    <x v="768"/>
    <m/>
    <s v="2013-2019"/>
    <m/>
    <m/>
    <s v="Poder Judicial"/>
    <m/>
    <m/>
    <m/>
    <m/>
    <m/>
    <m/>
    <m/>
    <m/>
    <m/>
    <m/>
    <m/>
    <m/>
    <m/>
    <n v="1"/>
    <n v="3"/>
    <n v="2"/>
    <n v="0"/>
    <n v="1"/>
    <n v="1"/>
    <n v="2"/>
    <m/>
    <m/>
  </r>
  <r>
    <s v="Sentencias por Trata Personas para Trabajos Forzados y Otros"/>
    <x v="7"/>
    <x v="68"/>
    <x v="203"/>
    <x v="769"/>
    <m/>
    <s v="2013-2019"/>
    <m/>
    <m/>
    <s v="Poder Judicial"/>
    <m/>
    <m/>
    <m/>
    <m/>
    <m/>
    <m/>
    <m/>
    <m/>
    <m/>
    <m/>
    <m/>
    <m/>
    <m/>
    <n v="2"/>
    <n v="2"/>
    <n v="7"/>
    <n v="9"/>
    <n v="7"/>
    <n v="9"/>
    <n v="10"/>
    <m/>
    <m/>
  </r>
  <r>
    <s v="Sentencias por Tratos Degradantes a Personas Vulnerables"/>
    <x v="7"/>
    <x v="68"/>
    <x v="203"/>
    <x v="770"/>
    <m/>
    <s v="2013-2019"/>
    <m/>
    <m/>
    <s v="Poder Judicial"/>
    <m/>
    <m/>
    <m/>
    <m/>
    <m/>
    <m/>
    <m/>
    <m/>
    <m/>
    <m/>
    <m/>
    <m/>
    <m/>
    <n v="0"/>
    <n v="0"/>
    <n v="0"/>
    <n v="0"/>
    <n v="23"/>
    <n v="78"/>
    <n v="145"/>
    <m/>
    <m/>
  </r>
  <r>
    <s v="Sentencias por Ultraje Público a Las Buenas Costumbres"/>
    <x v="7"/>
    <x v="68"/>
    <x v="210"/>
    <x v="771"/>
    <m/>
    <s v="2013-2019"/>
    <m/>
    <m/>
    <s v="Poder Judicial"/>
    <m/>
    <m/>
    <m/>
    <m/>
    <m/>
    <m/>
    <m/>
    <m/>
    <m/>
    <m/>
    <m/>
    <m/>
    <m/>
    <n v="231"/>
    <n v="266"/>
    <n v="286"/>
    <n v="309"/>
    <n v="316"/>
    <n v="344"/>
    <n v="307"/>
    <m/>
    <m/>
  </r>
  <r>
    <s v="Sentencias por Ultraje Público Buenas Costumbres por Medio Comunicación Social"/>
    <x v="7"/>
    <x v="68"/>
    <x v="210"/>
    <x v="772"/>
    <m/>
    <s v="2013-2019"/>
    <m/>
    <m/>
    <s v="Poder Judicial"/>
    <m/>
    <m/>
    <m/>
    <m/>
    <m/>
    <m/>
    <m/>
    <m/>
    <m/>
    <m/>
    <m/>
    <m/>
    <m/>
    <n v="33"/>
    <n v="35"/>
    <n v="42"/>
    <n v="41"/>
    <n v="51"/>
    <n v="49"/>
    <n v="58"/>
    <m/>
    <m/>
  </r>
  <r>
    <s v="Sentencias por Uso de Uniforme o Insignias de FF.AA. o Carabineros de Chile"/>
    <x v="7"/>
    <x v="68"/>
    <x v="210"/>
    <x v="773"/>
    <m/>
    <s v="2013-2019"/>
    <m/>
    <m/>
    <s v="Poder Judicial"/>
    <m/>
    <m/>
    <m/>
    <m/>
    <m/>
    <m/>
    <m/>
    <m/>
    <m/>
    <m/>
    <m/>
    <m/>
    <m/>
    <n v="3"/>
    <n v="0"/>
    <n v="8"/>
    <n v="6"/>
    <n v="3"/>
    <n v="3"/>
    <n v="9"/>
    <m/>
    <m/>
  </r>
  <r>
    <s v="Sentencias por Uso Fraudulento de Tarjetas o Medios de Pago"/>
    <x v="7"/>
    <x v="68"/>
    <x v="204"/>
    <x v="774"/>
    <m/>
    <s v="2013-2019"/>
    <m/>
    <m/>
    <s v="Poder Judicial"/>
    <m/>
    <m/>
    <m/>
    <m/>
    <m/>
    <m/>
    <m/>
    <m/>
    <m/>
    <m/>
    <m/>
    <m/>
    <m/>
    <n v="703"/>
    <n v="819"/>
    <n v="1337"/>
    <n v="2436"/>
    <n v="3304"/>
    <n v="3386"/>
    <n v="4447"/>
    <m/>
    <m/>
  </r>
  <r>
    <s v="Sentencias por Uso Ilícito Fuego"/>
    <x v="7"/>
    <x v="68"/>
    <x v="201"/>
    <x v="775"/>
    <m/>
    <s v="2013-2019"/>
    <m/>
    <m/>
    <s v="Poder Judicial"/>
    <m/>
    <m/>
    <m/>
    <m/>
    <m/>
    <m/>
    <m/>
    <m/>
    <m/>
    <m/>
    <m/>
    <m/>
    <m/>
    <n v="26"/>
    <n v="37"/>
    <n v="47"/>
    <n v="65"/>
    <n v="72"/>
    <n v="35"/>
    <n v="106"/>
    <m/>
    <m/>
  </r>
  <r>
    <s v="Sentencias por Uso, Facilitación o Transporte de Hilo Curado"/>
    <x v="7"/>
    <x v="68"/>
    <x v="220"/>
    <x v="776"/>
    <m/>
    <s v="2013-2019"/>
    <m/>
    <m/>
    <s v="Poder Judicial"/>
    <m/>
    <m/>
    <m/>
    <m/>
    <m/>
    <m/>
    <m/>
    <m/>
    <m/>
    <m/>
    <m/>
    <m/>
    <m/>
    <n v="0"/>
    <n v="34"/>
    <n v="32"/>
    <n v="21"/>
    <n v="28"/>
    <n v="15"/>
    <n v="14"/>
    <m/>
    <m/>
  </r>
  <r>
    <s v="Sentencias por Usura"/>
    <x v="7"/>
    <x v="68"/>
    <x v="204"/>
    <x v="777"/>
    <m/>
    <s v="2013-2019"/>
    <m/>
    <m/>
    <s v="Poder Judicial"/>
    <m/>
    <m/>
    <m/>
    <m/>
    <m/>
    <m/>
    <m/>
    <m/>
    <m/>
    <m/>
    <m/>
    <m/>
    <m/>
    <n v="33"/>
    <n v="33"/>
    <n v="32"/>
    <n v="36"/>
    <n v="42"/>
    <n v="50"/>
    <n v="29"/>
    <m/>
    <m/>
  </r>
  <r>
    <s v="Sentencias por Usurpación"/>
    <x v="7"/>
    <x v="68"/>
    <x v="202"/>
    <x v="778"/>
    <m/>
    <s v="2013-2019"/>
    <m/>
    <m/>
    <s v="Poder Judicial"/>
    <m/>
    <m/>
    <m/>
    <m/>
    <m/>
    <m/>
    <m/>
    <m/>
    <m/>
    <m/>
    <m/>
    <m/>
    <m/>
    <n v="1"/>
    <n v="1"/>
    <n v="0"/>
    <n v="1"/>
    <n v="1"/>
    <n v="1"/>
    <n v="0"/>
    <m/>
    <m/>
  </r>
  <r>
    <s v="Sentencias por Usurpación de Aguas"/>
    <x v="7"/>
    <x v="68"/>
    <x v="202"/>
    <x v="779"/>
    <m/>
    <s v="2013-2019"/>
    <m/>
    <m/>
    <s v="Poder Judicial"/>
    <m/>
    <m/>
    <m/>
    <m/>
    <m/>
    <m/>
    <m/>
    <m/>
    <m/>
    <m/>
    <m/>
    <m/>
    <m/>
    <n v="132"/>
    <n v="224"/>
    <n v="229"/>
    <n v="273"/>
    <n v="172"/>
    <n v="178"/>
    <n v="151"/>
    <m/>
    <m/>
  </r>
  <r>
    <s v="Sentencias por Usurpación de Atribuciones de Empleados Públicos y Judiciales"/>
    <x v="7"/>
    <x v="68"/>
    <x v="206"/>
    <x v="780"/>
    <m/>
    <s v="2013-2019"/>
    <m/>
    <m/>
    <s v="Poder Judicial"/>
    <m/>
    <m/>
    <m/>
    <m/>
    <m/>
    <m/>
    <m/>
    <m/>
    <m/>
    <m/>
    <m/>
    <m/>
    <m/>
    <n v="72"/>
    <n v="37"/>
    <n v="42"/>
    <n v="53"/>
    <n v="50"/>
    <n v="4"/>
    <n v="1"/>
    <m/>
    <m/>
  </r>
  <r>
    <s v="Sentencias por Usurpación de Estado Civil"/>
    <x v="7"/>
    <x v="68"/>
    <x v="202"/>
    <x v="781"/>
    <m/>
    <s v="2013-2019"/>
    <m/>
    <m/>
    <s v="Poder Judicial"/>
    <m/>
    <m/>
    <m/>
    <m/>
    <m/>
    <m/>
    <m/>
    <m/>
    <m/>
    <m/>
    <m/>
    <m/>
    <m/>
    <n v="6"/>
    <n v="12"/>
    <n v="10"/>
    <n v="9"/>
    <n v="13"/>
    <n v="5"/>
    <n v="7"/>
    <m/>
    <m/>
  </r>
  <r>
    <s v="Sentencias por Usurpación de Nombre"/>
    <x v="7"/>
    <x v="68"/>
    <x v="202"/>
    <x v="782"/>
    <m/>
    <s v="2013-2019"/>
    <m/>
    <m/>
    <s v="Poder Judicial"/>
    <m/>
    <m/>
    <m/>
    <m/>
    <m/>
    <m/>
    <m/>
    <m/>
    <m/>
    <m/>
    <m/>
    <m/>
    <m/>
    <n v="1115"/>
    <n v="1062"/>
    <n v="1220"/>
    <n v="1167"/>
    <n v="1223"/>
    <n v="1217"/>
    <n v="1139"/>
    <m/>
    <m/>
  </r>
  <r>
    <s v="Sentencias por Usurpación de Propiedad, Descubrimiento o Producción"/>
    <x v="7"/>
    <x v="68"/>
    <x v="202"/>
    <x v="783"/>
    <m/>
    <s v="2013-2019"/>
    <m/>
    <m/>
    <s v="Poder Judicial"/>
    <m/>
    <m/>
    <m/>
    <m/>
    <m/>
    <m/>
    <m/>
    <m/>
    <m/>
    <m/>
    <m/>
    <m/>
    <m/>
    <n v="350"/>
    <n v="321"/>
    <n v="335"/>
    <n v="359"/>
    <n v="251"/>
    <n v="272"/>
    <n v="250"/>
    <m/>
    <m/>
  </r>
  <r>
    <s v="Sentencias por Usurpación No Violenta"/>
    <x v="7"/>
    <x v="68"/>
    <x v="202"/>
    <x v="784"/>
    <m/>
    <s v="2013-2019"/>
    <m/>
    <m/>
    <s v="Poder Judicial"/>
    <m/>
    <m/>
    <m/>
    <m/>
    <m/>
    <m/>
    <m/>
    <m/>
    <m/>
    <m/>
    <m/>
    <m/>
    <m/>
    <n v="336"/>
    <n v="385"/>
    <n v="415"/>
    <n v="437"/>
    <n v="486"/>
    <n v="435"/>
    <n v="511"/>
    <m/>
    <m/>
  </r>
  <r>
    <s v="Sentencias por Usurpación Violenta"/>
    <x v="7"/>
    <x v="68"/>
    <x v="202"/>
    <x v="785"/>
    <m/>
    <s v="2013-2019"/>
    <m/>
    <m/>
    <s v="Poder Judicial"/>
    <m/>
    <m/>
    <m/>
    <m/>
    <m/>
    <m/>
    <m/>
    <m/>
    <m/>
    <m/>
    <m/>
    <m/>
    <m/>
    <n v="73"/>
    <n v="97"/>
    <n v="95"/>
    <n v="83"/>
    <n v="138"/>
    <n v="168"/>
    <n v="195"/>
    <m/>
    <m/>
  </r>
  <r>
    <s v="Sentencias por Utilización Sin Autorización de Obras de Dominio Ajeno Protegidas por la Ley"/>
    <x v="7"/>
    <x v="68"/>
    <x v="202"/>
    <x v="786"/>
    <m/>
    <s v="2013-2019"/>
    <m/>
    <m/>
    <s v="Poder Judicial"/>
    <m/>
    <m/>
    <m/>
    <m/>
    <m/>
    <m/>
    <m/>
    <m/>
    <m/>
    <m/>
    <m/>
    <m/>
    <m/>
    <n v="57"/>
    <n v="25"/>
    <n v="32"/>
    <n v="21"/>
    <n v="8"/>
    <n v="4"/>
    <n v="6"/>
    <m/>
    <m/>
  </r>
  <r>
    <s v="Sentencias por Veedor/Liquidador Realice Conducta Señalada"/>
    <x v="7"/>
    <x v="68"/>
    <x v="202"/>
    <x v="787"/>
    <m/>
    <s v="2013-2019"/>
    <m/>
    <m/>
    <s v="Poder Judicial"/>
    <m/>
    <m/>
    <m/>
    <m/>
    <m/>
    <m/>
    <m/>
    <m/>
    <m/>
    <m/>
    <m/>
    <m/>
    <m/>
    <n v="0"/>
    <n v="0"/>
    <n v="0"/>
    <n v="0"/>
    <n v="2"/>
    <n v="4"/>
    <n v="2"/>
    <m/>
    <m/>
  </r>
  <r>
    <s v="Sentencias por Venta Ilícita de Obras Protegidas por Ley de Propiedad Intelectual"/>
    <x v="7"/>
    <x v="68"/>
    <x v="202"/>
    <x v="788"/>
    <m/>
    <s v="2013-2019"/>
    <m/>
    <m/>
    <s v="Poder Judicial"/>
    <m/>
    <m/>
    <m/>
    <m/>
    <m/>
    <m/>
    <m/>
    <m/>
    <m/>
    <m/>
    <m/>
    <m/>
    <m/>
    <n v="307"/>
    <n v="272"/>
    <n v="264"/>
    <n v="245"/>
    <n v="123"/>
    <n v="109"/>
    <n v="69"/>
    <m/>
    <m/>
  </r>
  <r>
    <s v="Sentencias por Vigilancia Privada No Autorizada"/>
    <x v="7"/>
    <x v="68"/>
    <x v="207"/>
    <x v="789"/>
    <m/>
    <s v="2013-2019"/>
    <m/>
    <m/>
    <s v="Poder Judicial"/>
    <m/>
    <m/>
    <m/>
    <m/>
    <m/>
    <m/>
    <m/>
    <m/>
    <m/>
    <m/>
    <m/>
    <m/>
    <m/>
    <n v="0"/>
    <n v="1"/>
    <n v="1"/>
    <n v="3"/>
    <n v="0"/>
    <n v="1"/>
    <n v="0"/>
    <m/>
    <m/>
  </r>
  <r>
    <s v="Sentencias por Violación"/>
    <x v="7"/>
    <x v="68"/>
    <x v="205"/>
    <x v="336"/>
    <m/>
    <s v="2013-2019"/>
    <m/>
    <m/>
    <s v="Poder Judicial"/>
    <m/>
    <m/>
    <m/>
    <m/>
    <m/>
    <m/>
    <m/>
    <m/>
    <m/>
    <m/>
    <m/>
    <m/>
    <m/>
    <n v="31"/>
    <n v="28"/>
    <n v="33"/>
    <n v="22"/>
    <n v="25"/>
    <n v="17"/>
    <n v="3"/>
    <m/>
    <m/>
  </r>
  <r>
    <s v="Sentencias por Violación con Homicidio o Femicidio"/>
    <x v="7"/>
    <x v="68"/>
    <x v="205"/>
    <x v="790"/>
    <m/>
    <s v="2013-2019"/>
    <m/>
    <m/>
    <s v="Poder Judicial"/>
    <m/>
    <m/>
    <m/>
    <m/>
    <m/>
    <m/>
    <m/>
    <m/>
    <m/>
    <m/>
    <m/>
    <m/>
    <m/>
    <n v="11"/>
    <n v="4"/>
    <n v="1"/>
    <n v="4"/>
    <n v="5"/>
    <n v="11"/>
    <n v="3"/>
    <m/>
    <m/>
  </r>
  <r>
    <s v="Sentencias por Violación de Mayor de 14 Años"/>
    <x v="7"/>
    <x v="68"/>
    <x v="205"/>
    <x v="791"/>
    <m/>
    <s v="2013-2019"/>
    <m/>
    <m/>
    <s v="Poder Judicial"/>
    <m/>
    <m/>
    <m/>
    <m/>
    <m/>
    <m/>
    <m/>
    <m/>
    <m/>
    <m/>
    <m/>
    <m/>
    <m/>
    <n v="699"/>
    <n v="658"/>
    <n v="684"/>
    <n v="653"/>
    <n v="675"/>
    <n v="708"/>
    <n v="793"/>
    <m/>
    <m/>
  </r>
  <r>
    <s v="Sentencias por Violación de Menor de 14 Años"/>
    <x v="7"/>
    <x v="68"/>
    <x v="205"/>
    <x v="792"/>
    <m/>
    <s v="2013-2019"/>
    <m/>
    <m/>
    <s v="Poder Judicial"/>
    <m/>
    <m/>
    <m/>
    <m/>
    <m/>
    <m/>
    <m/>
    <m/>
    <m/>
    <m/>
    <m/>
    <m/>
    <m/>
    <n v="908"/>
    <n v="885"/>
    <n v="863"/>
    <n v="867"/>
    <n v="836"/>
    <n v="862"/>
    <n v="825"/>
    <m/>
    <m/>
  </r>
  <r>
    <s v="Sentencias por Violación de Morada"/>
    <x v="7"/>
    <x v="68"/>
    <x v="202"/>
    <x v="793"/>
    <m/>
    <s v="2013-2019"/>
    <m/>
    <m/>
    <s v="Poder Judicial"/>
    <m/>
    <m/>
    <m/>
    <m/>
    <m/>
    <m/>
    <m/>
    <m/>
    <m/>
    <m/>
    <m/>
    <m/>
    <m/>
    <n v="3405"/>
    <n v="3288"/>
    <n v="3073"/>
    <n v="2997"/>
    <n v="3149"/>
    <n v="3224"/>
    <n v="3186"/>
    <m/>
    <m/>
  </r>
  <r>
    <s v="Sentencias por Violación de Secretos"/>
    <x v="7"/>
    <x v="68"/>
    <x v="202"/>
    <x v="794"/>
    <m/>
    <s v="2013-2019"/>
    <m/>
    <m/>
    <s v="Poder Judicial"/>
    <m/>
    <m/>
    <m/>
    <m/>
    <m/>
    <m/>
    <m/>
    <m/>
    <m/>
    <m/>
    <m/>
    <m/>
    <m/>
    <n v="14"/>
    <n v="10"/>
    <n v="22"/>
    <n v="25"/>
    <n v="20"/>
    <n v="33"/>
    <n v="32"/>
    <m/>
    <m/>
  </r>
  <r>
    <s v="Sentencias por Violación de Secretos de Fábrica"/>
    <x v="7"/>
    <x v="68"/>
    <x v="202"/>
    <x v="795"/>
    <m/>
    <s v="2013-2019"/>
    <m/>
    <m/>
    <s v="Poder Judicial"/>
    <m/>
    <m/>
    <m/>
    <m/>
    <m/>
    <m/>
    <m/>
    <m/>
    <m/>
    <m/>
    <m/>
    <m/>
    <m/>
    <n v="4"/>
    <n v="1"/>
    <n v="6"/>
    <n v="8"/>
    <n v="6"/>
    <n v="8"/>
    <n v="6"/>
    <m/>
    <m/>
  </r>
  <r>
    <s v="Sentencias por Violencia en Los Estadios"/>
    <x v="7"/>
    <x v="68"/>
    <x v="210"/>
    <x v="796"/>
    <m/>
    <s v="2013-2019"/>
    <m/>
    <m/>
    <s v="Poder Judicial"/>
    <m/>
    <m/>
    <m/>
    <m/>
    <m/>
    <m/>
    <m/>
    <m/>
    <m/>
    <m/>
    <m/>
    <m/>
    <m/>
    <n v="295"/>
    <n v="317"/>
    <n v="225"/>
    <n v="45"/>
    <n v="12"/>
    <n v="3"/>
    <n v="3"/>
    <m/>
    <m/>
  </r>
  <r>
    <s v="Sentencias por Corrupción"/>
    <x v="7"/>
    <x v="69"/>
    <x v="227"/>
    <x v="797"/>
    <m/>
    <s v="2013-2019"/>
    <m/>
    <m/>
    <s v="Poder Judicial"/>
    <m/>
    <m/>
    <m/>
    <m/>
    <m/>
    <m/>
    <m/>
    <m/>
    <m/>
    <m/>
    <m/>
    <m/>
    <m/>
    <n v="14"/>
    <n v="15"/>
    <n v="18"/>
    <n v="24"/>
    <n v="25"/>
    <n v="22"/>
    <n v="49"/>
    <m/>
    <m/>
  </r>
  <r>
    <s v="Sentencias por Crimen Organizado y Lavado de Dinero"/>
    <x v="7"/>
    <x v="69"/>
    <x v="227"/>
    <x v="798"/>
    <m/>
    <s v="2013-2019"/>
    <m/>
    <m/>
    <s v="Poder Judicial"/>
    <m/>
    <m/>
    <m/>
    <m/>
    <m/>
    <m/>
    <m/>
    <m/>
    <m/>
    <m/>
    <m/>
    <m/>
    <m/>
    <n v="140"/>
    <n v="215"/>
    <n v="220"/>
    <n v="355"/>
    <n v="207"/>
    <n v="196"/>
    <n v="340"/>
    <m/>
    <m/>
  </r>
  <r>
    <s v="Sentencias por Delitos Cometidos por Empleados y Funcionarios Públicos"/>
    <x v="7"/>
    <x v="69"/>
    <x v="227"/>
    <x v="799"/>
    <m/>
    <s v="2013-2019"/>
    <m/>
    <m/>
    <s v="Poder Judicial"/>
    <m/>
    <m/>
    <m/>
    <m/>
    <m/>
    <m/>
    <m/>
    <m/>
    <m/>
    <m/>
    <m/>
    <m/>
    <m/>
    <n v="527"/>
    <n v="424"/>
    <n v="486"/>
    <n v="494"/>
    <n v="733"/>
    <n v="766"/>
    <n v="1723"/>
    <m/>
    <m/>
  </r>
  <r>
    <s v="Sentencias por Delitos Contra el Estado Civil y la Familia"/>
    <x v="7"/>
    <x v="69"/>
    <x v="227"/>
    <x v="800"/>
    <m/>
    <s v="2013-2019"/>
    <m/>
    <m/>
    <s v="Poder Judicial"/>
    <m/>
    <m/>
    <m/>
    <m/>
    <m/>
    <m/>
    <m/>
    <m/>
    <m/>
    <m/>
    <m/>
    <m/>
    <m/>
    <n v="2766"/>
    <n v="3747"/>
    <n v="5015"/>
    <n v="5602"/>
    <n v="4205"/>
    <n v="3578"/>
    <n v="3824"/>
    <m/>
    <m/>
  </r>
  <r>
    <s v="Sentencias por Delitos Contra el Honor"/>
    <x v="7"/>
    <x v="69"/>
    <x v="227"/>
    <x v="801"/>
    <m/>
    <s v="2013-2019"/>
    <m/>
    <m/>
    <s v="Poder Judicial"/>
    <m/>
    <m/>
    <m/>
    <m/>
    <m/>
    <m/>
    <m/>
    <m/>
    <m/>
    <m/>
    <m/>
    <m/>
    <m/>
    <n v="806"/>
    <n v="735"/>
    <n v="824"/>
    <n v="886"/>
    <n v="888"/>
    <n v="1018"/>
    <n v="1315"/>
    <m/>
    <m/>
  </r>
  <r>
    <s v="Sentencias por Delitos Contra el Medioambientales y Seres Vivos"/>
    <x v="7"/>
    <x v="69"/>
    <x v="227"/>
    <x v="802"/>
    <m/>
    <s v="2013-2019"/>
    <m/>
    <m/>
    <s v="Poder Judicial"/>
    <m/>
    <m/>
    <m/>
    <m/>
    <m/>
    <m/>
    <m/>
    <m/>
    <m/>
    <m/>
    <m/>
    <m/>
    <m/>
    <n v="2928"/>
    <n v="3182"/>
    <n v="3229"/>
    <n v="3342"/>
    <n v="3291"/>
    <n v="3168"/>
    <n v="4009"/>
    <m/>
    <m/>
  </r>
  <r>
    <s v="Sentencias por Delitos Contra el Orden Público, Funcionarios o Agentes del Estado"/>
    <x v="7"/>
    <x v="69"/>
    <x v="227"/>
    <x v="803"/>
    <m/>
    <s v="2013-2019"/>
    <m/>
    <m/>
    <s v="Poder Judicial"/>
    <m/>
    <m/>
    <m/>
    <m/>
    <m/>
    <m/>
    <m/>
    <m/>
    <m/>
    <m/>
    <m/>
    <m/>
    <m/>
    <n v="23006"/>
    <n v="21000"/>
    <n v="19750"/>
    <n v="20125"/>
    <n v="20648"/>
    <n v="21570"/>
    <n v="28442"/>
    <m/>
    <m/>
  </r>
  <r>
    <s v="Sentencias por Delitos Contra la Administración de la Justicia"/>
    <x v="7"/>
    <x v="69"/>
    <x v="227"/>
    <x v="804"/>
    <m/>
    <s v="2013-2019"/>
    <m/>
    <m/>
    <s v="Poder Judicial"/>
    <m/>
    <m/>
    <m/>
    <m/>
    <m/>
    <m/>
    <m/>
    <m/>
    <m/>
    <m/>
    <m/>
    <m/>
    <m/>
    <n v="2472"/>
    <n v="2677"/>
    <n v="2774"/>
    <n v="2848"/>
    <n v="2935"/>
    <n v="3457"/>
    <n v="3389"/>
    <m/>
    <m/>
  </r>
  <r>
    <s v="Sentencias por Delitos Contra la Fé Pública"/>
    <x v="7"/>
    <x v="69"/>
    <x v="227"/>
    <x v="805"/>
    <m/>
    <s v="2013-2019"/>
    <m/>
    <m/>
    <s v="Poder Judicial"/>
    <m/>
    <m/>
    <m/>
    <m/>
    <m/>
    <m/>
    <m/>
    <m/>
    <m/>
    <m/>
    <m/>
    <m/>
    <m/>
    <n v="4190"/>
    <n v="4677"/>
    <n v="5122"/>
    <n v="5131"/>
    <n v="4731"/>
    <n v="4843"/>
    <n v="4739"/>
    <m/>
    <m/>
  </r>
  <r>
    <s v="Sentencias por Delitos Contra la Intimidad y la Libertad"/>
    <x v="7"/>
    <x v="69"/>
    <x v="227"/>
    <x v="806"/>
    <m/>
    <s v="2013-2019"/>
    <m/>
    <m/>
    <s v="Poder Judicial"/>
    <m/>
    <m/>
    <m/>
    <m/>
    <m/>
    <m/>
    <m/>
    <m/>
    <m/>
    <m/>
    <m/>
    <m/>
    <m/>
    <n v="69176"/>
    <n v="73654"/>
    <n v="69031"/>
    <n v="68363"/>
    <n v="65354"/>
    <n v="64740"/>
    <n v="66732"/>
    <m/>
    <m/>
  </r>
  <r>
    <s v="Sentencias por Delitos Contra la Propiedad y el Patrimonio"/>
    <x v="7"/>
    <x v="69"/>
    <x v="227"/>
    <x v="807"/>
    <m/>
    <s v="2013-2019"/>
    <m/>
    <m/>
    <s v="Poder Judicial"/>
    <m/>
    <m/>
    <m/>
    <m/>
    <m/>
    <m/>
    <m/>
    <m/>
    <m/>
    <m/>
    <m/>
    <m/>
    <m/>
    <n v="36821"/>
    <n v="37295"/>
    <n v="35833"/>
    <n v="35922"/>
    <n v="33941"/>
    <n v="33973"/>
    <n v="34876"/>
    <m/>
    <m/>
  </r>
  <r>
    <s v="Sentencias por Delitos Contra la Salud Pública"/>
    <x v="7"/>
    <x v="69"/>
    <x v="227"/>
    <x v="808"/>
    <m/>
    <s v="2013-2019"/>
    <m/>
    <m/>
    <s v="Poder Judicial"/>
    <m/>
    <m/>
    <m/>
    <m/>
    <m/>
    <m/>
    <m/>
    <m/>
    <m/>
    <m/>
    <m/>
    <m/>
    <m/>
    <n v="208"/>
    <n v="231"/>
    <n v="245"/>
    <n v="195"/>
    <n v="181"/>
    <n v="172"/>
    <n v="236"/>
    <m/>
    <m/>
  </r>
  <r>
    <s v="Sentencias por Delitos Contra la Seguridad"/>
    <x v="7"/>
    <x v="69"/>
    <x v="227"/>
    <x v="809"/>
    <m/>
    <s v="2013-2019"/>
    <m/>
    <m/>
    <s v="Poder Judicial"/>
    <m/>
    <m/>
    <m/>
    <m/>
    <m/>
    <m/>
    <m/>
    <m/>
    <m/>
    <m/>
    <m/>
    <m/>
    <m/>
    <n v="163"/>
    <n v="183"/>
    <n v="178"/>
    <n v="227"/>
    <n v="176"/>
    <n v="203"/>
    <n v="167"/>
    <m/>
    <m/>
  </r>
  <r>
    <s v="Sentencias por Delitos Contra la Vida, Integridad o Dignidad Personal"/>
    <x v="7"/>
    <x v="69"/>
    <x v="227"/>
    <x v="810"/>
    <m/>
    <s v="2013-2019"/>
    <m/>
    <m/>
    <s v="Poder Judicial"/>
    <m/>
    <m/>
    <m/>
    <m/>
    <m/>
    <m/>
    <m/>
    <m/>
    <m/>
    <m/>
    <m/>
    <m/>
    <m/>
    <n v="6248"/>
    <n v="6260"/>
    <n v="6530"/>
    <n v="6641"/>
    <n v="6391"/>
    <n v="6287"/>
    <n v="6763"/>
    <m/>
    <m/>
  </r>
  <r>
    <s v="Sentencias por Delitos Contra las Personas"/>
    <x v="7"/>
    <x v="69"/>
    <x v="227"/>
    <x v="811"/>
    <m/>
    <s v="2013-2019"/>
    <m/>
    <m/>
    <s v="Poder Judicial"/>
    <m/>
    <m/>
    <m/>
    <m/>
    <m/>
    <m/>
    <m/>
    <m/>
    <m/>
    <m/>
    <m/>
    <m/>
    <m/>
    <n v="743"/>
    <n v="824"/>
    <n v="906"/>
    <n v="912"/>
    <n v="1051"/>
    <n v="1197"/>
    <n v="1642"/>
    <m/>
    <m/>
  </r>
  <r>
    <s v="Sentencias por Delitos de Tenecia y Porte de Armas"/>
    <x v="7"/>
    <x v="69"/>
    <x v="227"/>
    <x v="812"/>
    <m/>
    <s v="2013-2019"/>
    <m/>
    <m/>
    <s v="Poder Judicial"/>
    <m/>
    <m/>
    <m/>
    <m/>
    <m/>
    <m/>
    <m/>
    <m/>
    <m/>
    <m/>
    <m/>
    <m/>
    <m/>
    <n v="12442"/>
    <n v="14016"/>
    <n v="14980"/>
    <n v="15644"/>
    <n v="16122"/>
    <n v="17032"/>
    <n v="11992"/>
    <m/>
    <m/>
  </r>
  <r>
    <s v="Sentencias por Delitos e Infracciones de Tránsito"/>
    <x v="7"/>
    <x v="69"/>
    <x v="227"/>
    <x v="813"/>
    <m/>
    <s v="2013-2019"/>
    <m/>
    <m/>
    <s v="Poder Judicial"/>
    <m/>
    <m/>
    <m/>
    <m/>
    <m/>
    <m/>
    <m/>
    <m/>
    <m/>
    <m/>
    <m/>
    <m/>
    <m/>
    <n v="32293"/>
    <n v="32878"/>
    <n v="33694"/>
    <n v="35503"/>
    <n v="36655"/>
    <n v="37346"/>
    <n v="35875"/>
    <m/>
    <m/>
  </r>
  <r>
    <s v="Sentencias por Delitos Económicos"/>
    <x v="7"/>
    <x v="69"/>
    <x v="227"/>
    <x v="814"/>
    <m/>
    <s v="2013-2019"/>
    <m/>
    <m/>
    <s v="Poder Judicial"/>
    <m/>
    <m/>
    <m/>
    <m/>
    <m/>
    <m/>
    <m/>
    <m/>
    <m/>
    <m/>
    <m/>
    <m/>
    <m/>
    <n v="138412"/>
    <n v="148895"/>
    <n v="144809"/>
    <n v="143345"/>
    <n v="145172"/>
    <n v="145011"/>
    <n v="139733"/>
    <m/>
    <m/>
  </r>
  <r>
    <s v="Sentencias por Delitos Electorales"/>
    <x v="7"/>
    <x v="69"/>
    <x v="227"/>
    <x v="815"/>
    <m/>
    <s v="2013-2019"/>
    <m/>
    <m/>
    <s v="Poder Judicial"/>
    <m/>
    <m/>
    <m/>
    <m/>
    <m/>
    <m/>
    <m/>
    <m/>
    <m/>
    <m/>
    <m/>
    <m/>
    <m/>
    <n v="26"/>
    <n v="15"/>
    <n v="3"/>
    <n v="40"/>
    <n v="260"/>
    <n v="25"/>
    <n v="4"/>
    <m/>
    <m/>
  </r>
  <r>
    <s v="Sentencias por Delitos Informáticos"/>
    <x v="7"/>
    <x v="69"/>
    <x v="227"/>
    <x v="816"/>
    <m/>
    <s v="2013-2019"/>
    <m/>
    <m/>
    <s v="Poder Judicial"/>
    <m/>
    <m/>
    <m/>
    <m/>
    <m/>
    <m/>
    <m/>
    <m/>
    <m/>
    <m/>
    <m/>
    <m/>
    <m/>
    <n v="211"/>
    <n v="239"/>
    <n v="306"/>
    <n v="318"/>
    <n v="382"/>
    <n v="422"/>
    <n v="298"/>
    <m/>
    <m/>
  </r>
  <r>
    <s v="Sentencias por Delitos Laborales"/>
    <x v="7"/>
    <x v="69"/>
    <x v="227"/>
    <x v="817"/>
    <m/>
    <s v="2013-2019"/>
    <m/>
    <m/>
    <s v="Poder Judicial"/>
    <m/>
    <m/>
    <m/>
    <m/>
    <m/>
    <m/>
    <m/>
    <m/>
    <m/>
    <m/>
    <m/>
    <m/>
    <m/>
    <n v="9"/>
    <n v="7"/>
    <n v="18"/>
    <n v="13"/>
    <n v="9"/>
    <n v="13"/>
    <n v="14"/>
    <m/>
    <m/>
  </r>
  <r>
    <s v="Sentencias por Delitos Migratorios"/>
    <x v="7"/>
    <x v="69"/>
    <x v="227"/>
    <x v="818"/>
    <m/>
    <s v="2013-2019"/>
    <m/>
    <m/>
    <s v="Poder Judicial"/>
    <m/>
    <m/>
    <m/>
    <m/>
    <m/>
    <m/>
    <m/>
    <m/>
    <m/>
    <m/>
    <m/>
    <m/>
    <m/>
    <n v="739"/>
    <n v="973"/>
    <n v="1331"/>
    <n v="1517"/>
    <n v="1281"/>
    <n v="872"/>
    <n v="1938"/>
    <m/>
    <m/>
  </r>
  <r>
    <s v="Sentencias por Delitos Militares"/>
    <x v="7"/>
    <x v="69"/>
    <x v="227"/>
    <x v="819"/>
    <m/>
    <s v="2013-2019"/>
    <m/>
    <m/>
    <s v="Poder Judicial"/>
    <m/>
    <m/>
    <m/>
    <m/>
    <m/>
    <m/>
    <m/>
    <m/>
    <m/>
    <m/>
    <m/>
    <m/>
    <m/>
    <n v="18"/>
    <n v="37"/>
    <n v="31"/>
    <n v="1136"/>
    <n v="459"/>
    <n v="107"/>
    <n v="166"/>
    <m/>
    <m/>
  </r>
  <r>
    <s v="Sentencias por Delitos Sexuales"/>
    <x v="7"/>
    <x v="69"/>
    <x v="227"/>
    <x v="820"/>
    <m/>
    <s v="2013-2019"/>
    <m/>
    <m/>
    <s v="Poder Judicial"/>
    <m/>
    <m/>
    <m/>
    <m/>
    <m/>
    <m/>
    <m/>
    <m/>
    <m/>
    <m/>
    <m/>
    <m/>
    <m/>
    <n v="6890"/>
    <n v="6412"/>
    <n v="6295"/>
    <n v="6443"/>
    <n v="6667"/>
    <n v="6975"/>
    <n v="7796"/>
    <m/>
    <m/>
  </r>
  <r>
    <s v="Sentencias por Delitos Tributarios"/>
    <x v="7"/>
    <x v="69"/>
    <x v="227"/>
    <x v="821"/>
    <m/>
    <s v="2013-2019"/>
    <m/>
    <m/>
    <s v="Poder Judicial"/>
    <m/>
    <m/>
    <m/>
    <m/>
    <m/>
    <m/>
    <m/>
    <m/>
    <m/>
    <m/>
    <m/>
    <m/>
    <m/>
    <n v="1104"/>
    <n v="1137"/>
    <n v="1226"/>
    <n v="1383"/>
    <n v="1628"/>
    <n v="2092"/>
    <n v="2519"/>
    <m/>
    <m/>
  </r>
  <r>
    <s v="Sentencias por Delitos Urbanísticos y de Servicios Públicos"/>
    <x v="7"/>
    <x v="69"/>
    <x v="227"/>
    <x v="822"/>
    <m/>
    <s v="2013-2019"/>
    <m/>
    <m/>
    <s v="Poder Judicial"/>
    <m/>
    <m/>
    <m/>
    <m/>
    <m/>
    <m/>
    <m/>
    <m/>
    <m/>
    <m/>
    <m/>
    <m/>
    <m/>
    <n v="42"/>
    <n v="28"/>
    <n v="41"/>
    <n v="13"/>
    <n v="30"/>
    <n v="49"/>
    <n v="60"/>
    <m/>
    <m/>
  </r>
  <r>
    <s v="Sentencias por Delitos Violentos "/>
    <x v="7"/>
    <x v="69"/>
    <x v="227"/>
    <x v="823"/>
    <m/>
    <s v="2013-2019"/>
    <m/>
    <m/>
    <s v="Poder Judicial"/>
    <m/>
    <m/>
    <m/>
    <m/>
    <m/>
    <m/>
    <m/>
    <m/>
    <m/>
    <m/>
    <m/>
    <m/>
    <m/>
    <n v="96328"/>
    <n v="93625"/>
    <n v="88383"/>
    <n v="84095"/>
    <n v="80492"/>
    <n v="79195"/>
    <n v="83550"/>
    <m/>
    <m/>
  </r>
  <r>
    <s v="Sentencias por Drogas "/>
    <x v="7"/>
    <x v="69"/>
    <x v="227"/>
    <x v="824"/>
    <m/>
    <s v="2013-2019"/>
    <m/>
    <m/>
    <s v="Poder Judicial"/>
    <m/>
    <m/>
    <m/>
    <m/>
    <m/>
    <m/>
    <m/>
    <m/>
    <m/>
    <m/>
    <m/>
    <m/>
    <m/>
    <n v="40216"/>
    <n v="33837"/>
    <n v="34245"/>
    <n v="33539"/>
    <n v="31976"/>
    <n v="31613"/>
    <n v="28662"/>
    <m/>
    <m/>
  </r>
  <r>
    <s v="Sentencias por Otros Delitos"/>
    <x v="7"/>
    <x v="69"/>
    <x v="227"/>
    <x v="825"/>
    <m/>
    <s v="2013-2019"/>
    <m/>
    <m/>
    <s v="Poder Judicial"/>
    <m/>
    <m/>
    <m/>
    <m/>
    <m/>
    <m/>
    <m/>
    <m/>
    <m/>
    <m/>
    <m/>
    <m/>
    <m/>
    <n v="42187"/>
    <n v="43671"/>
    <n v="43680"/>
    <n v="41674"/>
    <n v="40505"/>
    <n v="40743"/>
    <n v="47676"/>
    <m/>
    <m/>
  </r>
  <r>
    <s v="Tasa por 100 mil habitantes de Aprehensiones por Homicidios"/>
    <x v="7"/>
    <x v="14"/>
    <x v="26"/>
    <x v="326"/>
    <m/>
    <s v="2008-2020"/>
    <m/>
    <m/>
    <s v="Centro de Estudios y Análisis del Delito (CEAD) de la Subsecretaría de Prevención del Delito"/>
    <m/>
    <m/>
    <m/>
    <m/>
    <m/>
    <m/>
    <m/>
    <m/>
    <n v="0.96797101449275358"/>
    <n v="0.77847826086956473"/>
    <n v="0.83434782608695657"/>
    <n v="1.0177536231884061"/>
    <n v="1.5378985507246381"/>
    <n v="0.58572463768115912"/>
    <n v="0.51999999999999991"/>
    <n v="0.7416666666666667"/>
    <n v="0.43028985507246392"/>
    <n v="0.51637681159420279"/>
    <n v="1.3110144927536227"/>
    <n v="0.35811594202898556"/>
    <n v="0.45710144927536261"/>
    <m/>
  </r>
  <r>
    <s v="Tasa por 100 mil habitantes de Aprehensiones por Hurtos"/>
    <x v="7"/>
    <x v="14"/>
    <x v="26"/>
    <x v="327"/>
    <m/>
    <s v="2008-2020"/>
    <m/>
    <m/>
    <s v="Centro de Estudios y Análisis del Delito (CEAD) de la Subsecretaría de Prevención del Delito"/>
    <m/>
    <m/>
    <m/>
    <m/>
    <m/>
    <m/>
    <m/>
    <m/>
    <n v="49.233913043478346"/>
    <n v="55.842536231884097"/>
    <n v="56.226956521739098"/>
    <n v="60.041376811594183"/>
    <n v="54.474057971014481"/>
    <n v="51.021304347826096"/>
    <n v="53.858043478260832"/>
    <n v="52.167826086956602"/>
    <n v="50.084710144927563"/>
    <n v="51.057246376811491"/>
    <n v="51.903115942028968"/>
    <n v="47.453985507246365"/>
    <n v="36.489855072463769"/>
    <m/>
  </r>
  <r>
    <s v="Tasa por 100 mil habitantes de Aprehensiones por Lesiones"/>
    <x v="7"/>
    <x v="14"/>
    <x v="26"/>
    <x v="328"/>
    <m/>
    <s v="2008-2020"/>
    <m/>
    <m/>
    <s v="Centro de Estudios y Análisis del Delito (CEAD) de la Subsecretaría de Prevención del Delito"/>
    <m/>
    <m/>
    <m/>
    <m/>
    <m/>
    <m/>
    <m/>
    <m/>
    <n v="43.204710144927574"/>
    <n v="48.780724637681132"/>
    <n v="57.711811594202921"/>
    <n v="66.722173913043562"/>
    <n v="64.474275362318849"/>
    <n v="60.408333333333246"/>
    <n v="54.164492753623136"/>
    <n v="50.291666666666657"/>
    <n v="47.314492753623171"/>
    <n v="44.577681159420315"/>
    <n v="49.008188405797092"/>
    <n v="50.19869565217391"/>
    <n v="45.696521739130418"/>
    <m/>
  </r>
  <r>
    <s v="Tasa por 100 mil habitantes de Aprehensiones por Otros Robos con Fuerza"/>
    <x v="7"/>
    <x v="14"/>
    <x v="26"/>
    <x v="329"/>
    <m/>
    <s v="2008-2020"/>
    <m/>
    <m/>
    <s v="Centro de Estudios y Análisis del Delito (CEAD) de la Subsecretaría de Prevención del Delito"/>
    <m/>
    <m/>
    <m/>
    <m/>
    <m/>
    <m/>
    <m/>
    <m/>
    <n v="1.7863043478260883"/>
    <n v="1.7996376811594206"/>
    <n v="2.011086956521738"/>
    <n v="1.3650724637681151"/>
    <n v="1.8252173913043483"/>
    <n v="0.78550724637681213"/>
    <n v="0.75789855072463774"/>
    <n v="0.90108695652173898"/>
    <n v="0.90007246376811623"/>
    <n v="0.92797101449275377"/>
    <n v="1.6135507246376803"/>
    <n v="1.035869565217391"/>
    <n v="0.63855072463768103"/>
    <m/>
  </r>
  <r>
    <s v="Tasa por 100 mil habitantes de Aprehensiones por Robo Accesorio Vehículo"/>
    <x v="7"/>
    <x v="14"/>
    <x v="26"/>
    <x v="330"/>
    <m/>
    <s v="2008-2020"/>
    <m/>
    <m/>
    <s v="Centro de Estudios y Análisis del Delito (CEAD) de la Subsecretaría de Prevención del Delito"/>
    <m/>
    <m/>
    <m/>
    <m/>
    <m/>
    <m/>
    <m/>
    <m/>
    <n v="1.766811594202897"/>
    <n v="2.1974637681159437"/>
    <n v="2.0576086956521755"/>
    <n v="2.0092753623188413"/>
    <n v="3.1243478260869568"/>
    <n v="2.1707971014492751"/>
    <n v="2.406884057971014"/>
    <n v="2.1339130434782603"/>
    <n v="2.0663043478260863"/>
    <n v="2.1494202898550712"/>
    <n v="2.4081884057971013"/>
    <n v="1.6451449275362326"/>
    <n v="1.3713043478260867"/>
    <m/>
  </r>
  <r>
    <s v="Tasa por 100 mil habitantes de Aprehensiones por Robo con Violencia o Intimidación"/>
    <x v="7"/>
    <x v="14"/>
    <x v="26"/>
    <x v="331"/>
    <m/>
    <s v="2008-2020"/>
    <m/>
    <m/>
    <s v="Centro de Estudios y Análisis del Delito (CEAD) de la Subsecretaría de Prevención del Delito"/>
    <m/>
    <m/>
    <m/>
    <m/>
    <m/>
    <m/>
    <m/>
    <m/>
    <n v="9.3478260869565091"/>
    <n v="10.35615942028986"/>
    <n v="8.356666666666662"/>
    <n v="9.313478260869573"/>
    <n v="9.5277536231884099"/>
    <n v="8.2512318840579884"/>
    <n v="8.8273913043478274"/>
    <n v="8.819710144927539"/>
    <n v="8.2772463768116005"/>
    <n v="9.5203623188405828"/>
    <n v="9.1511594202898543"/>
    <n v="8.0972463768116008"/>
    <n v="6.3913043478260905"/>
    <m/>
  </r>
  <r>
    <s v="Tasa por 100 mil habitantes de Aprehensiones por Robo de Vehículo"/>
    <x v="7"/>
    <x v="14"/>
    <x v="26"/>
    <x v="332"/>
    <m/>
    <s v="2008-2020"/>
    <m/>
    <m/>
    <s v="Centro de Estudios y Análisis del Delito (CEAD) de la Subsecretaría de Prevención del Delito"/>
    <m/>
    <m/>
    <m/>
    <m/>
    <m/>
    <m/>
    <m/>
    <m/>
    <n v="1.337536231884058"/>
    <n v="2.2005797101449263"/>
    <n v="3.4568840579710156"/>
    <n v="3.191811594202898"/>
    <n v="4.0761594202898559"/>
    <n v="2.3405072463768102"/>
    <n v="1.9160144927536225"/>
    <n v="1.7781159420289856"/>
    <n v="1.3298550724637677"/>
    <n v="0.9653623188405791"/>
    <n v="1.706521739130435"/>
    <n v="0.55652173913043457"/>
    <n v="0.31594202898550716"/>
    <m/>
  </r>
  <r>
    <s v="Tasa por 100 mil habitantes de Aprehensiones por Robo Lugar Habitado"/>
    <x v="7"/>
    <x v="14"/>
    <x v="26"/>
    <x v="333"/>
    <m/>
    <s v="2008-2020"/>
    <m/>
    <m/>
    <s v="Centro de Estudios y Análisis del Delito (CEAD) de la Subsecretaría de Prevención del Delito"/>
    <m/>
    <m/>
    <m/>
    <m/>
    <m/>
    <m/>
    <m/>
    <m/>
    <n v="5.8992753623188356"/>
    <n v="6.7670289855072436"/>
    <n v="6.0359420289855024"/>
    <n v="5.9568115942028959"/>
    <n v="7.9401449275362248"/>
    <n v="7.593188405797104"/>
    <n v="7.5115217391304334"/>
    <n v="7.7368115942028997"/>
    <n v="7.3636956521739112"/>
    <n v="7.4902898550724615"/>
    <n v="7.7176086956521655"/>
    <n v="6.1008695652173914"/>
    <n v="3.6828985507246346"/>
    <m/>
  </r>
  <r>
    <s v="Tasa por 100 mil habitantes de Aprehensiones por Robo Lugar No Habitado"/>
    <x v="7"/>
    <x v="14"/>
    <x v="26"/>
    <x v="334"/>
    <m/>
    <s v="2008-2020"/>
    <m/>
    <m/>
    <s v="Centro de Estudios y Análisis del Delito (CEAD) de la Subsecretaría de Prevención del Delito"/>
    <m/>
    <m/>
    <m/>
    <m/>
    <m/>
    <m/>
    <m/>
    <m/>
    <n v="7.5321014492753662"/>
    <n v="8.8293478260869573"/>
    <n v="8.5468115942028984"/>
    <n v="8.0200724637681216"/>
    <n v="8.8278260869565219"/>
    <n v="8.1513768115942113"/>
    <n v="9.6743478260869527"/>
    <n v="9.1383333333333194"/>
    <n v="8.6188405797101435"/>
    <n v="8.9139855072463821"/>
    <n v="9.2107971014492698"/>
    <n v="11.49282608695653"/>
    <n v="6.285507246376814"/>
    <m/>
  </r>
  <r>
    <s v="Tasa por 100 mil habitantes de Aprehensiones por Robo por Sorpresa"/>
    <x v="7"/>
    <x v="14"/>
    <x v="26"/>
    <x v="335"/>
    <m/>
    <s v="2008-2020"/>
    <m/>
    <m/>
    <s v="Centro de Estudios y Análisis del Delito (CEAD) de la Subsecretaría de Prevención del Delito"/>
    <m/>
    <m/>
    <m/>
    <m/>
    <m/>
    <m/>
    <m/>
    <m/>
    <n v="2.4118115942028995"/>
    <n v="2.5454347826086954"/>
    <n v="2.1805072463768127"/>
    <n v="1.9100000000000001"/>
    <n v="2.5455797101449291"/>
    <n v="2.0970289855072459"/>
    <n v="2.5231159420289844"/>
    <n v="2.3943478260869555"/>
    <n v="2.3924637681159417"/>
    <n v="2.6456521739130459"/>
    <n v="3.1571739130434766"/>
    <n v="2.1247826086956518"/>
    <n v="1.7359420289855074"/>
    <m/>
  </r>
  <r>
    <s v="Tasa por 100 mil habitantes de Aprehensiones por Violación"/>
    <x v="7"/>
    <x v="14"/>
    <x v="26"/>
    <x v="336"/>
    <m/>
    <s v="2008-2020"/>
    <m/>
    <m/>
    <s v="Centro de Estudios y Análisis del Delito (CEAD) de la Subsecretaría de Prevención del Delito"/>
    <m/>
    <m/>
    <m/>
    <m/>
    <m/>
    <m/>
    <m/>
    <m/>
    <n v="0.67057971014492757"/>
    <n v="0.99369565217391231"/>
    <n v="0.78898550724637662"/>
    <n v="0.93652173913043424"/>
    <n v="1.7535507246376811"/>
    <n v="0.91710144927536197"/>
    <n v="0.60753623188405814"/>
    <n v="0.62072463768115937"/>
    <n v="0.61405797101449233"/>
    <n v="0.53318840579710136"/>
    <n v="1.3051449275362315"/>
    <n v="0.59528985507246368"/>
    <n v="1.0197101449275363"/>
    <m/>
  </r>
  <r>
    <s v="Tasa por 100 mil habitantes de Casos Policiales por Homicidios"/>
    <x v="7"/>
    <x v="14"/>
    <x v="27"/>
    <x v="326"/>
    <m/>
    <s v="2008-2020"/>
    <m/>
    <m/>
    <s v="Centro de Estudios y Análisis del Delito (CEAD) de la Subsecretaría de Prevención del Delito"/>
    <m/>
    <m/>
    <m/>
    <m/>
    <m/>
    <m/>
    <m/>
    <m/>
    <n v="1.2851449275362328"/>
    <n v="0.8999275362318836"/>
    <n v="0.85500000000000043"/>
    <n v="1.1275362318840574"/>
    <n v="1.5180434782608709"/>
    <n v="0.69521739130434801"/>
    <n v="0.68884057971014556"/>
    <n v="0.90181159420289869"/>
    <n v="0.69413043478260938"/>
    <n v="0.78463768115942045"/>
    <n v="1.6201449275362323"/>
    <n v="0.82557971014492781"/>
    <n v="0.79942028985507252"/>
    <m/>
  </r>
  <r>
    <s v="Tasa por 100 mil habitantes de Casos Policiales por Hurtos"/>
    <x v="7"/>
    <x v="14"/>
    <x v="27"/>
    <x v="327"/>
    <m/>
    <s v="2008-2020"/>
    <m/>
    <m/>
    <s v="Centro de Estudios y Análisis del Delito (CEAD) de la Subsecretaría de Prevención del Delito"/>
    <m/>
    <m/>
    <m/>
    <m/>
    <m/>
    <m/>
    <m/>
    <m/>
    <n v="165.61362318840588"/>
    <n v="184.34557971014505"/>
    <n v="181.57876811594215"/>
    <n v="197.76463768115951"/>
    <n v="187.49884057971028"/>
    <n v="179.31050724637674"/>
    <n v="187.91586956521695"/>
    <n v="183.77644927536255"/>
    <n v="170.72681159420299"/>
    <n v="164.88449275362305"/>
    <n v="165.79427536231913"/>
    <n v="167.98449275362324"/>
    <n v="141.74405797101446"/>
    <m/>
  </r>
  <r>
    <s v="Tasa por 100 mil habitantes de Casos Policiales por Lesiones"/>
    <x v="7"/>
    <x v="14"/>
    <x v="27"/>
    <x v="328"/>
    <m/>
    <s v="2008-2020"/>
    <m/>
    <m/>
    <s v="Centro de Estudios y Análisis del Delito (CEAD) de la Subsecretaría de Prevención del Delito"/>
    <m/>
    <m/>
    <m/>
    <m/>
    <m/>
    <m/>
    <m/>
    <m/>
    <n v="164.00811594202924"/>
    <n v="169.8336956521735"/>
    <n v="165.08572463768101"/>
    <n v="172.67543478260876"/>
    <n v="153.82717391304354"/>
    <n v="137.75130434782616"/>
    <n v="127.20855072463763"/>
    <n v="117.79594202898564"/>
    <n v="113.21449275362303"/>
    <n v="105.29217391304331"/>
    <n v="108.5067391304348"/>
    <n v="115.75659420289851"/>
    <n v="106.82434782608688"/>
    <m/>
  </r>
  <r>
    <s v="Tasa por 100 mil habitantes de Casos Policiales por Otros Robos con Fuerza"/>
    <x v="7"/>
    <x v="14"/>
    <x v="27"/>
    <x v="329"/>
    <m/>
    <s v="2008-2020"/>
    <m/>
    <m/>
    <s v="Centro de Estudios y Análisis del Delito (CEAD) de la Subsecretaría de Prevención del Delito"/>
    <m/>
    <m/>
    <m/>
    <m/>
    <m/>
    <m/>
    <m/>
    <m/>
    <n v="7.6343478260869526"/>
    <n v="8.5589855072463799"/>
    <n v="11.736304347826094"/>
    <n v="7.7873188405797116"/>
    <n v="5.863333333333328"/>
    <n v="4.7917391304347854"/>
    <n v="6.1723188405797096"/>
    <n v="7.4549999999999947"/>
    <n v="6.8449999999999962"/>
    <n v="7.3291304347826065"/>
    <n v="8.6666666666666643"/>
    <n v="8.3965217391304314"/>
    <n v="7.6115942028985497"/>
    <m/>
  </r>
  <r>
    <s v="Tasa por 100 mil habitantes de Casos Policiales por Robo Accesorio Vehículo"/>
    <x v="7"/>
    <x v="14"/>
    <x v="27"/>
    <x v="330"/>
    <m/>
    <s v="2008-2020"/>
    <m/>
    <m/>
    <s v="Centro de Estudios y Análisis del Delito (CEAD) de la Subsecretaría de Prevención del Delito"/>
    <m/>
    <m/>
    <m/>
    <m/>
    <m/>
    <m/>
    <m/>
    <m/>
    <n v="31.874927536231926"/>
    <n v="39.906811594202864"/>
    <n v="40.142463768115917"/>
    <n v="43.759275362318867"/>
    <n v="40.880217391304349"/>
    <n v="41.350289855072454"/>
    <n v="46.377971014492793"/>
    <n v="45.630797101449261"/>
    <n v="43.274420289855072"/>
    <n v="41.826086956521799"/>
    <n v="39.714202898550738"/>
    <n v="41.088478260869572"/>
    <n v="40.277971014492771"/>
    <m/>
  </r>
  <r>
    <s v="Tasa por 100 mil habitantes de Casos Policiales por Robo con Violencia o Intimidación"/>
    <x v="7"/>
    <x v="14"/>
    <x v="27"/>
    <x v="331"/>
    <m/>
    <s v="2008-2020"/>
    <m/>
    <m/>
    <s v="Centro de Estudios y Análisis del Delito (CEAD) de la Subsecretaría de Prevención del Delito"/>
    <m/>
    <m/>
    <m/>
    <m/>
    <m/>
    <m/>
    <m/>
    <m/>
    <n v="41.010652173913037"/>
    <n v="42.333188405797095"/>
    <n v="36.752173913043464"/>
    <n v="40.797681159420279"/>
    <n v="35.626376811594099"/>
    <n v="35.911304347826125"/>
    <n v="44.916159420289823"/>
    <n v="45.875507246376841"/>
    <n v="46.169855072463797"/>
    <n v="48.501811594202948"/>
    <n v="52.642101449275302"/>
    <n v="57.084492753623053"/>
    <n v="54.233333333333356"/>
    <m/>
  </r>
  <r>
    <s v="Tasa por 100 mil habitantes de Casos Policiales por Robo de Vehículo"/>
    <x v="7"/>
    <x v="14"/>
    <x v="27"/>
    <x v="332"/>
    <m/>
    <s v="2008-2020"/>
    <m/>
    <m/>
    <s v="Centro de Estudios y Análisis del Delito (CEAD) de la Subsecretaría de Prevención del Delito"/>
    <m/>
    <m/>
    <m/>
    <m/>
    <m/>
    <m/>
    <m/>
    <m/>
    <n v="12.412536231884053"/>
    <n v="16.207826086956519"/>
    <n v="17.758550724637665"/>
    <n v="20.21181159420291"/>
    <n v="20.280507246376814"/>
    <n v="18.172391304347812"/>
    <n v="21.796159420289847"/>
    <n v="21.231086956521761"/>
    <n v="20.343115942028984"/>
    <n v="20.312608695652163"/>
    <n v="17.964130434782618"/>
    <n v="17.42239130434783"/>
    <n v="16.848115942028986"/>
    <m/>
  </r>
  <r>
    <s v="Tasa por 100 mil habitantes de Casos Policiales por Robo Lugar Habitado"/>
    <x v="7"/>
    <x v="14"/>
    <x v="27"/>
    <x v="333"/>
    <m/>
    <s v="2008-2020"/>
    <m/>
    <m/>
    <s v="Centro de Estudios y Análisis del Delito (CEAD) de la Subsecretaría de Prevención del Delito"/>
    <m/>
    <m/>
    <m/>
    <m/>
    <m/>
    <m/>
    <m/>
    <m/>
    <n v="87.060434782608866"/>
    <n v="98.704782608695695"/>
    <n v="89.731159420289998"/>
    <n v="96.146594202898527"/>
    <n v="90.40173913043472"/>
    <n v="87.708333333333314"/>
    <n v="88.033188405797063"/>
    <n v="87.535217391304428"/>
    <n v="85.697608695652278"/>
    <n v="84.451449275362251"/>
    <n v="81.997536231884098"/>
    <n v="76.603260869565148"/>
    <n v="66.258840579710153"/>
    <m/>
  </r>
  <r>
    <s v="Tasa por 100 mil habitantes de Casos Policiales por Robo Lugar No Habitado"/>
    <x v="7"/>
    <x v="14"/>
    <x v="27"/>
    <x v="334"/>
    <m/>
    <s v="2008-2020"/>
    <m/>
    <m/>
    <s v="Centro de Estudios y Análisis del Delito (CEAD) de la Subsecretaría de Prevención del Delito"/>
    <m/>
    <m/>
    <m/>
    <m/>
    <m/>
    <m/>
    <m/>
    <m/>
    <n v="62.12514492753629"/>
    <n v="76.553260869565094"/>
    <n v="72.197391304347789"/>
    <n v="74.385072463768111"/>
    <n v="69.732318840579723"/>
    <n v="65.244275362318774"/>
    <n v="71.540144927536261"/>
    <n v="72.272101449275155"/>
    <n v="71.74340579710146"/>
    <n v="70.020144927536165"/>
    <n v="69.577681159420479"/>
    <n v="71.639782608695626"/>
    <n v="61.87594202898552"/>
    <m/>
  </r>
  <r>
    <s v="Tasa por 100 mil habitantes de Casos Policiales por Robo por Sorpresa"/>
    <x v="7"/>
    <x v="14"/>
    <x v="27"/>
    <x v="335"/>
    <m/>
    <s v="2008-2020"/>
    <m/>
    <m/>
    <s v="Centro de Estudios y Análisis del Delito (CEAD) de la Subsecretaría de Prevención del Delito"/>
    <m/>
    <m/>
    <m/>
    <m/>
    <m/>
    <m/>
    <m/>
    <m/>
    <n v="14.487463768115953"/>
    <n v="16.237318840579704"/>
    <n v="15.997681159420297"/>
    <n v="17.271159420289823"/>
    <n v="15.705579710144933"/>
    <n v="19.054637681159399"/>
    <n v="25.359347826086914"/>
    <n v="24.373623188405801"/>
    <n v="23.307898550724634"/>
    <n v="22.017898550724659"/>
    <n v="22.194492753623177"/>
    <n v="21.283333333333328"/>
    <n v="16.195942028985513"/>
    <m/>
  </r>
  <r>
    <s v="Tasa por 100 mil habitantes de Casos Policiales por Violación"/>
    <x v="7"/>
    <x v="14"/>
    <x v="27"/>
    <x v="336"/>
    <m/>
    <s v="2008-2020"/>
    <m/>
    <m/>
    <s v="Centro de Estudios y Análisis del Delito (CEAD) de la Subsecretaría de Prevención del Delito"/>
    <m/>
    <m/>
    <m/>
    <m/>
    <m/>
    <m/>
    <m/>
    <m/>
    <n v="4.4894927536231855"/>
    <n v="5.1378985507246409"/>
    <n v="4.6073188405797092"/>
    <n v="4.9356521739130432"/>
    <n v="5.2236231884058029"/>
    <n v="4.6165217391304365"/>
    <n v="3.9113768115942049"/>
    <n v="4.3055797101449311"/>
    <n v="3.9811594202898557"/>
    <n v="3.9976086956521772"/>
    <n v="5.1477536231884056"/>
    <n v="5.710652173913048"/>
    <n v="6.1626086956521764"/>
    <m/>
  </r>
  <r>
    <s v="Tasa por 100 mil habitantes de Denuncias por Homicidios"/>
    <x v="7"/>
    <x v="14"/>
    <x v="28"/>
    <x v="326"/>
    <m/>
    <s v="2008-2020"/>
    <m/>
    <m/>
    <s v="Centro de Estudios y Análisis del Delito (CEAD) de la Subsecretaría de Prevención del Delito"/>
    <m/>
    <m/>
    <m/>
    <m/>
    <m/>
    <m/>
    <m/>
    <m/>
    <n v="0.58644927536231883"/>
    <n v="0.37144927536231903"/>
    <n v="0.29862318840579721"/>
    <n v="0.28456521739130447"/>
    <n v="1.1832608695652174"/>
    <n v="0.27347826086956528"/>
    <n v="0.255"/>
    <n v="0.22594202898550725"/>
    <n v="0.30434782608695649"/>
    <n v="0.30963768115942031"/>
    <n v="1.2115942028985511"/>
    <n v="0.37833333333333341"/>
    <n v="2.4057971014492783E-2"/>
    <m/>
  </r>
  <r>
    <s v="Tasa por 100 mil habitantes de Denuncias por Hurtos"/>
    <x v="7"/>
    <x v="14"/>
    <x v="28"/>
    <x v="327"/>
    <m/>
    <s v="2008-2020"/>
    <m/>
    <m/>
    <s v="Centro de Estudios y Análisis del Delito (CEAD) de la Subsecretaría de Prevención del Delito"/>
    <m/>
    <m/>
    <m/>
    <m/>
    <m/>
    <m/>
    <m/>
    <m/>
    <n v="127.18608695652171"/>
    <n v="140.88862318840592"/>
    <n v="138.01724637681139"/>
    <n v="149.85260869565209"/>
    <n v="144.77652173913052"/>
    <n v="138.34797101449294"/>
    <n v="140.18840579710147"/>
    <n v="137.19688405797098"/>
    <n v="126.47898550724643"/>
    <n v="119.71499999999983"/>
    <n v="118.82521739130429"/>
    <n v="123.99884057971018"/>
    <n v="109.10608695652171"/>
    <m/>
  </r>
  <r>
    <s v="Tasa por 100 mil habitantes de Denuncias por Lesiones"/>
    <x v="7"/>
    <x v="14"/>
    <x v="28"/>
    <x v="328"/>
    <m/>
    <s v="2008-2020"/>
    <m/>
    <m/>
    <s v="Centro de Estudios y Análisis del Delito (CEAD) de la Subsecretaría de Prevención del Delito"/>
    <m/>
    <m/>
    <m/>
    <m/>
    <m/>
    <m/>
    <m/>
    <m/>
    <n v="137.55217391304353"/>
    <n v="139.70630434782606"/>
    <n v="129.76572463768102"/>
    <n v="131.24905797101451"/>
    <n v="112.94079710144931"/>
    <n v="99.139927536231937"/>
    <n v="88.96753623188404"/>
    <n v="82.611086956521788"/>
    <n v="80.097318840579675"/>
    <n v="72.84311594202893"/>
    <n v="73.780724637681175"/>
    <n v="80.045000000000002"/>
    <n v="75.379999999999953"/>
    <m/>
  </r>
  <r>
    <s v="Tasa por 100 mil habitantes de Denuncias por Otros Robos con Fuerza"/>
    <x v="7"/>
    <x v="14"/>
    <x v="28"/>
    <x v="329"/>
    <m/>
    <s v="2008-2020"/>
    <m/>
    <m/>
    <s v="Centro de Estudios y Análisis del Delito (CEAD) de la Subsecretaría de Prevención del Delito"/>
    <m/>
    <m/>
    <m/>
    <m/>
    <m/>
    <m/>
    <m/>
    <m/>
    <n v="6.5731884057971017"/>
    <n v="7.5735507246376788"/>
    <n v="10.618115942028982"/>
    <n v="7.0451449275362323"/>
    <n v="5.2643478260869525"/>
    <n v="4.3502898550724671"/>
    <n v="5.6488405797101482"/>
    <n v="6.8560869565217493"/>
    <n v="6.2846376811594196"/>
    <n v="6.6696376811594194"/>
    <n v="8.026014492753621"/>
    <n v="7.6407971014492784"/>
    <n v="6.8594202898550698"/>
    <m/>
  </r>
  <r>
    <s v="Tasa por 100 mil habitantes de Denuncias por Robo Accesorio Vehículo"/>
    <x v="7"/>
    <x v="14"/>
    <x v="28"/>
    <x v="330"/>
    <m/>
    <s v="2008-2020"/>
    <m/>
    <m/>
    <s v="Centro de Estudios y Análisis del Delito (CEAD) de la Subsecretaría de Prevención del Delito"/>
    <m/>
    <m/>
    <m/>
    <m/>
    <m/>
    <m/>
    <m/>
    <m/>
    <n v="30.745217391304326"/>
    <n v="38.571666666666658"/>
    <n v="38.908623188405805"/>
    <n v="42.547318840579742"/>
    <n v="39.250942028985527"/>
    <n v="40.011956521739094"/>
    <n v="44.613623188405796"/>
    <n v="43.872826086956458"/>
    <n v="41.677681159420281"/>
    <n v="40.076231884058039"/>
    <n v="38.388840579710163"/>
    <n v="39.708913043478255"/>
    <n v="39.398840579710154"/>
    <m/>
  </r>
  <r>
    <s v="Tasa por 100 mil habitantes de Denuncias por Robo con Violencia o Intimidación"/>
    <x v="7"/>
    <x v="14"/>
    <x v="28"/>
    <x v="331"/>
    <m/>
    <s v="2008-2020"/>
    <m/>
    <m/>
    <s v="Centro de Estudios y Análisis del Delito (CEAD) de la Subsecretaría de Prevención del Delito"/>
    <m/>
    <m/>
    <m/>
    <m/>
    <m/>
    <m/>
    <m/>
    <m/>
    <n v="36.035217391304322"/>
    <n v="37.034710144927473"/>
    <n v="32.239855072463762"/>
    <n v="36.147681159420294"/>
    <n v="30.723695652173891"/>
    <n v="31.307463768115969"/>
    <n v="39.197391304347875"/>
    <n v="40.02275362318845"/>
    <n v="40.484347826086939"/>
    <n v="42.332318840579703"/>
    <n v="46.459782608695612"/>
    <n v="51.219275362318875"/>
    <n v="49.904927536231895"/>
    <m/>
  </r>
  <r>
    <s v="Tasa por 100 mil habitantes de Denuncias por Robo de Vehículo"/>
    <x v="7"/>
    <x v="14"/>
    <x v="28"/>
    <x v="332"/>
    <m/>
    <s v="2008-2020"/>
    <m/>
    <m/>
    <s v="Centro de Estudios y Análisis del Delito (CEAD) de la Subsecretaría de Prevención del Delito"/>
    <m/>
    <m/>
    <m/>
    <m/>
    <m/>
    <m/>
    <m/>
    <m/>
    <n v="11.684999999999999"/>
    <n v="14.9313768115942"/>
    <n v="15.98311594202897"/>
    <n v="18.729275362318848"/>
    <n v="18.486521739130445"/>
    <n v="16.930942028985488"/>
    <n v="20.610579710144915"/>
    <n v="20.117826086956523"/>
    <n v="19.353550724637675"/>
    <n v="19.568985507246392"/>
    <n v="17.292318840579739"/>
    <n v="16.909927536231894"/>
    <n v="16.855652173913047"/>
    <m/>
  </r>
  <r>
    <s v="Tasa por 100 mil habitantes de Denuncias por Robo Lugar Habitado"/>
    <x v="7"/>
    <x v="14"/>
    <x v="28"/>
    <x v="333"/>
    <m/>
    <s v="2008-2020"/>
    <m/>
    <m/>
    <s v="Centro de Estudios y Análisis del Delito (CEAD) de la Subsecretaría de Prevención del Delito"/>
    <m/>
    <m/>
    <m/>
    <m/>
    <m/>
    <m/>
    <m/>
    <m/>
    <n v="83.41420289855084"/>
    <n v="94.518695652173946"/>
    <n v="86.040362318840636"/>
    <n v="92.261231884057949"/>
    <n v="85.713840579710151"/>
    <n v="83.16202898550732"/>
    <n v="83.061086956521706"/>
    <n v="82.324275362318929"/>
    <n v="80.588478260869508"/>
    <n v="79.097101449275343"/>
    <n v="76.620217391304436"/>
    <n v="71.916086956521696"/>
    <n v="63.170724637681154"/>
    <m/>
  </r>
  <r>
    <s v="Tasa por 100 mil habitantes de Denuncias por Robo Lugar No Habitado"/>
    <x v="7"/>
    <x v="14"/>
    <x v="28"/>
    <x v="334"/>
    <m/>
    <s v="2008-2020"/>
    <m/>
    <m/>
    <s v="Centro de Estudios y Análisis del Delito (CEAD) de la Subsecretaría de Prevención del Delito"/>
    <m/>
    <m/>
    <m/>
    <m/>
    <m/>
    <m/>
    <m/>
    <m/>
    <n v="58.312101449275353"/>
    <n v="72.072391304347732"/>
    <n v="67.748695652173765"/>
    <n v="70.15094202898544"/>
    <n v="65.342971014492676"/>
    <n v="60.85159420289844"/>
    <n v="65.892536231884037"/>
    <n v="66.661086956521629"/>
    <n v="66.470362318840643"/>
    <n v="64.309420289855169"/>
    <n v="63.694782608695746"/>
    <n v="65.18804347826088"/>
    <n v="57.746666666666641"/>
    <m/>
  </r>
  <r>
    <s v="Tasa por 100 mil habitantes de Denuncias por Robo por Sorpresa"/>
    <x v="7"/>
    <x v="14"/>
    <x v="28"/>
    <x v="335"/>
    <m/>
    <s v="2008-2020"/>
    <m/>
    <m/>
    <s v="Centro de Estudios y Análisis del Delito (CEAD) de la Subsecretaría de Prevención del Delito"/>
    <m/>
    <m/>
    <m/>
    <m/>
    <m/>
    <m/>
    <m/>
    <m/>
    <n v="12.730289855072471"/>
    <n v="14.394710144927519"/>
    <n v="14.438043478260875"/>
    <n v="15.895869565217374"/>
    <n v="14.366086956521734"/>
    <n v="17.523550724637673"/>
    <n v="23.111086956521703"/>
    <n v="22.241014492753632"/>
    <n v="21.126014492753612"/>
    <n v="19.620797101449291"/>
    <n v="19.778695652173912"/>
    <n v="19.234710144927536"/>
    <n v="15.24463768115942"/>
    <m/>
  </r>
  <r>
    <s v="Tasa por 100 mil habitantes de Denuncias por Violación"/>
    <x v="7"/>
    <x v="14"/>
    <x v="28"/>
    <x v="336"/>
    <m/>
    <s v="2008-2020"/>
    <m/>
    <m/>
    <s v="Centro de Estudios y Análisis del Delito (CEAD) de la Subsecretaría de Prevención del Delito"/>
    <m/>
    <m/>
    <m/>
    <m/>
    <m/>
    <m/>
    <m/>
    <m/>
    <n v="3.8991304347826028"/>
    <n v="4.2621014492753702"/>
    <n v="3.8937681159420321"/>
    <n v="4.1480434782608677"/>
    <n v="4.3888405797101449"/>
    <n v="3.8535507246376817"/>
    <n v="3.3264492753623163"/>
    <n v="3.6673188405797092"/>
    <n v="3.4252173913043498"/>
    <n v="3.4505797101449276"/>
    <n v="4.6429710144927538"/>
    <n v="5.0695652173913048"/>
    <n v="5.9249275362318841"/>
    <m/>
  </r>
  <r>
    <s v="Tasa por 100 mil habitantes de Detenciones por Homicidios"/>
    <x v="7"/>
    <x v="14"/>
    <x v="29"/>
    <x v="326"/>
    <m/>
    <s v="2008-2020"/>
    <m/>
    <m/>
    <s v="Centro de Estudios y Análisis del Delito (CEAD) de la Subsecretaría de Prevención del Delito"/>
    <m/>
    <m/>
    <m/>
    <m/>
    <m/>
    <m/>
    <m/>
    <m/>
    <n v="0.73173913043478267"/>
    <n v="0.59601449275362306"/>
    <n v="0.6218840579710142"/>
    <n v="0.87057971014492697"/>
    <n v="1.3226086956521739"/>
    <n v="0.45072463768115928"/>
    <n v="0.43217391304347824"/>
    <n v="0.67623188405797097"/>
    <n v="0.38869565217391305"/>
    <n v="0.47391304347826096"/>
    <n v="1.3481884057971012"/>
    <n v="0.44499999999999978"/>
    <n v="0.48608695652173911"/>
    <m/>
  </r>
  <r>
    <s v="Tasa por 100 mil habitantes de Detenciones por Hurtos"/>
    <x v="7"/>
    <x v="14"/>
    <x v="29"/>
    <x v="327"/>
    <m/>
    <s v="2008-2020"/>
    <m/>
    <m/>
    <s v="Centro de Estudios y Análisis del Delito (CEAD) de la Subsecretaría de Prevención del Delito"/>
    <m/>
    <m/>
    <m/>
    <m/>
    <m/>
    <m/>
    <m/>
    <m/>
    <n v="42.19485507246381"/>
    <n v="47.273550724637694"/>
    <n v="47.529492753623188"/>
    <n v="52.608043478260861"/>
    <n v="47.087173913043436"/>
    <n v="44.367391304347777"/>
    <n v="47.623478260869561"/>
    <n v="46.430724637681131"/>
    <n v="44.14405797101449"/>
    <n v="45.000942028985477"/>
    <n v="46.984637681159462"/>
    <n v="43.930724637681188"/>
    <n v="32.361739130434778"/>
    <m/>
  </r>
  <r>
    <s v="Tasa por 100 mil habitantes de Detenciones por Lesiones"/>
    <x v="7"/>
    <x v="14"/>
    <x v="29"/>
    <x v="328"/>
    <m/>
    <s v="2008-2020"/>
    <m/>
    <m/>
    <s v="Centro de Estudios y Análisis del Delito (CEAD) de la Subsecretaría de Prevención del Delito"/>
    <m/>
    <m/>
    <m/>
    <m/>
    <m/>
    <m/>
    <m/>
    <m/>
    <n v="28.465000000000007"/>
    <n v="32.313623188405771"/>
    <n v="38.129492753623161"/>
    <n v="45.170869565217437"/>
    <n v="43.926304347826047"/>
    <n v="41.673550724637707"/>
    <n v="38.20804347826089"/>
    <n v="35.114855072463783"/>
    <n v="32.990507246376815"/>
    <n v="32.297391304347869"/>
    <n v="34.728985507246314"/>
    <n v="35.72079710144925"/>
    <n v="31.437391304347841"/>
    <m/>
  </r>
  <r>
    <s v="Tasa por 100 mil habitantes de Detenciones por Otros Robos con Fuerza"/>
    <x v="7"/>
    <x v="14"/>
    <x v="29"/>
    <x v="329"/>
    <m/>
    <s v="2008-2020"/>
    <m/>
    <m/>
    <s v="Centro de Estudios y Análisis del Delito (CEAD) de la Subsecretaría de Prevención del Delito"/>
    <m/>
    <m/>
    <m/>
    <m/>
    <m/>
    <m/>
    <m/>
    <m/>
    <n v="1.1634057971014489"/>
    <n v="1.0663768115942032"/>
    <n v="1.2088405797101451"/>
    <n v="0.84239130434782628"/>
    <n v="1.437536231884057"/>
    <n v="0.47891304347826102"/>
    <n v="0.51123188405797093"/>
    <n v="0.58499999999999985"/>
    <n v="0.55405797101449339"/>
    <n v="0.64000000000000024"/>
    <n v="1.4245652173913037"/>
    <n v="0.73710144927536259"/>
    <n v="0.46260869565217383"/>
    <m/>
  </r>
  <r>
    <s v="Tasa por 100 mil habitantes de Detenciones por Robo Accesorio Vehículo"/>
    <x v="7"/>
    <x v="14"/>
    <x v="29"/>
    <x v="330"/>
    <m/>
    <s v="2008-2020"/>
    <m/>
    <m/>
    <s v="Centro de Estudios y Análisis del Delito (CEAD) de la Subsecretaría de Prevención del Delito"/>
    <m/>
    <m/>
    <m/>
    <m/>
    <m/>
    <m/>
    <m/>
    <m/>
    <n v="1.211956521739131"/>
    <n v="1.4658695652173916"/>
    <n v="1.3388405797101453"/>
    <n v="1.3146376811594205"/>
    <n v="2.417246376811593"/>
    <n v="1.4313043478260854"/>
    <n v="1.5774637681159425"/>
    <n v="1.5682608695652169"/>
    <n v="1.460507246376811"/>
    <n v="1.5134782608695654"/>
    <n v="1.9273913043478248"/>
    <n v="1.1867391304347832"/>
    <n v="1.011594202898551"/>
    <m/>
  </r>
  <r>
    <s v="Tasa por 100 mil habitantes de Detenciones por Robo con Violencia o Intimidación"/>
    <x v="7"/>
    <x v="14"/>
    <x v="29"/>
    <x v="331"/>
    <m/>
    <s v="2008-2020"/>
    <m/>
    <m/>
    <s v="Centro de Estudios y Análisis del Delito (CEAD) de la Subsecretaría de Prevención del Delito"/>
    <m/>
    <m/>
    <m/>
    <m/>
    <m/>
    <m/>
    <m/>
    <m/>
    <n v="5.3737681159420285"/>
    <n v="5.8229710144927562"/>
    <n v="4.8699275362318835"/>
    <n v="5.1641304347826136"/>
    <n v="5.7785507246376859"/>
    <n v="5.041449275362325"/>
    <n v="5.4036231884057955"/>
    <n v="5.4328260869565286"/>
    <n v="5.3371739130434781"/>
    <n v="5.779637681159417"/>
    <n v="6.3283333333333323"/>
    <n v="5.4721014492753595"/>
    <n v="4.1773913043478261"/>
    <m/>
  </r>
  <r>
    <s v="Tasa por 100 mil habitantes de Detenciones por Robo de Vehículo"/>
    <x v="7"/>
    <x v="14"/>
    <x v="29"/>
    <x v="332"/>
    <m/>
    <s v="2008-2020"/>
    <m/>
    <m/>
    <s v="Centro de Estudios y Análisis del Delito (CEAD) de la Subsecretaría de Prevención del Delito"/>
    <m/>
    <m/>
    <m/>
    <m/>
    <m/>
    <m/>
    <m/>
    <m/>
    <n v="0.76420289855072454"/>
    <n v="1.328768115942029"/>
    <n v="1.8558695652173933"/>
    <n v="1.7854347826086971"/>
    <n v="2.6722463768115934"/>
    <n v="1.3753623188405788"/>
    <n v="1.0554347826086965"/>
    <n v="0.98289855072463739"/>
    <n v="0.86971014492753662"/>
    <n v="0.60934782608695648"/>
    <n v="1.3978260869565209"/>
    <n v="0.40282608695652206"/>
    <n v="0.25768115942028985"/>
    <m/>
  </r>
  <r>
    <s v="Tasa por 100 mil habitantes de Detenciones por Robo Lugar Habitado"/>
    <x v="7"/>
    <x v="14"/>
    <x v="29"/>
    <x v="333"/>
    <m/>
    <s v="2008-2020"/>
    <m/>
    <m/>
    <s v="Centro de Estudios y Análisis del Delito (CEAD) de la Subsecretaría de Prevención del Delito"/>
    <m/>
    <m/>
    <m/>
    <m/>
    <m/>
    <m/>
    <m/>
    <m/>
    <n v="3.9892753623188391"/>
    <n v="4.4736231884057966"/>
    <n v="3.9975362318840557"/>
    <n v="4.1607971014492762"/>
    <n v="5.5050000000000026"/>
    <n v="4.9125362318840624"/>
    <n v="5.0307971014492781"/>
    <n v="5.2131159420289874"/>
    <n v="5.1406521739130433"/>
    <n v="5.4092753623188452"/>
    <n v="5.7927536231883998"/>
    <n v="4.6981159420289851"/>
    <n v="3.0136231884057985"/>
    <m/>
  </r>
  <r>
    <s v="Tasa por 100 mil habitantes de Detenciones por Robo Lugar No Habitado"/>
    <x v="7"/>
    <x v="14"/>
    <x v="29"/>
    <x v="334"/>
    <m/>
    <s v="2008-2020"/>
    <m/>
    <m/>
    <s v="Centro de Estudios y Análisis del Delito (CEAD) de la Subsecretaría de Prevención del Delito"/>
    <m/>
    <m/>
    <m/>
    <m/>
    <m/>
    <m/>
    <m/>
    <m/>
    <n v="4.2173188405797042"/>
    <n v="4.8736956521739137"/>
    <n v="4.8383333333333276"/>
    <n v="4.6320289855072412"/>
    <n v="5.2164492753623231"/>
    <n v="4.7973188405797131"/>
    <n v="5.6828260869565135"/>
    <n v="5.5831159420289929"/>
    <n v="5.233188405797101"/>
    <n v="5.7723188405797119"/>
    <n v="6.3696376811594115"/>
    <n v="6.5203623188405784"/>
    <n v="4.2202898550724663"/>
    <m/>
  </r>
  <r>
    <s v="Tasa por 100 mil habitantes de Detenciones por Robo por Sorpresa"/>
    <x v="7"/>
    <x v="14"/>
    <x v="29"/>
    <x v="335"/>
    <m/>
    <s v="2008-2020"/>
    <m/>
    <m/>
    <s v="Centro de Estudios y Análisis del Delito (CEAD) de la Subsecretaría de Prevención del Delito"/>
    <m/>
    <m/>
    <m/>
    <m/>
    <m/>
    <m/>
    <m/>
    <m/>
    <n v="1.8696376811594213"/>
    <n v="1.9695652173913036"/>
    <n v="1.6857246376811579"/>
    <n v="1.5068840579710148"/>
    <n v="2.1609420289855077"/>
    <n v="1.6545652173913041"/>
    <n v="2.1311594202898556"/>
    <n v="2.0221739130434773"/>
    <n v="2.0591304347826065"/>
    <n v="2.2960869565217399"/>
    <n v="3.0168115942028977"/>
    <n v="1.9680434782608669"/>
    <n v="1.4895652173913039"/>
    <m/>
  </r>
  <r>
    <s v="Tasa por 100 mil habitantes de Detenciones por Violación"/>
    <x v="7"/>
    <x v="14"/>
    <x v="29"/>
    <x v="336"/>
    <m/>
    <s v="2008-2020"/>
    <m/>
    <m/>
    <s v="Centro de Estudios y Análisis del Delito (CEAD) de la Subsecretaría de Prevención del Delito"/>
    <m/>
    <m/>
    <m/>
    <m/>
    <m/>
    <m/>
    <m/>
    <m/>
    <n v="0.61913043478260887"/>
    <n v="0.93565217391304289"/>
    <n v="0.76297101449275373"/>
    <n v="0.8878260869565211"/>
    <n v="1.7208695652173915"/>
    <n v="0.89369565217391289"/>
    <n v="0.5701449275362318"/>
    <n v="0.61717391304347802"/>
    <n v="0.58659420289855069"/>
    <n v="0.52471014492753643"/>
    <n v="1.3472463768115939"/>
    <n v="0.67724637681159416"/>
    <n v="1.1507246376811593"/>
    <m/>
  </r>
  <r>
    <s v="Población rural"/>
    <x v="22"/>
    <x v="70"/>
    <x v="228"/>
    <x v="826"/>
    <m/>
    <m/>
    <m/>
    <m/>
    <s v="Encuesta CASEN"/>
    <m/>
    <m/>
    <m/>
    <m/>
    <m/>
    <m/>
    <n v="2076585"/>
    <n v="2090361"/>
    <n v="2104138"/>
    <n v="2117914"/>
    <n v="2106521"/>
    <n v="2095128"/>
    <n v="2181053"/>
    <n v="2266977"/>
    <n v="2266194"/>
    <n v="2265411"/>
    <n v="2352346"/>
    <n v="2439280"/>
    <n v="2566868"/>
    <n v="2694457"/>
    <n v="2822045"/>
    <m/>
  </r>
  <r>
    <s v="Población urbana"/>
    <x v="22"/>
    <x v="70"/>
    <x v="228"/>
    <x v="826"/>
    <m/>
    <m/>
    <m/>
    <m/>
    <s v="Encuesta CASEN"/>
    <m/>
    <m/>
    <m/>
    <m/>
    <m/>
    <m/>
    <n v="14076156"/>
    <n v="14213816"/>
    <n v="14351477"/>
    <n v="14489137"/>
    <n v="14658879"/>
    <n v="14828620"/>
    <n v="14898470"/>
    <n v="14968320"/>
    <n v="15109242"/>
    <n v="15250163"/>
    <n v="15290025"/>
    <n v="15329886"/>
    <n v="15779396"/>
    <n v="16228907"/>
    <n v="16678417"/>
    <m/>
  </r>
  <r>
    <s v="Cantidad de estudiantes de una carrera del área de agricultura"/>
    <x v="22"/>
    <x v="70"/>
    <x v="228"/>
    <x v="826"/>
    <m/>
    <m/>
    <m/>
    <m/>
    <s v="Encuesta CASEN"/>
    <m/>
    <m/>
    <m/>
    <m/>
    <m/>
    <m/>
    <m/>
    <m/>
    <m/>
    <m/>
    <m/>
    <m/>
    <m/>
    <m/>
    <m/>
    <n v="77768"/>
    <n v="128927"/>
    <n v="180085"/>
    <m/>
    <m/>
    <m/>
    <m/>
  </r>
  <r>
    <s v="Cantidad de estudiantes de una carrera del área de arquitectura y construcción"/>
    <x v="22"/>
    <x v="70"/>
    <x v="228"/>
    <x v="826"/>
    <m/>
    <m/>
    <m/>
    <m/>
    <s v="Encuesta CASEN"/>
    <m/>
    <m/>
    <m/>
    <m/>
    <m/>
    <m/>
    <m/>
    <m/>
    <m/>
    <m/>
    <m/>
    <m/>
    <m/>
    <m/>
    <m/>
    <n v="176243"/>
    <n v="88122"/>
    <n v="0"/>
    <m/>
    <m/>
    <m/>
    <m/>
  </r>
  <r>
    <s v="Cantidad de estudiantes de una carrera del área de artes"/>
    <x v="22"/>
    <x v="70"/>
    <x v="228"/>
    <x v="826"/>
    <m/>
    <m/>
    <m/>
    <m/>
    <s v="Encuesta CASEN"/>
    <m/>
    <m/>
    <m/>
    <m/>
    <m/>
    <m/>
    <m/>
    <m/>
    <m/>
    <m/>
    <m/>
    <m/>
    <m/>
    <m/>
    <m/>
    <n v="135994"/>
    <n v="131428"/>
    <n v="126862"/>
    <m/>
    <m/>
    <m/>
    <m/>
  </r>
  <r>
    <s v="Cantidad de estudiantes de una carrera del área de bachilleratos y carreras no bien especificadas"/>
    <x v="22"/>
    <x v="70"/>
    <x v="228"/>
    <x v="826"/>
    <m/>
    <m/>
    <m/>
    <m/>
    <s v="Encuesta CASEN"/>
    <m/>
    <m/>
    <m/>
    <m/>
    <m/>
    <m/>
    <m/>
    <m/>
    <m/>
    <m/>
    <m/>
    <m/>
    <m/>
    <m/>
    <m/>
    <n v="96812"/>
    <n v="48406"/>
    <n v="0"/>
    <m/>
    <m/>
    <m/>
    <m/>
  </r>
  <r>
    <s v="Cantidad de estudiantes de una carrera del área de ciencias biológicas y afines"/>
    <x v="22"/>
    <x v="70"/>
    <x v="228"/>
    <x v="826"/>
    <m/>
    <m/>
    <m/>
    <m/>
    <s v="Encuesta CASEN"/>
    <m/>
    <m/>
    <m/>
    <m/>
    <m/>
    <m/>
    <m/>
    <m/>
    <m/>
    <m/>
    <m/>
    <m/>
    <m/>
    <m/>
    <m/>
    <n v="50953"/>
    <n v="33252"/>
    <n v="15551"/>
    <m/>
    <m/>
    <m/>
    <m/>
  </r>
  <r>
    <s v="Cantidad de estudiantes de una carrera del área de ciencias sociales y del comportamiento"/>
    <x v="22"/>
    <x v="70"/>
    <x v="228"/>
    <x v="826"/>
    <m/>
    <m/>
    <m/>
    <m/>
    <s v="Encuesta CASEN"/>
    <m/>
    <m/>
    <m/>
    <m/>
    <m/>
    <m/>
    <m/>
    <m/>
    <m/>
    <m/>
    <m/>
    <m/>
    <m/>
    <m/>
    <m/>
    <n v="94965"/>
    <n v="107419"/>
    <n v="119872"/>
    <m/>
    <m/>
    <m/>
    <m/>
  </r>
  <r>
    <s v="Cantidad de estudiantes de una carrera del área de derecho"/>
    <x v="22"/>
    <x v="70"/>
    <x v="228"/>
    <x v="826"/>
    <m/>
    <m/>
    <m/>
    <m/>
    <s v="Encuesta CASEN"/>
    <m/>
    <m/>
    <m/>
    <m/>
    <m/>
    <m/>
    <m/>
    <m/>
    <m/>
    <m/>
    <m/>
    <m/>
    <m/>
    <m/>
    <m/>
    <n v="116611"/>
    <n v="123346"/>
    <n v="130081"/>
    <m/>
    <m/>
    <m/>
    <m/>
  </r>
  <r>
    <s v="Cantidad de estudiantes de una carrera del área de educación comercial y administración"/>
    <x v="22"/>
    <x v="70"/>
    <x v="228"/>
    <x v="826"/>
    <m/>
    <m/>
    <m/>
    <m/>
    <s v="Encuesta CASEN"/>
    <m/>
    <m/>
    <m/>
    <m/>
    <m/>
    <m/>
    <m/>
    <m/>
    <m/>
    <m/>
    <m/>
    <m/>
    <m/>
    <m/>
    <m/>
    <n v="878711"/>
    <n v="856285"/>
    <n v="833859"/>
    <m/>
    <m/>
    <m/>
    <m/>
  </r>
  <r>
    <s v="Cantidad de estudiantes de una carrera del área de humanidades"/>
    <x v="22"/>
    <x v="70"/>
    <x v="228"/>
    <x v="826"/>
    <m/>
    <m/>
    <m/>
    <m/>
    <s v="Encuesta CASEN"/>
    <m/>
    <m/>
    <m/>
    <m/>
    <m/>
    <m/>
    <m/>
    <m/>
    <m/>
    <m/>
    <m/>
    <m/>
    <m/>
    <m/>
    <m/>
    <n v="38623"/>
    <n v="25450"/>
    <n v="12276"/>
    <m/>
    <m/>
    <m/>
    <m/>
  </r>
  <r>
    <s v="Cantidad de estudiantes de una carrera del área de ingeniería y profesiones afines"/>
    <x v="22"/>
    <x v="70"/>
    <x v="228"/>
    <x v="826"/>
    <m/>
    <m/>
    <m/>
    <m/>
    <s v="Encuesta CASEN"/>
    <m/>
    <m/>
    <m/>
    <m/>
    <m/>
    <m/>
    <m/>
    <m/>
    <m/>
    <m/>
    <m/>
    <m/>
    <m/>
    <m/>
    <m/>
    <n v="707287"/>
    <n v="715831"/>
    <n v="724374"/>
    <m/>
    <m/>
    <m/>
    <m/>
  </r>
  <r>
    <s v="Cantidad de estudiantes de una carrera del área de matemáticas y estadísticas"/>
    <x v="22"/>
    <x v="70"/>
    <x v="228"/>
    <x v="826"/>
    <m/>
    <m/>
    <m/>
    <m/>
    <s v="Encuesta CASEN"/>
    <m/>
    <m/>
    <m/>
    <m/>
    <m/>
    <m/>
    <m/>
    <m/>
    <m/>
    <m/>
    <m/>
    <m/>
    <m/>
    <m/>
    <m/>
    <n v="8037"/>
    <n v="5273"/>
    <n v="2508"/>
    <m/>
    <m/>
    <m/>
    <m/>
  </r>
  <r>
    <s v="Cantidad de estudiantes de una carrera del área de medio ambiente"/>
    <x v="22"/>
    <x v="70"/>
    <x v="228"/>
    <x v="826"/>
    <m/>
    <m/>
    <m/>
    <m/>
    <s v="Encuesta CASEN"/>
    <m/>
    <m/>
    <m/>
    <m/>
    <m/>
    <m/>
    <m/>
    <m/>
    <m/>
    <m/>
    <m/>
    <m/>
    <m/>
    <m/>
    <m/>
    <n v="9234"/>
    <n v="7409"/>
    <n v="5584"/>
    <m/>
    <m/>
    <m/>
    <m/>
  </r>
  <r>
    <s v="Cantidad de estudiantes de una carrera del área de periodismo e información"/>
    <x v="22"/>
    <x v="70"/>
    <x v="228"/>
    <x v="826"/>
    <m/>
    <m/>
    <m/>
    <m/>
    <s v="Encuesta CASEN"/>
    <m/>
    <m/>
    <m/>
    <m/>
    <m/>
    <m/>
    <m/>
    <m/>
    <m/>
    <m/>
    <m/>
    <m/>
    <m/>
    <m/>
    <m/>
    <n v="30714"/>
    <n v="36285"/>
    <n v="41855"/>
    <m/>
    <m/>
    <m/>
    <m/>
  </r>
  <r>
    <s v="Cantidad de estudiantes de postgrado en área de educación"/>
    <x v="22"/>
    <x v="70"/>
    <x v="228"/>
    <x v="826"/>
    <m/>
    <m/>
    <m/>
    <m/>
    <s v="Encuesta CASEN"/>
    <m/>
    <m/>
    <m/>
    <m/>
    <m/>
    <m/>
    <m/>
    <m/>
    <m/>
    <m/>
    <m/>
    <m/>
    <m/>
    <m/>
    <m/>
    <n v="4030"/>
    <n v="2015"/>
    <n v="0"/>
    <m/>
    <m/>
    <m/>
    <m/>
  </r>
  <r>
    <s v="Cantidad de estudiantes de pregrado en área de educación"/>
    <x v="22"/>
    <x v="70"/>
    <x v="228"/>
    <x v="826"/>
    <m/>
    <m/>
    <m/>
    <m/>
    <s v="Encuesta CASEN"/>
    <m/>
    <m/>
    <m/>
    <m/>
    <m/>
    <m/>
    <m/>
    <m/>
    <m/>
    <m/>
    <m/>
    <m/>
    <m/>
    <m/>
    <m/>
    <n v="571087"/>
    <n v="285544"/>
    <n v="0"/>
    <m/>
    <m/>
    <m/>
    <m/>
  </r>
  <r>
    <s v="Cantidad de estudiantes de una carrera del área de salud"/>
    <x v="22"/>
    <x v="70"/>
    <x v="228"/>
    <x v="826"/>
    <m/>
    <m/>
    <m/>
    <m/>
    <s v="Encuesta CASEN"/>
    <m/>
    <m/>
    <m/>
    <m/>
    <m/>
    <m/>
    <m/>
    <m/>
    <m/>
    <m/>
    <m/>
    <m/>
    <m/>
    <m/>
    <m/>
    <n v="529707"/>
    <n v="578879"/>
    <n v="628051"/>
    <m/>
    <m/>
    <m/>
    <m/>
  </r>
  <r>
    <s v="Cantidad de estudiantes de una carrera del área de tecnología de la información y la comunicación"/>
    <x v="22"/>
    <x v="70"/>
    <x v="228"/>
    <x v="826"/>
    <m/>
    <m/>
    <m/>
    <m/>
    <s v="Encuesta CASEN"/>
    <m/>
    <m/>
    <m/>
    <m/>
    <m/>
    <m/>
    <m/>
    <m/>
    <m/>
    <m/>
    <m/>
    <m/>
    <m/>
    <m/>
    <m/>
    <n v="162540"/>
    <n v="162048"/>
    <n v="161556"/>
    <m/>
    <m/>
    <m/>
    <m/>
  </r>
  <r>
    <s v="Cantidad de estudiantes de una carrera del área de turismo, hotelería y gastronomía"/>
    <x v="22"/>
    <x v="70"/>
    <x v="228"/>
    <x v="826"/>
    <m/>
    <m/>
    <m/>
    <m/>
    <s v="Encuesta CASEN"/>
    <m/>
    <m/>
    <m/>
    <m/>
    <m/>
    <m/>
    <m/>
    <m/>
    <m/>
    <m/>
    <m/>
    <m/>
    <m/>
    <m/>
    <m/>
    <n v="142312"/>
    <n v="71156"/>
    <n v="0"/>
    <m/>
    <m/>
    <m/>
    <m/>
  </r>
  <r>
    <s v="Cantidad de estudiantes de una carrera del área de veterinaria"/>
    <x v="22"/>
    <x v="70"/>
    <x v="228"/>
    <x v="826"/>
    <m/>
    <m/>
    <m/>
    <m/>
    <s v="Encuesta CASEN"/>
    <m/>
    <m/>
    <m/>
    <m/>
    <m/>
    <m/>
    <m/>
    <m/>
    <m/>
    <m/>
    <m/>
    <m/>
    <m/>
    <m/>
    <m/>
    <n v="23744"/>
    <n v="25829"/>
    <n v="27913"/>
    <m/>
    <m/>
    <m/>
    <m/>
  </r>
  <r>
    <s v="Cantidad de estudiantes de una carrera del área de bienestar"/>
    <x v="22"/>
    <x v="70"/>
    <x v="228"/>
    <x v="826"/>
    <m/>
    <m/>
    <m/>
    <m/>
    <s v="Encuesta CASEN"/>
    <m/>
    <m/>
    <m/>
    <m/>
    <m/>
    <m/>
    <m/>
    <m/>
    <m/>
    <m/>
    <m/>
    <m/>
    <m/>
    <m/>
    <m/>
    <n v="0"/>
    <n v="50222"/>
    <n v="100443"/>
    <m/>
    <m/>
    <m/>
    <m/>
  </r>
  <r>
    <s v="Cantidad de estudiantes de una carrera del área de ciencias físicas"/>
    <x v="22"/>
    <x v="70"/>
    <x v="228"/>
    <x v="826"/>
    <m/>
    <m/>
    <m/>
    <m/>
    <s v="Encuesta CASEN"/>
    <m/>
    <m/>
    <m/>
    <m/>
    <m/>
    <m/>
    <m/>
    <m/>
    <m/>
    <m/>
    <m/>
    <m/>
    <m/>
    <m/>
    <m/>
    <n v="0"/>
    <n v="13927"/>
    <n v="27853"/>
    <m/>
    <m/>
    <m/>
    <m/>
  </r>
  <r>
    <s v="Cantidad de estudiantes de una carrera del área de ciencias naturales, matemáticas y estadísticas sin mayor definición"/>
    <x v="22"/>
    <x v="70"/>
    <x v="228"/>
    <x v="826"/>
    <m/>
    <m/>
    <m/>
    <m/>
    <s v="Encuesta CASEN"/>
    <m/>
    <m/>
    <m/>
    <m/>
    <m/>
    <m/>
    <m/>
    <m/>
    <m/>
    <m/>
    <m/>
    <m/>
    <m/>
    <m/>
    <m/>
    <n v="0"/>
    <n v="738"/>
    <n v="1475"/>
    <m/>
    <m/>
    <m/>
    <m/>
  </r>
  <r>
    <s v="Cantidad de estudiantes de una carrera del área de competencias personales y desarrollo"/>
    <x v="22"/>
    <x v="70"/>
    <x v="228"/>
    <x v="826"/>
    <m/>
    <m/>
    <m/>
    <m/>
    <s v="Encuesta CASEN"/>
    <m/>
    <m/>
    <m/>
    <m/>
    <m/>
    <m/>
    <m/>
    <m/>
    <m/>
    <m/>
    <m/>
    <m/>
    <m/>
    <m/>
    <m/>
    <n v="0"/>
    <n v="304"/>
    <n v="608"/>
    <m/>
    <m/>
    <m/>
    <m/>
  </r>
  <r>
    <s v="Cantidad de estudiantes de una carrera del área de educación"/>
    <x v="22"/>
    <x v="70"/>
    <x v="228"/>
    <x v="826"/>
    <m/>
    <m/>
    <m/>
    <m/>
    <s v="Encuesta CASEN"/>
    <m/>
    <m/>
    <m/>
    <m/>
    <m/>
    <m/>
    <m/>
    <m/>
    <m/>
    <m/>
    <m/>
    <m/>
    <m/>
    <m/>
    <m/>
    <n v="0"/>
    <n v="307116"/>
    <n v="614232"/>
    <m/>
    <m/>
    <m/>
    <m/>
  </r>
  <r>
    <s v="Cantidad de estudiantes de una carrera del área de industria y producción"/>
    <x v="22"/>
    <x v="70"/>
    <x v="228"/>
    <x v="826"/>
    <m/>
    <m/>
    <m/>
    <m/>
    <s v="Encuesta CASEN"/>
    <m/>
    <m/>
    <m/>
    <m/>
    <m/>
    <m/>
    <m/>
    <m/>
    <m/>
    <m/>
    <m/>
    <m/>
    <m/>
    <m/>
    <m/>
    <n v="0"/>
    <n v="11169"/>
    <n v="22337"/>
    <m/>
    <m/>
    <m/>
    <m/>
  </r>
  <r>
    <s v="Cantidad de estudiantes de una carrera del área de lenguajes"/>
    <x v="22"/>
    <x v="70"/>
    <x v="228"/>
    <x v="826"/>
    <m/>
    <m/>
    <m/>
    <m/>
    <s v="Encuesta CASEN"/>
    <m/>
    <m/>
    <m/>
    <m/>
    <m/>
    <m/>
    <m/>
    <m/>
    <m/>
    <m/>
    <m/>
    <m/>
    <m/>
    <m/>
    <m/>
    <n v="0"/>
    <n v="13525"/>
    <n v="27049"/>
    <m/>
    <m/>
    <m/>
    <m/>
  </r>
  <r>
    <s v="Cantidad de estudiantes de una carrera del área de pesca"/>
    <x v="22"/>
    <x v="70"/>
    <x v="228"/>
    <x v="826"/>
    <m/>
    <m/>
    <m/>
    <m/>
    <s v="Encuesta CASEN"/>
    <m/>
    <m/>
    <m/>
    <m/>
    <m/>
    <m/>
    <m/>
    <m/>
    <m/>
    <m/>
    <m/>
    <m/>
    <m/>
    <m/>
    <m/>
    <n v="0"/>
    <n v="1982"/>
    <n v="3964"/>
    <m/>
    <m/>
    <m/>
    <m/>
  </r>
  <r>
    <s v="Cantidad de estudiantes de una carrera del área de servicios de higiene y salud ocupacional"/>
    <x v="22"/>
    <x v="70"/>
    <x v="228"/>
    <x v="826"/>
    <m/>
    <m/>
    <m/>
    <m/>
    <s v="Encuesta CASEN"/>
    <m/>
    <m/>
    <m/>
    <m/>
    <m/>
    <m/>
    <m/>
    <m/>
    <m/>
    <m/>
    <m/>
    <m/>
    <m/>
    <m/>
    <m/>
    <n v="0"/>
    <n v="31377"/>
    <n v="62754"/>
    <m/>
    <m/>
    <m/>
    <m/>
  </r>
  <r>
    <s v="Cantidad de estudiantes de una carrera del área de servicios de seguridad"/>
    <x v="22"/>
    <x v="70"/>
    <x v="228"/>
    <x v="826"/>
    <m/>
    <m/>
    <m/>
    <m/>
    <s v="Encuesta CASEN"/>
    <m/>
    <m/>
    <m/>
    <m/>
    <m/>
    <m/>
    <m/>
    <m/>
    <m/>
    <m/>
    <m/>
    <m/>
    <m/>
    <m/>
    <m/>
    <n v="0"/>
    <n v="12236"/>
    <n v="24472"/>
    <m/>
    <m/>
    <m/>
    <m/>
  </r>
  <r>
    <s v="Cantidad de estudiantes de una carrera del área de servicios de transportes"/>
    <x v="22"/>
    <x v="70"/>
    <x v="228"/>
    <x v="826"/>
    <m/>
    <m/>
    <m/>
    <m/>
    <s v="Encuesta CASEN"/>
    <m/>
    <m/>
    <m/>
    <m/>
    <m/>
    <m/>
    <m/>
    <m/>
    <m/>
    <m/>
    <m/>
    <m/>
    <m/>
    <m/>
    <m/>
    <n v="0"/>
    <n v="2473"/>
    <n v="4945"/>
    <m/>
    <m/>
    <m/>
    <m/>
  </r>
  <r>
    <s v="Cantidad de estudiantes de una carrera del área de servicios personales"/>
    <x v="22"/>
    <x v="70"/>
    <x v="228"/>
    <x v="826"/>
    <m/>
    <m/>
    <m/>
    <m/>
    <s v="Encuesta CASEN"/>
    <m/>
    <m/>
    <m/>
    <m/>
    <m/>
    <m/>
    <m/>
    <m/>
    <m/>
    <m/>
    <m/>
    <m/>
    <m/>
    <m/>
    <m/>
    <n v="0"/>
    <n v="68715"/>
    <n v="137429"/>
    <m/>
    <m/>
    <m/>
    <m/>
  </r>
  <r>
    <s v="Cantidad de estudiantes de una carrera del área de silvicultura"/>
    <x v="22"/>
    <x v="70"/>
    <x v="228"/>
    <x v="826"/>
    <m/>
    <m/>
    <m/>
    <m/>
    <s v="Encuesta CASEN"/>
    <m/>
    <m/>
    <m/>
    <m/>
    <m/>
    <m/>
    <m/>
    <m/>
    <m/>
    <m/>
    <m/>
    <m/>
    <m/>
    <m/>
    <m/>
    <n v="0"/>
    <n v="4740"/>
    <n v="9479"/>
    <m/>
    <m/>
    <m/>
    <m/>
  </r>
  <r>
    <s v="Cantidad de personas que no saben leer ni escribir"/>
    <x v="22"/>
    <x v="70"/>
    <x v="228"/>
    <x v="826"/>
    <m/>
    <m/>
    <m/>
    <m/>
    <s v="Encuesta CASEN"/>
    <m/>
    <m/>
    <m/>
    <m/>
    <m/>
    <m/>
    <n v="481225"/>
    <n v="474644"/>
    <n v="468064"/>
    <n v="461483"/>
    <n v="447152"/>
    <n v="432821"/>
    <n v="471175"/>
    <n v="509529"/>
    <n v="471716"/>
    <n v="433903"/>
    <n v="475953"/>
    <n v="518002"/>
    <n v="566480"/>
    <n v="614958"/>
    <n v="663436"/>
    <m/>
  </r>
  <r>
    <s v="Cantidad de personas que saben leer y escribir"/>
    <x v="22"/>
    <x v="70"/>
    <x v="228"/>
    <x v="826"/>
    <m/>
    <m/>
    <m/>
    <m/>
    <s v="Encuesta CASEN"/>
    <m/>
    <m/>
    <m/>
    <m/>
    <m/>
    <m/>
    <n v="11901653"/>
    <n v="12107158"/>
    <n v="12312663"/>
    <n v="12518168"/>
    <n v="12693517"/>
    <n v="12868865"/>
    <n v="12982898"/>
    <n v="13096930"/>
    <n v="13288042"/>
    <n v="13479154"/>
    <n v="13645398"/>
    <n v="13811641"/>
    <n v="15486769"/>
    <n v="17161898"/>
    <n v="18837026"/>
    <m/>
  </r>
  <r>
    <s v="Cantidad de personas que no asisten a un establecimiento educacional porque ayudan en la casa o quehacer del hogar"/>
    <x v="22"/>
    <x v="70"/>
    <x v="228"/>
    <x v="826"/>
    <m/>
    <m/>
    <m/>
    <m/>
    <s v="Encuesta CASEN"/>
    <m/>
    <m/>
    <m/>
    <m/>
    <m/>
    <m/>
    <n v="313260"/>
    <n v="300445"/>
    <n v="287631"/>
    <n v="274816"/>
    <n v="203757"/>
    <n v="132698"/>
    <n v="116111"/>
    <n v="99523"/>
    <n v="94766"/>
    <n v="90008"/>
    <n v="84993"/>
    <n v="79977"/>
    <m/>
    <m/>
    <m/>
    <m/>
  </r>
  <r>
    <s v="Cantidad de personas que no asisten a un establecimiento educacional por dificultad de acceso o movilización"/>
    <x v="22"/>
    <x v="70"/>
    <x v="228"/>
    <x v="826"/>
    <m/>
    <m/>
    <m/>
    <m/>
    <s v="Encuesta CASEN"/>
    <m/>
    <m/>
    <m/>
    <m/>
    <m/>
    <m/>
    <n v="14464"/>
    <n v="14012"/>
    <n v="13560"/>
    <n v="13108"/>
    <n v="7276"/>
    <n v="1444"/>
    <n v="1741"/>
    <n v="2037"/>
    <n v="1734"/>
    <n v="1430"/>
    <n v="1948"/>
    <n v="2466"/>
    <m/>
    <m/>
    <m/>
    <m/>
  </r>
  <r>
    <s v="Cantidad de personas que no asisten a un establecimiento educacional por dificultad económica"/>
    <x v="22"/>
    <x v="70"/>
    <x v="228"/>
    <x v="826"/>
    <m/>
    <m/>
    <m/>
    <m/>
    <s v="Encuesta CASEN"/>
    <m/>
    <m/>
    <m/>
    <m/>
    <m/>
    <m/>
    <n v="343942"/>
    <n v="379473"/>
    <n v="415004"/>
    <n v="450535"/>
    <n v="332344"/>
    <n v="214153"/>
    <n v="188420"/>
    <n v="162686"/>
    <n v="169065"/>
    <n v="175444"/>
    <n v="164111"/>
    <n v="152778"/>
    <m/>
    <m/>
    <m/>
    <m/>
  </r>
  <r>
    <s v="Cantidad de personas que no asisten a un establecimiento educacional por embarazo, maternidad o paternidad"/>
    <x v="22"/>
    <x v="70"/>
    <x v="228"/>
    <x v="826"/>
    <m/>
    <m/>
    <m/>
    <m/>
    <s v="Encuesta CASEN"/>
    <m/>
    <m/>
    <m/>
    <m/>
    <m/>
    <m/>
    <n v="256095"/>
    <n v="276527"/>
    <n v="296960"/>
    <n v="317392"/>
    <n v="259565"/>
    <n v="201738"/>
    <n v="193669"/>
    <n v="185599"/>
    <n v="176521"/>
    <n v="167443"/>
    <n v="158301"/>
    <n v="149158"/>
    <m/>
    <m/>
    <m/>
    <m/>
  </r>
  <r>
    <s v="Cantidad de personas que no asisten a un establecimiento educacional por una enfermedad que los inhabilita"/>
    <x v="22"/>
    <x v="70"/>
    <x v="228"/>
    <x v="826"/>
    <m/>
    <m/>
    <m/>
    <m/>
    <s v="Encuesta CASEN"/>
    <m/>
    <m/>
    <m/>
    <m/>
    <m/>
    <m/>
    <n v="37150"/>
    <n v="37215"/>
    <n v="37279"/>
    <n v="37344"/>
    <n v="34149"/>
    <n v="30953"/>
    <n v="30447"/>
    <n v="29941"/>
    <n v="30693"/>
    <n v="31445"/>
    <n v="32198"/>
    <n v="32950"/>
    <m/>
    <m/>
    <m/>
    <m/>
  </r>
  <r>
    <s v="Cantidad de personas que no asisten a un establecimiento educacional porque no les interesa"/>
    <x v="22"/>
    <x v="70"/>
    <x v="228"/>
    <x v="826"/>
    <m/>
    <m/>
    <m/>
    <m/>
    <s v="Encuesta CASEN"/>
    <m/>
    <m/>
    <m/>
    <m/>
    <m/>
    <m/>
    <n v="195185"/>
    <n v="223380"/>
    <n v="251576"/>
    <n v="279771"/>
    <n v="175339"/>
    <n v="70907"/>
    <n v="73096"/>
    <n v="75285"/>
    <n v="81040"/>
    <n v="86795"/>
    <n v="79293"/>
    <n v="71791"/>
    <m/>
    <m/>
    <m/>
    <m/>
  </r>
  <r>
    <s v="Cantidad de personas que no asisten a un establecimiento educacional por problemas de rendimiento"/>
    <x v="22"/>
    <x v="70"/>
    <x v="228"/>
    <x v="826"/>
    <m/>
    <m/>
    <m/>
    <m/>
    <s v="Encuesta CASEN"/>
    <m/>
    <m/>
    <m/>
    <m/>
    <m/>
    <m/>
    <n v="31447"/>
    <n v="27860"/>
    <n v="24274"/>
    <n v="20687"/>
    <n v="20149"/>
    <n v="19611"/>
    <n v="20738"/>
    <n v="21865"/>
    <n v="21936"/>
    <n v="22007"/>
    <n v="21028"/>
    <n v="20048"/>
    <m/>
    <m/>
    <m/>
    <m/>
  </r>
  <r>
    <s v="Cantidad de personas que no asisten a un establecimiento educacional por problemas familiares"/>
    <x v="22"/>
    <x v="70"/>
    <x v="228"/>
    <x v="826"/>
    <m/>
    <m/>
    <m/>
    <m/>
    <s v="Encuesta CASEN"/>
    <m/>
    <m/>
    <m/>
    <m/>
    <m/>
    <m/>
    <n v="27621"/>
    <n v="28430"/>
    <n v="29239"/>
    <n v="30048"/>
    <n v="25671"/>
    <n v="21294"/>
    <n v="17070"/>
    <n v="12846"/>
    <n v="17538"/>
    <n v="22229"/>
    <n v="18689"/>
    <n v="15148"/>
    <m/>
    <m/>
    <m/>
    <m/>
  </r>
  <r>
    <s v="Cantidad de personas que no asisten a un establecimiento educacional por tener una discapacidad o necesitar un establecimiento especial"/>
    <x v="22"/>
    <x v="70"/>
    <x v="228"/>
    <x v="826"/>
    <m/>
    <m/>
    <m/>
    <m/>
    <s v="Encuesta CASEN"/>
    <m/>
    <m/>
    <m/>
    <m/>
    <m/>
    <m/>
    <n v="47230"/>
    <n v="47463"/>
    <n v="47697"/>
    <n v="47930"/>
    <n v="33936"/>
    <n v="19942"/>
    <n v="18394"/>
    <n v="16846"/>
    <n v="17700"/>
    <n v="18553"/>
    <n v="18838"/>
    <n v="19123"/>
    <m/>
    <m/>
    <m/>
    <m/>
  </r>
  <r>
    <s v="Cantidad de personas que no asisten a un establecimiento educacional porque trabajan o buscan trabajo"/>
    <x v="22"/>
    <x v="70"/>
    <x v="228"/>
    <x v="826"/>
    <m/>
    <m/>
    <m/>
    <m/>
    <s v="Encuesta CASEN"/>
    <m/>
    <m/>
    <m/>
    <m/>
    <m/>
    <m/>
    <n v="1922904"/>
    <n v="1854797"/>
    <n v="1786690"/>
    <n v="1718583"/>
    <n v="1403576"/>
    <n v="1088568"/>
    <n v="1031236"/>
    <n v="973904"/>
    <n v="961188"/>
    <n v="948471"/>
    <n v="918909"/>
    <n v="889346"/>
    <m/>
    <m/>
    <m/>
    <m/>
  </r>
  <r>
    <s v="Cantidad de personas que no buscan trabajo porque empezarán pronto o iniciarán actividad por su cuenta"/>
    <x v="22"/>
    <x v="70"/>
    <x v="228"/>
    <x v="826"/>
    <m/>
    <m/>
    <m/>
    <m/>
    <s v="Encuesta CASEN"/>
    <m/>
    <m/>
    <m/>
    <m/>
    <m/>
    <m/>
    <m/>
    <m/>
    <m/>
    <m/>
    <m/>
    <n v="19453"/>
    <n v="20323"/>
    <n v="21193"/>
    <n v="19605"/>
    <n v="18016"/>
    <n v="20079"/>
    <n v="22141"/>
    <n v="26537"/>
    <n v="30932"/>
    <n v="35328"/>
    <m/>
  </r>
  <r>
    <s v="Cantidad de personas que no buscan trabajo porque son estudiantes"/>
    <x v="22"/>
    <x v="70"/>
    <x v="228"/>
    <x v="826"/>
    <m/>
    <m/>
    <m/>
    <m/>
    <s v="Encuesta CASEN"/>
    <m/>
    <m/>
    <m/>
    <m/>
    <m/>
    <m/>
    <m/>
    <m/>
    <m/>
    <m/>
    <m/>
    <n v="2373626"/>
    <n v="2356411"/>
    <n v="2339195"/>
    <n v="2372358"/>
    <n v="2405520"/>
    <n v="1958460"/>
    <n v="1511400"/>
    <n v="1649647"/>
    <n v="1787894"/>
    <n v="1926141"/>
    <m/>
  </r>
  <r>
    <s v="Cantidad de personas que no buscan trabajo porque están enfermas o tienen una discapacidad"/>
    <x v="22"/>
    <x v="70"/>
    <x v="228"/>
    <x v="826"/>
    <m/>
    <m/>
    <m/>
    <m/>
    <s v="Encuesta CASEN"/>
    <m/>
    <m/>
    <m/>
    <m/>
    <m/>
    <m/>
    <m/>
    <m/>
    <m/>
    <m/>
    <m/>
    <n v="456072"/>
    <n v="449518"/>
    <n v="442963"/>
    <n v="420765"/>
    <n v="398566"/>
    <n v="395645"/>
    <n v="392723"/>
    <n v="479579"/>
    <n v="566434"/>
    <n v="653290"/>
    <m/>
  </r>
  <r>
    <s v="Cantidad de personas que no buscan trabajo porque están esperando resultado de gestiones ya emprendidas"/>
    <x v="22"/>
    <x v="70"/>
    <x v="228"/>
    <x v="826"/>
    <m/>
    <m/>
    <m/>
    <m/>
    <s v="Encuesta CASEN"/>
    <m/>
    <m/>
    <m/>
    <m/>
    <m/>
    <m/>
    <m/>
    <m/>
    <m/>
    <m/>
    <m/>
    <n v="48727"/>
    <n v="44832"/>
    <n v="40936"/>
    <n v="41188"/>
    <n v="41440"/>
    <n v="44752"/>
    <n v="48063"/>
    <n v="60336"/>
    <n v="72608"/>
    <n v="84881"/>
    <m/>
  </r>
  <r>
    <s v="Cantidad de personas que no buscan trabajo porque están jubilados(as), pensionados(as) o montepiados(as)"/>
    <x v="22"/>
    <x v="70"/>
    <x v="228"/>
    <x v="826"/>
    <m/>
    <m/>
    <m/>
    <m/>
    <s v="Encuesta CASEN"/>
    <m/>
    <m/>
    <m/>
    <m/>
    <m/>
    <m/>
    <m/>
    <m/>
    <m/>
    <m/>
    <m/>
    <n v="1413098"/>
    <n v="1447309"/>
    <n v="1481519"/>
    <n v="1537091"/>
    <n v="1592662"/>
    <n v="1691212"/>
    <n v="1789762"/>
    <n v="1851245"/>
    <n v="1912728"/>
    <n v="1974211"/>
    <m/>
  </r>
  <r>
    <s v="Cantidad de personas que no buscan trabajo porque las reglas, horarios y distancias de trabajos no les acomodan"/>
    <x v="22"/>
    <x v="70"/>
    <x v="228"/>
    <x v="826"/>
    <m/>
    <m/>
    <m/>
    <m/>
    <s v="Encuesta CASEN"/>
    <m/>
    <m/>
    <m/>
    <m/>
    <m/>
    <m/>
    <m/>
    <m/>
    <m/>
    <m/>
    <m/>
    <n v="10262"/>
    <n v="10776"/>
    <n v="11289"/>
    <n v="10899"/>
    <n v="10508"/>
    <n v="10039"/>
    <n v="9569"/>
    <n v="7839"/>
    <n v="6110"/>
    <n v="4380"/>
    <m/>
  </r>
  <r>
    <s v="Cantidad de personas que no buscan trabajo porque no tienen con quien dejar a adultos mayores"/>
    <x v="22"/>
    <x v="70"/>
    <x v="228"/>
    <x v="826"/>
    <m/>
    <m/>
    <m/>
    <m/>
    <s v="Encuesta CASEN"/>
    <m/>
    <m/>
    <m/>
    <m/>
    <m/>
    <m/>
    <m/>
    <m/>
    <m/>
    <m/>
    <m/>
    <n v="57434"/>
    <n v="55798"/>
    <n v="54162"/>
    <n v="52299"/>
    <n v="50435"/>
    <n v="56888"/>
    <n v="63340"/>
    <n v="76148"/>
    <n v="88957"/>
    <n v="101765"/>
    <m/>
  </r>
  <r>
    <s v="Cantidad de personas que no buscan trabajo porque no tienen con quien dejar a los niños"/>
    <x v="22"/>
    <x v="70"/>
    <x v="228"/>
    <x v="826"/>
    <m/>
    <m/>
    <m/>
    <m/>
    <s v="Encuesta CASEN"/>
    <m/>
    <m/>
    <m/>
    <m/>
    <m/>
    <m/>
    <m/>
    <m/>
    <m/>
    <m/>
    <m/>
    <n v="390822"/>
    <n v="365374"/>
    <n v="339926"/>
    <n v="329692"/>
    <n v="319457"/>
    <n v="309690"/>
    <n v="299923"/>
    <n v="332072"/>
    <n v="364220"/>
    <n v="396369"/>
    <m/>
  </r>
  <r>
    <s v="Cantidad de personas que no buscan trabajo porque no tienen con quien dejar a otro familiar"/>
    <x v="22"/>
    <x v="70"/>
    <x v="228"/>
    <x v="826"/>
    <m/>
    <m/>
    <m/>
    <m/>
    <s v="Encuesta CASEN"/>
    <m/>
    <m/>
    <m/>
    <m/>
    <m/>
    <m/>
    <m/>
    <m/>
    <m/>
    <m/>
    <m/>
    <n v="25369"/>
    <n v="21666"/>
    <n v="17962"/>
    <n v="21338"/>
    <n v="24713"/>
    <n v="22596"/>
    <n v="20479"/>
    <n v="27184"/>
    <n v="33890"/>
    <n v="40595"/>
    <m/>
  </r>
  <r>
    <s v="Cantidad de personas que no buscan trabajo porque no tienen interés en trabajar"/>
    <x v="22"/>
    <x v="70"/>
    <x v="228"/>
    <x v="826"/>
    <m/>
    <m/>
    <m/>
    <m/>
    <s v="Encuesta CASEN"/>
    <m/>
    <m/>
    <m/>
    <m/>
    <m/>
    <m/>
    <m/>
    <m/>
    <m/>
    <m/>
    <m/>
    <n v="126016"/>
    <n v="114797"/>
    <n v="103578"/>
    <n v="103360"/>
    <n v="103141"/>
    <n v="99775"/>
    <n v="96408"/>
    <n v="110154"/>
    <n v="123901"/>
    <n v="137647"/>
    <m/>
  </r>
  <r>
    <s v="Cantidad de personas que no buscan trabajo porque ofrecen sueldos muy bajos"/>
    <x v="22"/>
    <x v="70"/>
    <x v="228"/>
    <x v="826"/>
    <m/>
    <m/>
    <m/>
    <m/>
    <s v="Encuesta CASEN"/>
    <m/>
    <m/>
    <m/>
    <m/>
    <m/>
    <m/>
    <m/>
    <m/>
    <m/>
    <m/>
    <m/>
    <n v="10910"/>
    <n v="10774"/>
    <n v="10637"/>
    <n v="10274"/>
    <n v="9910"/>
    <n v="10890"/>
    <n v="11870"/>
    <n v="11815"/>
    <n v="11759"/>
    <n v="11704"/>
    <m/>
  </r>
  <r>
    <s v="Cantidad de personas que no buscan trabajo porque piensan que nadie les dará trabajo"/>
    <x v="22"/>
    <x v="70"/>
    <x v="228"/>
    <x v="826"/>
    <m/>
    <m/>
    <m/>
    <m/>
    <s v="Encuesta CASEN"/>
    <m/>
    <m/>
    <m/>
    <m/>
    <m/>
    <m/>
    <m/>
    <m/>
    <m/>
    <m/>
    <m/>
    <n v="81580"/>
    <n v="67784"/>
    <n v="53987"/>
    <n v="49291"/>
    <n v="44594"/>
    <n v="40898"/>
    <n v="37201"/>
    <n v="36924"/>
    <n v="36647"/>
    <n v="36370"/>
    <m/>
  </r>
  <r>
    <s v="Cantidad de personas que no buscan trabajo por los quehaceres del hogar"/>
    <x v="22"/>
    <x v="70"/>
    <x v="228"/>
    <x v="826"/>
    <m/>
    <m/>
    <m/>
    <m/>
    <s v="Encuesta CASEN"/>
    <m/>
    <m/>
    <m/>
    <m/>
    <m/>
    <m/>
    <m/>
    <m/>
    <m/>
    <m/>
    <m/>
    <n v="1247061"/>
    <n v="1268231"/>
    <n v="1289400"/>
    <n v="1257586"/>
    <n v="1225772"/>
    <n v="1206144"/>
    <n v="1186515"/>
    <n v="1138767"/>
    <n v="1091020"/>
    <n v="1043272"/>
    <m/>
  </r>
  <r>
    <s v="Cantidad de personas que no buscan trabajo porque se cansaron de buscar o creen que no hay trabajo disponible"/>
    <x v="22"/>
    <x v="70"/>
    <x v="228"/>
    <x v="826"/>
    <m/>
    <m/>
    <m/>
    <m/>
    <s v="Encuesta CASEN"/>
    <m/>
    <m/>
    <m/>
    <m/>
    <m/>
    <m/>
    <m/>
    <m/>
    <m/>
    <m/>
    <m/>
    <n v="55128"/>
    <n v="42073"/>
    <n v="29017"/>
    <n v="26508"/>
    <n v="23999"/>
    <n v="30615"/>
    <n v="37230"/>
    <n v="80977"/>
    <n v="124724"/>
    <n v="168471"/>
    <m/>
  </r>
  <r>
    <s v="Cantidad de personas que no buscan trabajo porque tienen otra fuente de ingreso (seguro de cesantía, rentas,etc)"/>
    <x v="22"/>
    <x v="70"/>
    <x v="228"/>
    <x v="826"/>
    <m/>
    <m/>
    <m/>
    <m/>
    <s v="Encuesta CASEN"/>
    <m/>
    <m/>
    <m/>
    <m/>
    <m/>
    <m/>
    <m/>
    <m/>
    <m/>
    <m/>
    <m/>
    <n v="37142"/>
    <n v="57849"/>
    <n v="78555"/>
    <n v="57023"/>
    <n v="35491"/>
    <n v="41648"/>
    <n v="47805"/>
    <n v="39528"/>
    <n v="31251"/>
    <n v="22974"/>
    <m/>
  </r>
  <r>
    <s v="Cantidad de personas que no buscan trabajo porque solo buscan cuando lo necesitan o tienen trabajo esporádico"/>
    <x v="22"/>
    <x v="70"/>
    <x v="228"/>
    <x v="826"/>
    <m/>
    <m/>
    <m/>
    <m/>
    <s v="Encuesta CASEN"/>
    <m/>
    <m/>
    <m/>
    <m/>
    <m/>
    <m/>
    <m/>
    <m/>
    <m/>
    <m/>
    <m/>
    <n v="0"/>
    <n v="0"/>
    <n v="0"/>
    <n v="0"/>
    <n v="0"/>
    <n v="23638"/>
    <n v="47275"/>
    <n v="51547"/>
    <n v="55818"/>
    <n v="60090"/>
    <m/>
  </r>
  <r>
    <s v="Cantidad de personas que no buscan trabajo por temor a contagiarse de COVID-19"/>
    <x v="22"/>
    <x v="70"/>
    <x v="228"/>
    <x v="826"/>
    <m/>
    <m/>
    <m/>
    <m/>
    <s v="Encuesta CASEN"/>
    <m/>
    <m/>
    <m/>
    <m/>
    <m/>
    <m/>
    <m/>
    <m/>
    <m/>
    <m/>
    <m/>
    <n v="0"/>
    <n v="0"/>
    <n v="0"/>
    <n v="0"/>
    <n v="0"/>
    <n v="0"/>
    <n v="0"/>
    <n v="81192"/>
    <n v="162384"/>
    <n v="243576"/>
    <m/>
  </r>
  <r>
    <s v="Cantidad de personas que no se acuerdan o no saben si firmaron un contrato escrito en su trabajo"/>
    <x v="22"/>
    <x v="70"/>
    <x v="228"/>
    <x v="826"/>
    <m/>
    <m/>
    <m/>
    <m/>
    <s v="Encuesta CASEN"/>
    <m/>
    <m/>
    <m/>
    <m/>
    <m/>
    <m/>
    <n v="55925"/>
    <n v="63708"/>
    <n v="71490"/>
    <n v="79273"/>
    <n v="81848"/>
    <n v="84422"/>
    <n v="79231"/>
    <n v="74039"/>
    <n v="68942"/>
    <n v="63844"/>
    <n v="69569"/>
    <n v="75294"/>
    <m/>
    <m/>
    <m/>
    <m/>
  </r>
  <r>
    <s v="Cantidad de personas que no tienen contrato escrito en su trabajo"/>
    <x v="22"/>
    <x v="70"/>
    <x v="228"/>
    <x v="826"/>
    <m/>
    <m/>
    <m/>
    <m/>
    <s v="Encuesta CASEN"/>
    <m/>
    <m/>
    <m/>
    <m/>
    <m/>
    <m/>
    <n v="989991"/>
    <n v="957918"/>
    <n v="925846"/>
    <n v="893773"/>
    <n v="837692"/>
    <n v="781610"/>
    <n v="754982"/>
    <n v="728353"/>
    <n v="731304"/>
    <n v="734254"/>
    <n v="733016"/>
    <n v="731778"/>
    <m/>
    <m/>
    <m/>
    <m/>
  </r>
  <r>
    <s v="Cantidad de personas que sí firmaron un contrato escrito en su trabajo"/>
    <x v="22"/>
    <x v="70"/>
    <x v="228"/>
    <x v="826"/>
    <m/>
    <m/>
    <m/>
    <m/>
    <s v="Encuesta CASEN"/>
    <m/>
    <m/>
    <m/>
    <m/>
    <m/>
    <m/>
    <n v="3813359"/>
    <n v="3829908"/>
    <n v="3846457"/>
    <n v="3863006"/>
    <n v="4100286"/>
    <n v="4337566"/>
    <n v="4539338"/>
    <n v="4741109"/>
    <n v="4825982"/>
    <n v="4910854"/>
    <n v="4916804"/>
    <n v="4922754"/>
    <m/>
    <m/>
    <m/>
    <m/>
  </r>
  <r>
    <s v="Cantidad de personas que trabajan con contrato escrito pero que no lo han firmado"/>
    <x v="22"/>
    <x v="70"/>
    <x v="228"/>
    <x v="826"/>
    <m/>
    <m/>
    <m/>
    <m/>
    <s v="Encuesta CASEN"/>
    <m/>
    <m/>
    <m/>
    <m/>
    <m/>
    <m/>
    <n v="104458"/>
    <n v="106502"/>
    <n v="108547"/>
    <n v="110591"/>
    <n v="92836"/>
    <n v="75081"/>
    <n v="73100"/>
    <n v="71119"/>
    <n v="76426"/>
    <n v="81732"/>
    <n v="84154"/>
    <n v="86575"/>
    <m/>
    <m/>
    <m/>
    <m/>
  </r>
  <r>
    <s v="Cantidad de personas que trabajan a jornada completa"/>
    <x v="22"/>
    <x v="70"/>
    <x v="228"/>
    <x v="826"/>
    <m/>
    <m/>
    <m/>
    <m/>
    <s v="Encuesta CASEN"/>
    <m/>
    <m/>
    <m/>
    <m/>
    <m/>
    <m/>
    <n v="0"/>
    <n v="1374993"/>
    <n v="2749985"/>
    <n v="4124978"/>
    <n v="4286585"/>
    <n v="4448191"/>
    <n v="4632612"/>
    <n v="4817032"/>
    <n v="4825508"/>
    <n v="4833984"/>
    <n v="4862191"/>
    <n v="4890398"/>
    <m/>
    <m/>
    <m/>
    <m/>
  </r>
  <r>
    <s v="Cantidad de personas que trabajan a jornada parcial"/>
    <x v="22"/>
    <x v="70"/>
    <x v="228"/>
    <x v="826"/>
    <m/>
    <m/>
    <m/>
    <m/>
    <s v="Encuesta CASEN"/>
    <m/>
    <m/>
    <m/>
    <m/>
    <m/>
    <m/>
    <n v="601602"/>
    <n v="589542"/>
    <n v="577482"/>
    <n v="565422"/>
    <n v="536775"/>
    <n v="508128"/>
    <n v="497630"/>
    <n v="487132"/>
    <n v="532751"/>
    <n v="578370"/>
    <n v="575628"/>
    <n v="572886"/>
    <m/>
    <m/>
    <m/>
    <m/>
  </r>
  <r>
    <s v="Cantidad de personas que trabajan a jornada prolongada"/>
    <x v="22"/>
    <x v="70"/>
    <x v="228"/>
    <x v="826"/>
    <m/>
    <m/>
    <m/>
    <m/>
    <s v="Encuesta CASEN"/>
    <m/>
    <m/>
    <m/>
    <m/>
    <m/>
    <m/>
    <n v="0"/>
    <n v="85414"/>
    <n v="170829"/>
    <n v="256243"/>
    <n v="258252"/>
    <n v="260260"/>
    <n v="257693"/>
    <n v="255126"/>
    <n v="274424"/>
    <n v="293722"/>
    <n v="284598"/>
    <n v="275473"/>
    <m/>
    <m/>
    <m/>
    <m/>
  </r>
  <r>
    <s v="Cantidad de personas que están afiliadas a un sistema previsional pero no cotizan"/>
    <x v="22"/>
    <x v="70"/>
    <x v="228"/>
    <x v="826"/>
    <m/>
    <m/>
    <m/>
    <m/>
    <s v="Encuesta CASEN"/>
    <m/>
    <m/>
    <m/>
    <m/>
    <m/>
    <m/>
    <n v="2418464"/>
    <n v="2372065"/>
    <n v="2325666"/>
    <n v="2279267"/>
    <n v="2724671"/>
    <n v="3170075"/>
    <n v="3208952"/>
    <n v="3247829"/>
    <n v="3757204"/>
    <n v="4266579"/>
    <n v="4259807"/>
    <n v="4253034"/>
    <n v="3965663"/>
    <n v="3678291"/>
    <n v="3390920"/>
    <m/>
  </r>
  <r>
    <s v="Cantiad de personas que no están afiliadas a un sistema previsional"/>
    <x v="22"/>
    <x v="70"/>
    <x v="228"/>
    <x v="826"/>
    <m/>
    <m/>
    <m/>
    <m/>
    <s v="Encuesta CASEN"/>
    <m/>
    <m/>
    <m/>
    <m/>
    <m/>
    <m/>
    <n v="4803027"/>
    <n v="3202018"/>
    <n v="1601009"/>
    <n v="0"/>
    <n v="0"/>
    <n v="0"/>
    <n v="0"/>
    <n v="0"/>
    <n v="0"/>
    <n v="0"/>
    <n v="0"/>
    <n v="0"/>
    <n v="0"/>
    <n v="0"/>
    <n v="0"/>
    <m/>
  </r>
  <r>
    <s v="Cantidad de personas que cotizan en una AFP"/>
    <x v="22"/>
    <x v="70"/>
    <x v="228"/>
    <x v="826"/>
    <m/>
    <m/>
    <m/>
    <m/>
    <s v="Encuesta CASEN"/>
    <m/>
    <m/>
    <m/>
    <m/>
    <m/>
    <m/>
    <n v="4299116"/>
    <n v="4283770"/>
    <n v="4268424"/>
    <n v="4253078"/>
    <n v="4512945"/>
    <n v="4772811"/>
    <n v="4920789"/>
    <n v="5068767"/>
    <n v="5109135"/>
    <n v="5149503"/>
    <n v="5246066"/>
    <n v="5342629"/>
    <n v="3561753"/>
    <n v="1780876"/>
    <n v="0"/>
    <m/>
  </r>
  <r>
    <s v="Cantidad de personas que cotizan en Caja de Previsión de la Defensa Nacional (CAPREDENA)"/>
    <x v="22"/>
    <x v="70"/>
    <x v="228"/>
    <x v="826"/>
    <m/>
    <m/>
    <m/>
    <m/>
    <s v="Encuesta CASEN"/>
    <m/>
    <m/>
    <m/>
    <m/>
    <m/>
    <m/>
    <n v="75968"/>
    <n v="74326"/>
    <n v="72683"/>
    <n v="71041"/>
    <n v="54790"/>
    <n v="38539"/>
    <n v="44460"/>
    <n v="50381"/>
    <n v="46833"/>
    <n v="43284"/>
    <n v="65848"/>
    <n v="88412"/>
    <n v="77758"/>
    <n v="67105"/>
    <n v="56451"/>
    <m/>
  </r>
  <r>
    <s v="Cantidad de personas que cotizan en Dirección de Previsión de Carabineros (DIPRECA)"/>
    <x v="22"/>
    <x v="70"/>
    <x v="228"/>
    <x v="826"/>
    <m/>
    <m/>
    <m/>
    <m/>
    <s v="Encuesta CASEN"/>
    <m/>
    <m/>
    <m/>
    <m/>
    <m/>
    <m/>
    <n v="51315"/>
    <n v="54194"/>
    <n v="57072"/>
    <n v="59951"/>
    <n v="48006"/>
    <n v="36061"/>
    <n v="37057"/>
    <n v="38053"/>
    <n v="38959"/>
    <n v="39865"/>
    <n v="41877"/>
    <n v="43889"/>
    <n v="44571"/>
    <n v="45252"/>
    <n v="45934"/>
    <m/>
  </r>
  <r>
    <s v="Cantidad de personas que cotizan en el Instituto de Previsión Social"/>
    <x v="22"/>
    <x v="70"/>
    <x v="228"/>
    <x v="826"/>
    <m/>
    <m/>
    <m/>
    <m/>
    <s v="Encuesta CASEN"/>
    <m/>
    <m/>
    <m/>
    <m/>
    <m/>
    <m/>
    <n v="290843"/>
    <n v="302876"/>
    <n v="314910"/>
    <n v="326943"/>
    <n v="226171"/>
    <n v="125398"/>
    <n v="108324"/>
    <n v="91250"/>
    <n v="64611"/>
    <n v="37972"/>
    <n v="54889"/>
    <n v="71805"/>
    <n v="47870"/>
    <n v="23935"/>
    <n v="0"/>
    <m/>
  </r>
  <r>
    <s v="Cantidad de personas que cotizan en otra institución del sistema previsional"/>
    <x v="22"/>
    <x v="70"/>
    <x v="228"/>
    <x v="826"/>
    <m/>
    <m/>
    <m/>
    <m/>
    <s v="Encuesta CASEN"/>
    <m/>
    <m/>
    <m/>
    <m/>
    <m/>
    <m/>
    <n v="16190"/>
    <n v="17773"/>
    <n v="19357"/>
    <n v="20940"/>
    <n v="20457"/>
    <n v="19974"/>
    <n v="16715"/>
    <n v="13455"/>
    <n v="7497"/>
    <n v="1539"/>
    <n v="4681"/>
    <n v="7823"/>
    <n v="25164"/>
    <n v="42506"/>
    <n v="59847"/>
    <m/>
  </r>
  <r>
    <s v="Cantidad de empleados u obreros de empresas públicas"/>
    <x v="22"/>
    <x v="70"/>
    <x v="228"/>
    <x v="826"/>
    <m/>
    <m/>
    <m/>
    <m/>
    <s v="Encuesta CASEN"/>
    <m/>
    <m/>
    <m/>
    <m/>
    <m/>
    <m/>
    <n v="160500"/>
    <n v="218561"/>
    <n v="276623"/>
    <n v="334684"/>
    <n v="273626"/>
    <n v="212568"/>
    <n v="214033"/>
    <n v="215498"/>
    <n v="202747"/>
    <n v="189996"/>
    <n v="218355"/>
    <n v="246713"/>
    <n v="345255"/>
    <n v="443797"/>
    <n v="542339"/>
    <m/>
  </r>
  <r>
    <s v="Cantidad de empleados u obreros del sector privado"/>
    <x v="22"/>
    <x v="70"/>
    <x v="228"/>
    <x v="826"/>
    <m/>
    <m/>
    <m/>
    <m/>
    <s v="Encuesta CASEN"/>
    <m/>
    <m/>
    <m/>
    <m/>
    <m/>
    <m/>
    <n v="3969056"/>
    <n v="3940402"/>
    <n v="3911748"/>
    <n v="3883094"/>
    <n v="4028426"/>
    <n v="4173757"/>
    <n v="4383666"/>
    <n v="4593575"/>
    <n v="4633427"/>
    <n v="4673279"/>
    <n v="4646995"/>
    <n v="4620711"/>
    <n v="4435095"/>
    <n v="4249479"/>
    <n v="4063863"/>
    <m/>
  </r>
  <r>
    <s v="Cantidad de empleados u obreros del sector público (Gobierno Central o Municipal)"/>
    <x v="22"/>
    <x v="70"/>
    <x v="228"/>
    <x v="826"/>
    <m/>
    <m/>
    <m/>
    <m/>
    <s v="Encuesta CASEN"/>
    <m/>
    <m/>
    <m/>
    <m/>
    <m/>
    <m/>
    <n v="414187"/>
    <n v="396402"/>
    <n v="378617"/>
    <n v="360832"/>
    <n v="401812"/>
    <n v="442791"/>
    <n v="476928"/>
    <n v="511065"/>
    <n v="548820"/>
    <n v="586574"/>
    <n v="609986"/>
    <n v="633398"/>
    <n v="613951"/>
    <n v="594503"/>
    <n v="575056"/>
    <m/>
  </r>
  <r>
    <s v="Cantidad de personas que trabajan calificadas como familiar no remunerado"/>
    <x v="22"/>
    <x v="70"/>
    <x v="228"/>
    <x v="826"/>
    <m/>
    <m/>
    <m/>
    <m/>
    <s v="Encuesta CASEN"/>
    <m/>
    <m/>
    <m/>
    <m/>
    <m/>
    <m/>
    <n v="61597"/>
    <n v="51507"/>
    <n v="41416"/>
    <n v="31326"/>
    <n v="35933"/>
    <n v="40540"/>
    <n v="36564"/>
    <n v="32587"/>
    <n v="32741"/>
    <n v="32894"/>
    <n v="34396"/>
    <n v="35898"/>
    <n v="39325"/>
    <n v="42752"/>
    <n v="46179"/>
    <m/>
  </r>
  <r>
    <s v="Cantidad de personas que trabajan en las Fuerzas Armadas y del Orden"/>
    <x v="22"/>
    <x v="70"/>
    <x v="228"/>
    <x v="826"/>
    <m/>
    <m/>
    <m/>
    <m/>
    <s v="Encuesta CASEN"/>
    <m/>
    <m/>
    <m/>
    <m/>
    <m/>
    <m/>
    <n v="69984"/>
    <n v="63911"/>
    <n v="57838"/>
    <n v="51765"/>
    <n v="66000"/>
    <n v="80234"/>
    <n v="64850"/>
    <n v="49466"/>
    <n v="60331"/>
    <n v="71195"/>
    <n v="67616"/>
    <n v="64036"/>
    <n v="52963"/>
    <n v="41891"/>
    <n v="30818"/>
    <m/>
  </r>
  <r>
    <s v="Cantidad patrones o empleadores"/>
    <x v="22"/>
    <x v="70"/>
    <x v="228"/>
    <x v="826"/>
    <m/>
    <m/>
    <m/>
    <m/>
    <s v="Encuesta CASEN"/>
    <m/>
    <m/>
    <m/>
    <m/>
    <m/>
    <m/>
    <n v="201974"/>
    <n v="201957"/>
    <n v="201939"/>
    <n v="201922"/>
    <n v="170570"/>
    <n v="139218"/>
    <n v="139623"/>
    <n v="140028"/>
    <n v="173661"/>
    <n v="207293"/>
    <n v="190091"/>
    <n v="172889"/>
    <n v="220706"/>
    <n v="268522"/>
    <n v="316339"/>
    <m/>
  </r>
  <r>
    <s v="Cantidad de trabajadores de servicio doméstico puertas adentro"/>
    <x v="22"/>
    <x v="70"/>
    <x v="228"/>
    <x v="826"/>
    <m/>
    <m/>
    <m/>
    <m/>
    <s v="Encuesta CASEN"/>
    <m/>
    <m/>
    <m/>
    <m/>
    <m/>
    <m/>
    <n v="45416"/>
    <n v="47299"/>
    <n v="49183"/>
    <n v="51066"/>
    <n v="36047"/>
    <n v="21028"/>
    <n v="18094"/>
    <n v="15159"/>
    <n v="19794"/>
    <n v="24428"/>
    <n v="23017"/>
    <n v="21605"/>
    <n v="28672"/>
    <n v="35739"/>
    <n v="42806"/>
    <m/>
  </r>
  <r>
    <s v="Cantidad de trabajadores de servicio doméstico puertas afuera"/>
    <x v="22"/>
    <x v="70"/>
    <x v="228"/>
    <x v="826"/>
    <m/>
    <m/>
    <m/>
    <m/>
    <s v="Encuesta CASEN"/>
    <m/>
    <m/>
    <m/>
    <m/>
    <m/>
    <m/>
    <n v="322747"/>
    <n v="303565"/>
    <n v="284384"/>
    <n v="265202"/>
    <n v="306752"/>
    <n v="348301"/>
    <n v="301963"/>
    <n v="255624"/>
    <n v="252934"/>
    <n v="250243"/>
    <n v="252462"/>
    <n v="254681"/>
    <n v="219909"/>
    <n v="185136"/>
    <n v="150364"/>
    <m/>
  </r>
  <r>
    <s v="Cantidad de trabajadores por cuenta propia"/>
    <x v="22"/>
    <x v="70"/>
    <x v="228"/>
    <x v="826"/>
    <m/>
    <m/>
    <m/>
    <m/>
    <s v="Encuesta CASEN"/>
    <m/>
    <m/>
    <m/>
    <m/>
    <m/>
    <m/>
    <n v="1339034"/>
    <n v="1326083"/>
    <n v="1313131"/>
    <n v="1300180"/>
    <n v="1358471"/>
    <n v="1416761"/>
    <n v="1407497"/>
    <n v="1398232"/>
    <n v="1418981"/>
    <n v="1439730"/>
    <n v="1578570"/>
    <n v="1717410"/>
    <n v="1762288"/>
    <n v="1807166"/>
    <n v="1852044"/>
    <m/>
  </r>
  <r>
    <s v="Cantidad de personas que no tienen una cuenta de ahorro o depósito a plazo"/>
    <x v="22"/>
    <x v="70"/>
    <x v="228"/>
    <x v="826"/>
    <m/>
    <m/>
    <m/>
    <m/>
    <s v="Encuesta CASEN"/>
    <m/>
    <m/>
    <m/>
    <m/>
    <m/>
    <m/>
    <m/>
    <m/>
    <m/>
    <m/>
    <m/>
    <n v="5096584"/>
    <n v="6232898"/>
    <n v="7369211"/>
    <n v="8505525"/>
    <n v="9641839"/>
    <n v="10778152"/>
    <n v="11914466"/>
    <m/>
    <m/>
    <m/>
    <m/>
  </r>
  <r>
    <s v="Cantidad de personas que tienen una cuenta de ahorro o depósito a plazo"/>
    <x v="22"/>
    <x v="70"/>
    <x v="228"/>
    <x v="826"/>
    <m/>
    <m/>
    <m/>
    <m/>
    <s v="Encuesta CASEN"/>
    <m/>
    <m/>
    <m/>
    <m/>
    <m/>
    <m/>
    <m/>
    <m/>
    <m/>
    <m/>
    <m/>
    <n v="1277353"/>
    <n v="1431075"/>
    <n v="1584797"/>
    <n v="1738520"/>
    <n v="1892242"/>
    <n v="2045964"/>
    <n v="2199686"/>
    <m/>
    <m/>
    <m/>
    <m/>
  </r>
  <r>
    <s v="Cantidad de personas que tienen una tarjeta de crédito bancaria"/>
    <x v="22"/>
    <x v="70"/>
    <x v="228"/>
    <x v="826"/>
    <m/>
    <m/>
    <m/>
    <m/>
    <s v="Encuesta CASEN"/>
    <m/>
    <m/>
    <m/>
    <m/>
    <m/>
    <m/>
    <m/>
    <m/>
    <m/>
    <m/>
    <m/>
    <n v="1479465"/>
    <n v="1600840"/>
    <n v="1722214"/>
    <n v="1996224"/>
    <n v="2270234"/>
    <n v="2064940"/>
    <n v="1859645"/>
    <m/>
    <m/>
    <m/>
    <m/>
  </r>
  <r>
    <s v="Cantidad de personas con nacionalidad chilena (exclusivamente)"/>
    <x v="22"/>
    <x v="70"/>
    <x v="228"/>
    <x v="826"/>
    <m/>
    <m/>
    <m/>
    <m/>
    <s v="Encuesta CASEN"/>
    <m/>
    <m/>
    <m/>
    <m/>
    <m/>
    <m/>
    <m/>
    <m/>
    <m/>
    <m/>
    <m/>
    <n v="16720016"/>
    <n v="16802423"/>
    <n v="16884829"/>
    <n v="16984819"/>
    <n v="17084808"/>
    <n v="17103768"/>
    <n v="17122728"/>
    <m/>
    <m/>
    <m/>
    <m/>
  </r>
  <r>
    <s v="Cantidad de personas con nacionalidad chilena y otra (doble nacionalidad)"/>
    <x v="22"/>
    <x v="70"/>
    <x v="228"/>
    <x v="826"/>
    <m/>
    <m/>
    <m/>
    <m/>
    <s v="Encuesta CASEN"/>
    <m/>
    <m/>
    <m/>
    <m/>
    <m/>
    <m/>
    <m/>
    <m/>
    <m/>
    <m/>
    <m/>
    <n v="42656"/>
    <n v="75831"/>
    <n v="109005"/>
    <n v="122051"/>
    <n v="135096"/>
    <n v="138976"/>
    <n v="142855"/>
    <m/>
    <m/>
    <m/>
    <m/>
  </r>
  <r>
    <s v="Cantidad de personas con otra nacionalidad (extranjeros)"/>
    <x v="22"/>
    <x v="70"/>
    <x v="228"/>
    <x v="826"/>
    <m/>
    <m/>
    <m/>
    <m/>
    <s v="Encuesta CASEN"/>
    <m/>
    <m/>
    <m/>
    <m/>
    <m/>
    <m/>
    <m/>
    <m/>
    <m/>
    <m/>
    <m/>
    <n v="161076"/>
    <n v="190956"/>
    <n v="220835"/>
    <n v="256489"/>
    <n v="292142"/>
    <n v="397863"/>
    <n v="503583"/>
    <m/>
    <m/>
    <m/>
    <m/>
  </r>
  <r>
    <s v="Cantidad de personas pertenecientes al pueblo alacalufe o descendientes de ellos"/>
    <x v="22"/>
    <x v="70"/>
    <x v="228"/>
    <x v="826"/>
    <m/>
    <m/>
    <m/>
    <m/>
    <s v="Encuesta CASEN"/>
    <m/>
    <m/>
    <m/>
    <m/>
    <m/>
    <m/>
    <n v="1812"/>
    <n v="1812"/>
    <n v="1812"/>
    <n v="1812"/>
    <n v="1794"/>
    <n v="1776"/>
    <n v="2704"/>
    <n v="3631"/>
    <n v="4382"/>
    <n v="5132"/>
    <n v="5328"/>
    <n v="5524"/>
    <n v="5808"/>
    <n v="6093"/>
    <n v="6377"/>
    <m/>
  </r>
  <r>
    <s v="Cantidad de personas pertenecientes al pueblo atacameño o descendientes de ellos"/>
    <x v="22"/>
    <x v="70"/>
    <x v="228"/>
    <x v="826"/>
    <m/>
    <m/>
    <m/>
    <m/>
    <s v="Encuesta CASEN"/>
    <m/>
    <m/>
    <m/>
    <m/>
    <m/>
    <m/>
    <n v="29461"/>
    <n v="29348"/>
    <n v="29235"/>
    <n v="29122"/>
    <n v="30281"/>
    <n v="31439"/>
    <n v="27977"/>
    <n v="24514"/>
    <n v="27041"/>
    <n v="29567"/>
    <n v="29525"/>
    <n v="29483"/>
    <n v="33805"/>
    <n v="38127"/>
    <n v="42449"/>
    <m/>
  </r>
  <r>
    <s v="Cantidad de personas pertenecientes al pueblo aymara o descendientes de ellos"/>
    <x v="22"/>
    <x v="70"/>
    <x v="228"/>
    <x v="826"/>
    <m/>
    <m/>
    <m/>
    <m/>
    <s v="Encuesta CASEN"/>
    <m/>
    <m/>
    <m/>
    <m/>
    <m/>
    <m/>
    <n v="83271"/>
    <n v="86250"/>
    <n v="89229"/>
    <n v="92208"/>
    <n v="98897"/>
    <n v="105586"/>
    <n v="112698"/>
    <n v="119809"/>
    <n v="113027"/>
    <n v="106245"/>
    <n v="109951"/>
    <n v="113657"/>
    <n v="128930"/>
    <n v="144202"/>
    <n v="159475"/>
    <m/>
  </r>
  <r>
    <s v="Cantidad de personas pertenecientes al pueblo coya o descendientes de ellos"/>
    <x v="22"/>
    <x v="70"/>
    <x v="228"/>
    <x v="826"/>
    <m/>
    <m/>
    <m/>
    <m/>
    <s v="Encuesta CASEN"/>
    <m/>
    <m/>
    <m/>
    <m/>
    <m/>
    <m/>
    <n v="3310"/>
    <n v="4174"/>
    <n v="5038"/>
    <n v="5902"/>
    <n v="8246"/>
    <n v="10589"/>
    <n v="12693"/>
    <n v="14796"/>
    <n v="15734"/>
    <n v="16671"/>
    <n v="17071"/>
    <n v="17470"/>
    <n v="18426"/>
    <n v="19382"/>
    <n v="20338"/>
    <m/>
  </r>
  <r>
    <s v="Cantidad de personas pertenecientes al pueblo diaguita o descendientes de ellos"/>
    <x v="22"/>
    <x v="70"/>
    <x v="228"/>
    <x v="826"/>
    <m/>
    <m/>
    <m/>
    <m/>
    <s v="Encuesta CASEN"/>
    <m/>
    <m/>
    <m/>
    <m/>
    <m/>
    <m/>
    <n v="8476"/>
    <n v="10528"/>
    <n v="12579"/>
    <n v="14631"/>
    <n v="23702"/>
    <n v="32772"/>
    <n v="40340"/>
    <n v="47907"/>
    <n v="54194"/>
    <n v="60481"/>
    <n v="65033"/>
    <n v="69584"/>
    <n v="88332"/>
    <n v="107080"/>
    <n v="125828"/>
    <m/>
  </r>
  <r>
    <s v="Cantidad de personas pertenecientes al pueblo mapuche o descendientes de ellos"/>
    <x v="22"/>
    <x v="70"/>
    <x v="228"/>
    <x v="826"/>
    <m/>
    <m/>
    <m/>
    <m/>
    <s v="Encuesta CASEN"/>
    <m/>
    <m/>
    <m/>
    <m/>
    <m/>
    <m/>
    <n v="924708"/>
    <n v="944634"/>
    <n v="964559"/>
    <n v="984485"/>
    <n v="1078142"/>
    <n v="1171798"/>
    <n v="1252365"/>
    <n v="1332932"/>
    <n v="1343237"/>
    <n v="1353541"/>
    <n v="1404339"/>
    <n v="1455136"/>
    <n v="1525218"/>
    <n v="1595301"/>
    <n v="1665383"/>
    <m/>
  </r>
  <r>
    <s v="Cantidad de personas que no pertenecen a ningún pueblo indígena"/>
    <x v="22"/>
    <x v="70"/>
    <x v="228"/>
    <x v="826"/>
    <m/>
    <m/>
    <m/>
    <m/>
    <s v="Encuesta CASEN"/>
    <m/>
    <m/>
    <m/>
    <m/>
    <m/>
    <m/>
    <n v="15073812"/>
    <n v="15201041"/>
    <n v="15328271"/>
    <n v="15455500"/>
    <n v="15501236"/>
    <n v="15546971"/>
    <n v="15574344"/>
    <n v="15601716"/>
    <n v="15756032"/>
    <n v="15910348"/>
    <n v="15974594"/>
    <n v="16038840"/>
    <n v="16503630"/>
    <n v="16968421"/>
    <n v="17433211"/>
    <m/>
  </r>
  <r>
    <s v="Cantidad de personas pertenecientes al pueblo pascuense o descendientes de ellos"/>
    <x v="22"/>
    <x v="70"/>
    <x v="228"/>
    <x v="826"/>
    <m/>
    <m/>
    <m/>
    <m/>
    <s v="Encuesta CASEN"/>
    <m/>
    <m/>
    <m/>
    <m/>
    <m/>
    <m/>
    <n v="2221"/>
    <n v="3360"/>
    <n v="4498"/>
    <n v="5637"/>
    <n v="6404"/>
    <n v="7170"/>
    <n v="4763"/>
    <n v="2355"/>
    <n v="4556"/>
    <n v="6756"/>
    <n v="4476"/>
    <n v="2195"/>
    <n v="2524"/>
    <n v="2853"/>
    <n v="3182"/>
    <m/>
  </r>
  <r>
    <s v="Cantidad de personas pertenecientes al pueblo quechua o descendientes de ellos"/>
    <x v="22"/>
    <x v="70"/>
    <x v="228"/>
    <x v="826"/>
    <m/>
    <m/>
    <m/>
    <m/>
    <s v="Encuesta CASEN"/>
    <m/>
    <m/>
    <m/>
    <m/>
    <m/>
    <m/>
    <n v="6435"/>
    <n v="9490"/>
    <n v="12544"/>
    <n v="15599"/>
    <n v="14929"/>
    <n v="14258"/>
    <n v="18892"/>
    <n v="23526"/>
    <n v="23707"/>
    <n v="23887"/>
    <n v="21346"/>
    <n v="18805"/>
    <n v="23930"/>
    <n v="29056"/>
    <n v="34181"/>
    <m/>
  </r>
  <r>
    <s v="Cantidad de personas pertenecientes al pueblo yagán o descendientes de ellos"/>
    <x v="22"/>
    <x v="70"/>
    <x v="228"/>
    <x v="826"/>
    <m/>
    <m/>
    <m/>
    <m/>
    <s v="Encuesta CASEN"/>
    <m/>
    <m/>
    <m/>
    <m/>
    <m/>
    <m/>
    <n v="1246"/>
    <n v="1549"/>
    <n v="1852"/>
    <n v="2155"/>
    <n v="1772"/>
    <n v="1389"/>
    <n v="1143"/>
    <n v="897"/>
    <n v="513"/>
    <n v="129"/>
    <n v="536"/>
    <n v="943"/>
    <n v="945"/>
    <n v="947"/>
    <n v="949"/>
    <m/>
  </r>
  <r>
    <s v="Cantidad de personas pertenecientes al pueblo chango o descendientes de ellos"/>
    <x v="22"/>
    <x v="70"/>
    <x v="228"/>
    <x v="826"/>
    <m/>
    <m/>
    <m/>
    <m/>
    <s v="Encuesta CASEN"/>
    <m/>
    <m/>
    <m/>
    <m/>
    <m/>
    <m/>
    <n v="0"/>
    <n v="0"/>
    <n v="0"/>
    <n v="0"/>
    <n v="0"/>
    <n v="0"/>
    <n v="0"/>
    <n v="0"/>
    <n v="0"/>
    <n v="0"/>
    <n v="0"/>
    <n v="0"/>
    <n v="3030"/>
    <n v="6059"/>
    <n v="9089"/>
    <m/>
  </r>
  <r>
    <s v="Cantidad de personas que hablan o entienden aymara"/>
    <x v="22"/>
    <x v="70"/>
    <x v="228"/>
    <x v="826"/>
    <m/>
    <m/>
    <m/>
    <m/>
    <s v="Encuesta CASEN"/>
    <m/>
    <m/>
    <m/>
    <m/>
    <m/>
    <m/>
    <n v="22782"/>
    <n v="23146"/>
    <n v="23511"/>
    <n v="23875"/>
    <n v="25065"/>
    <n v="26255"/>
    <n v="26868"/>
    <n v="27481"/>
    <n v="27559"/>
    <n v="27636"/>
    <n v="28296"/>
    <n v="28956"/>
    <m/>
    <m/>
    <m/>
    <m/>
  </r>
  <r>
    <s v="Cantidad de personas que hablan o entienden kawésqar"/>
    <x v="22"/>
    <x v="70"/>
    <x v="228"/>
    <x v="826"/>
    <m/>
    <m/>
    <m/>
    <m/>
    <s v="Encuesta CASEN"/>
    <m/>
    <m/>
    <m/>
    <m/>
    <m/>
    <m/>
    <n v="103"/>
    <n v="114"/>
    <n v="125"/>
    <n v="136"/>
    <n v="393"/>
    <n v="650"/>
    <n v="608"/>
    <n v="566"/>
    <n v="486"/>
    <n v="406"/>
    <n v="556"/>
    <n v="705"/>
    <m/>
    <m/>
    <m/>
    <m/>
  </r>
  <r>
    <s v="Cantidad de personas que hablan o entienden mapudungún"/>
    <x v="22"/>
    <x v="70"/>
    <x v="228"/>
    <x v="826"/>
    <m/>
    <m/>
    <m/>
    <m/>
    <s v="Encuesta CASEN"/>
    <m/>
    <m/>
    <m/>
    <m/>
    <m/>
    <m/>
    <n v="210581"/>
    <n v="218844"/>
    <n v="227107"/>
    <n v="235370"/>
    <n v="248479"/>
    <n v="261587"/>
    <n v="273921"/>
    <n v="286254"/>
    <n v="291842"/>
    <n v="297429"/>
    <n v="296406"/>
    <n v="295382"/>
    <m/>
    <m/>
    <m/>
    <m/>
  </r>
  <r>
    <s v="Cantidad de personas que hablan o entienden quechua"/>
    <x v="22"/>
    <x v="70"/>
    <x v="228"/>
    <x v="826"/>
    <m/>
    <m/>
    <m/>
    <m/>
    <s v="Encuesta CASEN"/>
    <m/>
    <m/>
    <m/>
    <m/>
    <m/>
    <m/>
    <n v="4785"/>
    <n v="4441"/>
    <n v="4098"/>
    <n v="3754"/>
    <n v="5494"/>
    <n v="7234"/>
    <n v="6881"/>
    <n v="6527"/>
    <n v="8188"/>
    <n v="9848"/>
    <n v="9565"/>
    <n v="9281"/>
    <m/>
    <m/>
    <m/>
    <m/>
  </r>
  <r>
    <s v="Cantidad de personas que hablan o entienden rapa nui"/>
    <x v="22"/>
    <x v="70"/>
    <x v="228"/>
    <x v="826"/>
    <m/>
    <m/>
    <m/>
    <m/>
    <s v="Encuesta CASEN"/>
    <m/>
    <m/>
    <m/>
    <m/>
    <m/>
    <m/>
    <n v="1806"/>
    <n v="1765"/>
    <n v="1723"/>
    <n v="1682"/>
    <n v="2414"/>
    <n v="3146"/>
    <n v="2157"/>
    <n v="1167"/>
    <n v="1536"/>
    <n v="1905"/>
    <n v="1462"/>
    <n v="1019"/>
    <m/>
    <m/>
    <m/>
    <m/>
  </r>
  <r>
    <s v="Cantidad de personas que hablan o entienden yagán"/>
    <x v="22"/>
    <x v="70"/>
    <x v="228"/>
    <x v="826"/>
    <m/>
    <m/>
    <m/>
    <m/>
    <s v="Encuesta CASEN"/>
    <m/>
    <m/>
    <m/>
    <m/>
    <m/>
    <m/>
    <n v="25"/>
    <n v="62"/>
    <n v="99"/>
    <n v="136"/>
    <n v="158"/>
    <n v="180"/>
    <n v="190"/>
    <n v="200"/>
    <n v="443"/>
    <n v="686"/>
    <n v="350"/>
    <n v="13"/>
    <m/>
    <m/>
    <m/>
    <m/>
  </r>
  <r>
    <s v="Impuestos a la renta"/>
    <x v="28"/>
    <x v="71"/>
    <x v="229"/>
    <x v="827"/>
    <s v="Millones de pesos nominales"/>
    <s v="2009-2020"/>
    <m/>
    <m/>
    <s v="Servicio de Impuestos Internos"/>
    <m/>
    <m/>
    <m/>
    <m/>
    <m/>
    <m/>
    <m/>
    <m/>
    <m/>
    <n v="4567961.3541477956"/>
    <n v="7085706.3176501254"/>
    <n v="9008441.5642140917"/>
    <n v="9527689.2580632102"/>
    <n v="9086413.098524034"/>
    <n v="9208866.6974918265"/>
    <n v="11690994.951733463"/>
    <n v="11470112.05627594"/>
    <n v="12371669.011251677"/>
    <n v="14453237.02898097"/>
    <n v="14306908.946254015"/>
    <n v="12518711.389832918"/>
    <m/>
  </r>
  <r>
    <s v="Impuesto al valor agregado"/>
    <x v="28"/>
    <x v="71"/>
    <x v="229"/>
    <x v="828"/>
    <s v="Millones de pesos nominales"/>
    <s v="2009-2020"/>
    <m/>
    <m/>
    <s v="Servicio de Impuestos Internos"/>
    <m/>
    <m/>
    <m/>
    <m/>
    <m/>
    <m/>
    <m/>
    <m/>
    <m/>
    <n v="7054486.0886713509"/>
    <n v="8402773.3615299333"/>
    <n v="9443335.2020120285"/>
    <n v="10453258.629853379"/>
    <n v="11173483.782437911"/>
    <n v="12120612.714684619"/>
    <n v="13206596.23806287"/>
    <n v="14071932.782216031"/>
    <n v="15061273.722172214"/>
    <n v="16212270.081550028"/>
    <n v="16357282.799323363"/>
    <n v="15880962"/>
    <m/>
  </r>
  <r>
    <s v="Impuesto a productos específicos"/>
    <x v="28"/>
    <x v="71"/>
    <x v="229"/>
    <x v="829"/>
    <s v="Millones de pesos nominales"/>
    <s v="2009-2020"/>
    <m/>
    <m/>
    <s v="Servicio de Impuestos Internos"/>
    <m/>
    <m/>
    <m/>
    <m/>
    <m/>
    <m/>
    <m/>
    <m/>
    <m/>
    <n v="1241354.672176372"/>
    <n v="1561205.5812690002"/>
    <n v="1742794.3319579998"/>
    <n v="1892992.0424529996"/>
    <n v="1987472.8010689996"/>
    <n v="2224223.8301649992"/>
    <n v="2378176.7980560004"/>
    <n v="2521075.314121"/>
    <n v="2619778.6118720002"/>
    <n v="2728475.2780930004"/>
    <n v="2802132.086168"/>
    <n v="2854866"/>
    <m/>
  </r>
  <r>
    <s v="Impuesto a los actos jurídicos"/>
    <x v="28"/>
    <x v="71"/>
    <x v="229"/>
    <x v="830"/>
    <s v="Millones de pesos nominales"/>
    <s v="2009-2020"/>
    <m/>
    <m/>
    <s v="Servicio de Impuestos Internos"/>
    <m/>
    <m/>
    <m/>
    <m/>
    <m/>
    <m/>
    <m/>
    <m/>
    <m/>
    <n v="63235.629506787009"/>
    <n v="204351.85794640888"/>
    <n v="265509.26117084327"/>
    <n v="319545.52103617491"/>
    <n v="247266.44256599998"/>
    <n v="263785.467833"/>
    <n v="269718.32099299988"/>
    <n v="462200.62220000004"/>
    <n v="514684.02860643825"/>
    <n v="585409.97931300011"/>
    <n v="668211.20531500003"/>
    <n v="350537"/>
    <m/>
  </r>
  <r>
    <s v="Impuesto al comercio exterior"/>
    <x v="28"/>
    <x v="71"/>
    <x v="229"/>
    <x v="831"/>
    <s v="Millones de pesos nominales"/>
    <s v="2009-2020"/>
    <m/>
    <m/>
    <s v="Servicio de Impuestos Internos"/>
    <m/>
    <m/>
    <m/>
    <m/>
    <m/>
    <m/>
    <m/>
    <m/>
    <m/>
    <n v="163157.4825011018"/>
    <n v="267400.46808149398"/>
    <n v="290816.05782826385"/>
    <n v="314340.45107038546"/>
    <n v="303397.03927313618"/>
    <n v="337842.57553911721"/>
    <n v="324333.84455504647"/>
    <n v="308863.5735353753"/>
    <n v="321140.6831076651"/>
    <n v="347556.77144400624"/>
    <n v="331846.27738331218"/>
    <n v="293715"/>
    <m/>
  </r>
  <r>
    <s v="Impuestos varios"/>
    <x v="28"/>
    <x v="71"/>
    <x v="229"/>
    <x v="832"/>
    <s v="Millones de pesos nominales"/>
    <s v="2009-2020"/>
    <m/>
    <m/>
    <s v="Servicio de Impuestos Internos"/>
    <m/>
    <m/>
    <m/>
    <m/>
    <m/>
    <m/>
    <m/>
    <m/>
    <m/>
    <n v="355561.30053170823"/>
    <n v="203470.99096362249"/>
    <n v="336952.50243363885"/>
    <n v="499632.5986817641"/>
    <n v="378744.15456889314"/>
    <n v="361244.13897872443"/>
    <n v="537397.95027435024"/>
    <n v="641137.47512884031"/>
    <n v="746315.71942866186"/>
    <n v="854714.78780106117"/>
    <n v="716223.1464301286"/>
    <n v="462785"/>
    <m/>
  </r>
  <r>
    <s v="Fluctuación deudores"/>
    <x v="28"/>
    <x v="72"/>
    <x v="229"/>
    <x v="833"/>
    <s v="Millones de pesos nominales"/>
    <s v="2009-2020"/>
    <m/>
    <m/>
    <s v="Servicio de Impuestos Internos"/>
    <m/>
    <m/>
    <m/>
    <m/>
    <m/>
    <m/>
    <m/>
    <m/>
    <m/>
    <n v="-81525.326646108879"/>
    <n v="-139777.35427657797"/>
    <n v="-18336.223562212854"/>
    <n v="-234297.74576193377"/>
    <n v="-196194.24912098312"/>
    <n v="-23518.702639283216"/>
    <n v="-702421.90307678352"/>
    <n v="-368260.27071527613"/>
    <n v="-758988.12624265742"/>
    <n v="-750932.18899226899"/>
    <n v="-453871.58426781528"/>
    <n v="-294644"/>
    <m/>
  </r>
  <r>
    <s v="Cuentas no tributarias"/>
    <x v="28"/>
    <x v="73"/>
    <x v="229"/>
    <x v="834"/>
    <s v="Millones de pesos nominales"/>
    <s v="2009-2020"/>
    <m/>
    <m/>
    <s v="Servicio de Impuestos Internos"/>
    <m/>
    <m/>
    <m/>
    <m/>
    <m/>
    <m/>
    <m/>
    <m/>
    <m/>
    <n v="-17674.929015999998"/>
    <n v="-7417.2601009999989"/>
    <n v="31688.820587999988"/>
    <n v="-3131.1156470000005"/>
    <n v="-27540.337975000002"/>
    <n v="-8000.9313699999993"/>
    <n v="-26980.292700000002"/>
    <n v="-108894.6516369991"/>
    <n v="-121806.60567900003"/>
    <n v="-126557.68266499999"/>
    <n v="-149510.49091299999"/>
    <n v="-58547"/>
    <m/>
  </r>
  <r>
    <s v="Proporción de impuestos a la renta sobre ingresos tributarios"/>
    <x v="28"/>
    <x v="71"/>
    <x v="230"/>
    <x v="827"/>
    <s v="Porcentaje"/>
    <s v="2009-2020"/>
    <m/>
    <m/>
    <s v="Servicio de Impuestos Internos"/>
    <m/>
    <m/>
    <m/>
    <m/>
    <m/>
    <m/>
    <m/>
    <m/>
    <m/>
    <n v="0.3422576776433689"/>
    <n v="0.40310738543929558"/>
    <n v="0.4269160482216654"/>
    <n v="0.41843113113173119"/>
    <n v="0.39586965461952872"/>
    <n v="0.37610151989100077"/>
    <n v="0.42239586355502146"/>
    <n v="0.39554610797936285"/>
    <n v="0.40227749368379445"/>
    <n v="0.42132590062034236"/>
    <n v="0.41374293460611294"/>
    <n v="0.39110724384771178"/>
    <m/>
  </r>
  <r>
    <s v="Proporción de impuestos al valor agregado sobre ingresos tributarios"/>
    <x v="28"/>
    <x v="71"/>
    <x v="230"/>
    <x v="828"/>
    <s v="Porcentaje"/>
    <s v="2009-2020"/>
    <m/>
    <m/>
    <s v="Servicio de Impuestos Internos"/>
    <m/>
    <m/>
    <m/>
    <m/>
    <m/>
    <m/>
    <m/>
    <m/>
    <m/>
    <n v="0.52856227066889283"/>
    <n v="0.47803561823722551"/>
    <n v="0.44752594749469654"/>
    <n v="0.4590797111482644"/>
    <n v="0.48679749840661529"/>
    <n v="0.49502083304611977"/>
    <n v="0.47715456602536072"/>
    <n v="0.4852697355042172"/>
    <n v="0.48973274657855115"/>
    <n v="0.47260342299187313"/>
    <n v="0.47303790168778109"/>
    <n v="0.49615004963806758"/>
    <m/>
  </r>
  <r>
    <s v="Proporción de impuestos a productos específicos sobre ingresos tributarios"/>
    <x v="28"/>
    <x v="71"/>
    <x v="230"/>
    <x v="829"/>
    <s v="Porcentaje"/>
    <s v="2009-2020"/>
    <m/>
    <m/>
    <s v="Servicio de Impuestos Internos"/>
    <m/>
    <m/>
    <m/>
    <m/>
    <m/>
    <m/>
    <m/>
    <m/>
    <m/>
    <n v="9.3009361133286908E-2"/>
    <n v="8.8817327699702339E-2"/>
    <n v="8.2592184648037553E-2"/>
    <n v="8.3135247182483191E-2"/>
    <n v="8.658864205202095E-2"/>
    <n v="9.0840055631458111E-2"/>
    <n v="8.5923571641987134E-2"/>
    <n v="8.693912697023623E-2"/>
    <n v="8.5184785741665631E-2"/>
    <n v="7.9537705052355578E-2"/>
    <n v="8.103513881582744E-2"/>
    <n v="8.9191190534303369E-2"/>
    <m/>
  </r>
  <r>
    <s v="Proporción de impuestos a los actos jurídicos sobre ingresos tributarios"/>
    <x v="28"/>
    <x v="71"/>
    <x v="230"/>
    <x v="830"/>
    <s v="Porcentaje"/>
    <s v="2009-2020"/>
    <m/>
    <m/>
    <s v="Servicio de Impuestos Internos"/>
    <m/>
    <m/>
    <m/>
    <m/>
    <m/>
    <m/>
    <m/>
    <m/>
    <m/>
    <n v="4.7379734681111674E-3"/>
    <n v="1.1625621987923144E-2"/>
    <n v="1.2582660800686372E-2"/>
    <n v="1.4033601452953475E-2"/>
    <n v="1.0772708675715184E-2"/>
    <n v="1.0773325169770495E-2"/>
    <n v="9.7449279195485575E-3"/>
    <n v="1.5938959996194456E-2"/>
    <n v="1.6735478525862126E-2"/>
    <n v="1.7065269618952328E-2"/>
    <n v="1.93240668590474E-2"/>
    <n v="1.0951411504541054E-2"/>
    <m/>
  </r>
  <r>
    <s v="Proporción de impuestos al comercio exterior sobre ingresos tributarios"/>
    <x v="28"/>
    <x v="71"/>
    <x v="230"/>
    <x v="831"/>
    <s v="Porcentaje"/>
    <s v="2009-2020"/>
    <m/>
    <m/>
    <s v="Servicio de Impuestos Internos"/>
    <m/>
    <m/>
    <m/>
    <m/>
    <m/>
    <m/>
    <m/>
    <m/>
    <m/>
    <n v="1.2224687715507969E-2"/>
    <n v="1.5212471237351853E-2"/>
    <n v="1.3781966756674752E-2"/>
    <n v="1.3805008427466011E-2"/>
    <n v="1.321816208963178E-2"/>
    <n v="1.3797909158437463E-2"/>
    <n v="1.1718187794669769E-2"/>
    <n v="1.0651141314846136E-2"/>
    <n v="1.0442218346042132E-2"/>
    <n v="1.0131617536730374E-2"/>
    <n v="9.5966957753397062E-3"/>
    <n v="9.1761891898894422E-3"/>
    <m/>
  </r>
  <r>
    <s v="Proporción de impuestos varios sobre ingresos tributarios"/>
    <x v="28"/>
    <x v="71"/>
    <x v="230"/>
    <x v="832"/>
    <s v="Porcentaje"/>
    <s v="2009-2020"/>
    <m/>
    <m/>
    <s v="Servicio de Impuestos Internos"/>
    <m/>
    <m/>
    <m/>
    <m/>
    <m/>
    <m/>
    <m/>
    <m/>
    <m/>
    <n v="2.664067743684791E-2"/>
    <n v="1.1575509272206104E-2"/>
    <n v="1.5968403608101762E-2"/>
    <n v="2.1942553724636795E-2"/>
    <n v="1.6500825576894342E-2"/>
    <n v="1.4753657989057319E-2"/>
    <n v="1.9416197869897754E-2"/>
    <n v="2.2109586351265847E-2"/>
    <n v="2.4267220278487333E-2"/>
    <n v="2.4915766414245047E-2"/>
    <n v="2.0712528999103891E-2"/>
    <n v="1.4458242562494207E-2"/>
    <m/>
  </r>
  <r>
    <s v="Proporción de fluctuación de deudores sobre ingresos tributarios"/>
    <x v="28"/>
    <x v="72"/>
    <x v="230"/>
    <x v="833"/>
    <s v="Porcentaje"/>
    <s v="2009-2020"/>
    <m/>
    <m/>
    <s v="Servicio de Impuestos Internos"/>
    <m/>
    <m/>
    <m/>
    <m/>
    <m/>
    <m/>
    <m/>
    <m/>
    <m/>
    <n v="-6.108341731411132E-3"/>
    <n v="-7.9519643208610432E-3"/>
    <n v="-8.6896585238290631E-4"/>
    <n v="-1.0289742677933412E-2"/>
    <n v="-8.5476357717521548E-3"/>
    <n v="-9.6053294059605531E-4"/>
    <n v="-2.5378516332870953E-2"/>
    <n v="-1.2699432759695938E-2"/>
    <n v="-2.467927656995773E-2"/>
    <n v="-2.1890402834850612E-2"/>
    <n v="-1.3125557862619914E-2"/>
    <n v="-9.2052128344340088E-3"/>
    <m/>
  </r>
  <r>
    <s v="Proporción de cuentas no tributarias sobre ingresos tributarios"/>
    <x v="28"/>
    <x v="73"/>
    <x v="230"/>
    <x v="834"/>
    <s v="Porcentaje"/>
    <s v="2009-2020"/>
    <m/>
    <m/>
    <s v="Servicio de Impuestos Internos"/>
    <m/>
    <m/>
    <m/>
    <m/>
    <m/>
    <m/>
    <m/>
    <m/>
    <m/>
    <n v="-1.3243063346047362E-3"/>
    <n v="-4.2196955284323588E-4"/>
    <n v="1.501754322520773E-3"/>
    <n v="-1.3751038960151829E-4"/>
    <n v="-1.1998556486540644E-3"/>
    <n v="-3.2676794524783139E-4"/>
    <n v="-9.7479847361442624E-4"/>
    <n v="-3.7552253564267475E-3"/>
    <n v="-3.9606665844450122E-3"/>
    <n v="-3.6892793996483771E-3"/>
    <n v="-4.3237088805923897E-3"/>
    <n v="-1.8291144425734375E-3"/>
    <m/>
  </r>
  <r>
    <s v="índice de impuestos a la renta (Base 2009=100)"/>
    <x v="28"/>
    <x v="71"/>
    <x v="231"/>
    <x v="827"/>
    <s v="Millones de pesos nominales"/>
    <s v="2009-2020"/>
    <m/>
    <m/>
    <s v="Servicio de Impuestos Internos"/>
    <m/>
    <m/>
    <m/>
    <m/>
    <m/>
    <m/>
    <m/>
    <m/>
    <m/>
    <n v="100"/>
    <n v="155.11747513398223"/>
    <n v="197.20923330566831"/>
    <n v="208.57639807770892"/>
    <n v="198.91615524009194"/>
    <n v="201.59686090886038"/>
    <n v="255.93462915612929"/>
    <n v="251.09914832928393"/>
    <n v="270.83567596336968"/>
    <n v="316.40453822703989"/>
    <n v="313.20118181961129"/>
    <n v="274.05466945261458"/>
    <m/>
  </r>
  <r>
    <s v="Índice de impuestos al valor agregado (Base 2009=100)"/>
    <x v="28"/>
    <x v="71"/>
    <x v="231"/>
    <x v="828"/>
    <s v="Millones de pesos nominales"/>
    <s v="2009-2020"/>
    <m/>
    <m/>
    <s v="Servicio de Impuestos Internos"/>
    <m/>
    <m/>
    <m/>
    <m/>
    <m/>
    <m/>
    <m/>
    <m/>
    <m/>
    <n v="100"/>
    <n v="119.1124804260904"/>
    <n v="133.86283682913316"/>
    <n v="148.1788821816524"/>
    <n v="158.38834525992149"/>
    <n v="171.81425496251035"/>
    <n v="187.20848084555814"/>
    <n v="199.47495260943032"/>
    <n v="213.49923343613636"/>
    <n v="229.81504078071637"/>
    <n v="231.87065072806899"/>
    <n v="225.1186238144675"/>
    <m/>
  </r>
  <r>
    <s v="Índice de impuestos a productos específicos (Base 2009=100)"/>
    <x v="28"/>
    <x v="71"/>
    <x v="231"/>
    <x v="829"/>
    <s v="Millones de pesos nominales"/>
    <s v="2009-2020"/>
    <m/>
    <m/>
    <s v="Servicio de Impuestos Internos"/>
    <m/>
    <m/>
    <m/>
    <m/>
    <m/>
    <m/>
    <m/>
    <m/>
    <m/>
    <n v="100"/>
    <n v="125.76627907090068"/>
    <n v="140.39455209867555"/>
    <n v="152.49405225455524"/>
    <n v="160.10515331484723"/>
    <n v="179.17714252168059"/>
    <n v="191.57915552744691"/>
    <n v="203.09065335058449"/>
    <n v="211.04191014796302"/>
    <n v="219.79820427222251"/>
    <n v="225.73178713342548"/>
    <n v="229.97988117245993"/>
    <m/>
  </r>
  <r>
    <s v="Índice de impuestos a los actos jurídicos (Base 2009=100)"/>
    <x v="28"/>
    <x v="71"/>
    <x v="231"/>
    <x v="830"/>
    <s v="Millones de pesos nominales"/>
    <s v="2009-2020"/>
    <m/>
    <m/>
    <s v="Servicio de Impuestos Internos"/>
    <m/>
    <m/>
    <m/>
    <m/>
    <m/>
    <m/>
    <m/>
    <m/>
    <m/>
    <n v="100"/>
    <n v="323.15936370092754"/>
    <n v="419.87288375510906"/>
    <n v="505.32512055071493"/>
    <n v="391.02392827363434"/>
    <n v="417.14689944643976"/>
    <n v="426.52903607775636"/>
    <n v="730.91803751300142"/>
    <n v="813.91461209569809"/>
    <n v="925.7597083779624"/>
    <n v="1056.7004875681387"/>
    <n v="554.33464129961305"/>
    <m/>
  </r>
  <r>
    <s v="Índice de impuestos al comercio exterior (Base 2009=100)"/>
    <x v="28"/>
    <x v="71"/>
    <x v="231"/>
    <x v="831"/>
    <s v="Millones de pesos nominales"/>
    <s v="2009-2020"/>
    <m/>
    <m/>
    <s v="Servicio de Impuestos Internos"/>
    <m/>
    <m/>
    <m/>
    <m/>
    <m/>
    <m/>
    <m/>
    <m/>
    <m/>
    <n v="100"/>
    <n v="163.89102355737086"/>
    <n v="178.24255030798236"/>
    <n v="192.66076324036362"/>
    <n v="185.95349390187323"/>
    <n v="207.06532753521481"/>
    <n v="198.78576181932462"/>
    <n v="189.3039588504864"/>
    <n v="196.82865792287305"/>
    <n v="213.01920458453949"/>
    <n v="203.39016776694334"/>
    <n v="180.01932580567768"/>
    <m/>
  </r>
  <r>
    <s v="Índice de impuestos varios (Base 2009=100)"/>
    <x v="28"/>
    <x v="71"/>
    <x v="231"/>
    <x v="832"/>
    <s v="Millones de pesos nominales"/>
    <s v="2009-2020"/>
    <m/>
    <m/>
    <s v="Servicio de Impuestos Internos"/>
    <m/>
    <m/>
    <m/>
    <m/>
    <m/>
    <m/>
    <m/>
    <m/>
    <m/>
    <n v="100"/>
    <n v="57.225291576825406"/>
    <n v="94.766360098739185"/>
    <n v="140.51939790258695"/>
    <n v="106.52007234828908"/>
    <n v="101.59827248874331"/>
    <n v="151.14073142119869"/>
    <n v="180.31700136378169"/>
    <n v="209.89790461240227"/>
    <n v="240.38464999506871"/>
    <n v="201.43450520601786"/>
    <n v="130.15617821960626"/>
    <m/>
  </r>
  <r>
    <s v="Índice de fluctuación de deudores (Base 2009=100)"/>
    <x v="28"/>
    <x v="72"/>
    <x v="231"/>
    <x v="833"/>
    <s v="Millones de pesos nominales"/>
    <s v="2009-2020"/>
    <m/>
    <m/>
    <s v="Servicio de Impuestos Internos"/>
    <m/>
    <m/>
    <m/>
    <m/>
    <m/>
    <m/>
    <m/>
    <m/>
    <m/>
    <n v="100"/>
    <n v="171.45267615220209"/>
    <n v="22.491444458490889"/>
    <n v="287.3925875562457"/>
    <n v="240.65435514614683"/>
    <n v="28.848339046067167"/>
    <n v="861.59961814799965"/>
    <n v="451.71272028611099"/>
    <n v="930.98446515563046"/>
    <n v="921.10295031625014"/>
    <n v="556.72464366566032"/>
    <n v="361.4140686353976"/>
    <m/>
  </r>
  <r>
    <s v="Índice de cuentas no tributarias (Base 2009=100)"/>
    <x v="28"/>
    <x v="73"/>
    <x v="231"/>
    <x v="834"/>
    <s v="Millones de pesos nominales"/>
    <s v="2009-2020"/>
    <m/>
    <m/>
    <s v="Servicio de Impuestos Internos"/>
    <m/>
    <m/>
    <m/>
    <m/>
    <m/>
    <m/>
    <m/>
    <m/>
    <m/>
    <n v="100"/>
    <n v="41.964865003336769"/>
    <n v="-179.28683368014714"/>
    <n v="17.71501115600293"/>
    <n v="155.81583354631564"/>
    <n v="45.267120239958302"/>
    <n v="152.64724783661899"/>
    <n v="616.09668439643326"/>
    <n v="689.1490515675406"/>
    <n v="716.02936877673062"/>
    <n v="845.89019156828056"/>
    <n v="331.24319733901672"/>
    <m/>
  </r>
  <r>
    <s v="Impuesto al valor agregado"/>
    <x v="28"/>
    <x v="71"/>
    <x v="232"/>
    <x v="826"/>
    <s v="Millones de pesos nominales"/>
    <s v="2009-2020"/>
    <m/>
    <m/>
    <s v="Servicio de Impuestos Internos"/>
    <m/>
    <m/>
    <m/>
    <m/>
    <m/>
    <m/>
    <m/>
    <m/>
    <m/>
    <n v="-221159.57924699996"/>
    <n v="-211898.35348799996"/>
    <n v="-248938.55046699999"/>
    <n v="-314084.19210899994"/>
    <n v="-329976.30564499996"/>
    <n v="-350916.046523"/>
    <n v="-395197.51979799999"/>
    <n v="-432414.67628400004"/>
    <n v="-342327.72805900004"/>
    <n v="-390787.74156299996"/>
    <n v="-415811.70233400003"/>
    <n v="-314552"/>
    <m/>
  </r>
  <r>
    <s v="Impuesto a productos específicos"/>
    <x v="28"/>
    <x v="71"/>
    <x v="13"/>
    <x v="826"/>
    <s v="Millones de pesos nominales"/>
    <s v="2009-2020"/>
    <m/>
    <m/>
    <s v="Servicio de Impuestos Internos"/>
    <m/>
    <m/>
    <m/>
    <m/>
    <m/>
    <m/>
    <m/>
    <m/>
    <m/>
    <n v="684703.59089437185"/>
    <n v="913568.26615599997"/>
    <n v="1001140.1218599997"/>
    <n v="1108996.6488139997"/>
    <n v="1171481.5823279999"/>
    <n v="1361739.2000229999"/>
    <n v="1388197.005443"/>
    <n v="1502043.9216430003"/>
    <n v="1629333.885885"/>
    <n v="1727395.9894269998"/>
    <n v="1811133.6776000001"/>
    <n v="1799846"/>
    <m/>
  </r>
  <r>
    <s v="Impuesto a productos específicos"/>
    <x v="28"/>
    <x v="71"/>
    <x v="233"/>
    <x v="826"/>
    <s v="Millones de pesos nominales"/>
    <s v="2009-2020"/>
    <m/>
    <m/>
    <s v="Servicio de Impuestos Internos"/>
    <m/>
    <m/>
    <m/>
    <m/>
    <m/>
    <m/>
    <m/>
    <m/>
    <m/>
    <n v="0"/>
    <n v="0"/>
    <n v="0"/>
    <n v="0"/>
    <n v="0"/>
    <n v="5889.8777129999999"/>
    <n v="8558.2505540000002"/>
    <n v="9997.6997289999999"/>
    <n v="11748.694207999999"/>
    <n v="19623.207383999998"/>
    <n v="17662.456110000003"/>
    <n v="33104"/>
    <m/>
  </r>
  <r>
    <s v="Impuesto a productos específicos"/>
    <x v="28"/>
    <x v="71"/>
    <x v="234"/>
    <x v="826"/>
    <s v="Millones de pesos nominales"/>
    <s v="2009-2020"/>
    <m/>
    <m/>
    <s v="Servicio de Impuestos Internos"/>
    <m/>
    <m/>
    <m/>
    <m/>
    <m/>
    <m/>
    <m/>
    <m/>
    <m/>
    <n v="556651.08128200006"/>
    <n v="647637.31511300011"/>
    <n v="741654.21009800001"/>
    <n v="783995.39363900002"/>
    <n v="815991.21874099982"/>
    <n v="856594.75242899999"/>
    <n v="981421.542059"/>
    <n v="1009033.6927489999"/>
    <n v="978696.03177899995"/>
    <n v="981456.08128200017"/>
    <n v="973335.95245800004"/>
    <n v="1021916"/>
    <m/>
  </r>
  <r>
    <s v="Impuestos varios"/>
    <x v="28"/>
    <x v="71"/>
    <x v="235"/>
    <x v="826"/>
    <s v="Millones de pesos nominales"/>
    <s v="2009-2020"/>
    <m/>
    <m/>
    <s v="Servicio de Impuestos Internos"/>
    <m/>
    <m/>
    <m/>
    <m/>
    <m/>
    <m/>
    <m/>
    <m/>
    <m/>
    <n v="200202.81321699996"/>
    <n v="39338.448119999994"/>
    <n v="30875.874180000003"/>
    <n v="66719.433476000006"/>
    <n v="45550.353355999992"/>
    <n v="31340.122338000001"/>
    <n v="92235.63468399999"/>
    <n v="100490.10172799981"/>
    <n v="202376.20380800002"/>
    <n v="125684.718163"/>
    <n v="62823.954852000003"/>
    <n v="155432"/>
    <m/>
  </r>
  <r>
    <s v="Impuestos varios"/>
    <x v="28"/>
    <x v="71"/>
    <x v="236"/>
    <x v="826"/>
    <s v="Millones de pesos nominales"/>
    <s v="2009-2020"/>
    <m/>
    <m/>
    <s v="Servicio de Impuestos Internos"/>
    <m/>
    <m/>
    <m/>
    <m/>
    <m/>
    <m/>
    <m/>
    <m/>
    <m/>
    <n v="56204.551387999993"/>
    <n v="65702.843571999998"/>
    <n v="88505.639689000003"/>
    <n v="95730.807242999988"/>
    <n v="86573.477058000004"/>
    <n v="89652.301521999994"/>
    <n v="99730.598612999995"/>
    <n v="104712.882216"/>
    <n v="102380.27182299999"/>
    <n v="110127.234092"/>
    <n v="113133.702542"/>
    <n v="52138"/>
    <m/>
  </r>
  <r>
    <s v="Impuestos varios"/>
    <x v="28"/>
    <x v="71"/>
    <x v="237"/>
    <x v="826"/>
    <s v="Millones de pesos nominales"/>
    <s v="2009-2020"/>
    <m/>
    <m/>
    <s v="Servicio de Impuestos Internos"/>
    <m/>
    <m/>
    <m/>
    <m/>
    <m/>
    <m/>
    <m/>
    <m/>
    <m/>
    <n v="62573.55154863435"/>
    <n v="74010.833693374647"/>
    <n v="94046.009467977958"/>
    <n v="131808.54193825158"/>
    <n v="112138.36192582798"/>
    <n v="132542.75732830699"/>
    <n v="175603.34007290256"/>
    <n v="208112.28615830527"/>
    <n v="209550.32986939681"/>
    <n v="266918.61642932182"/>
    <n v="214226.60092767113"/>
    <n v="205888"/>
    <m/>
  </r>
  <r>
    <s v="Impuestos varios"/>
    <x v="28"/>
    <x v="71"/>
    <x v="238"/>
    <x v="826"/>
    <s v="Millones de pesos nominales"/>
    <s v="2009-2020"/>
    <m/>
    <m/>
    <s v="Servicio de Impuestos Internos"/>
    <m/>
    <m/>
    <m/>
    <m/>
    <m/>
    <m/>
    <m/>
    <m/>
    <m/>
    <n v="32689.738673999997"/>
    <n v="36213.387235000002"/>
    <n v="42944.492697000009"/>
    <n v="47899.284580000007"/>
    <n v="50094.203966000001"/>
    <n v="50477.746165000004"/>
    <n v="51766.537873000001"/>
    <n v="51641.224044999995"/>
    <n v="52253.763498000008"/>
    <n v="53854.274333000016"/>
    <n v="54695.632885999999"/>
    <n v="54932"/>
    <m/>
  </r>
  <r>
    <s v="Impuestos a la renta"/>
    <x v="28"/>
    <x v="71"/>
    <x v="239"/>
    <x v="826"/>
    <s v="Millones de pesos nominales"/>
    <s v="2009-2020"/>
    <m/>
    <m/>
    <s v="Servicio de Impuestos Internos"/>
    <m/>
    <m/>
    <m/>
    <m/>
    <m/>
    <m/>
    <m/>
    <m/>
    <m/>
    <n v="1870768.5085488958"/>
    <n v="1832380.9187472127"/>
    <n v="1860030.8639474595"/>
    <n v="1774043.7465922439"/>
    <n v="1568530.6877962374"/>
    <n v="1793788.1391272806"/>
    <n v="1899934.2775760256"/>
    <n v="1601412.0260563241"/>
    <n v="1734044.68826953"/>
    <n v="2556851.3703907323"/>
    <n v="2453890.5705624684"/>
    <n v="2305007.1976694884"/>
    <m/>
  </r>
  <r>
    <s v="Impuestos a la renta"/>
    <x v="28"/>
    <x v="71"/>
    <x v="240"/>
    <x v="826"/>
    <s v="Millones de pesos nominales"/>
    <s v="2009-2020"/>
    <m/>
    <m/>
    <s v="Servicio de Impuestos Internos"/>
    <m/>
    <m/>
    <m/>
    <m/>
    <m/>
    <m/>
    <m/>
    <m/>
    <m/>
    <n v="283601.66452045005"/>
    <n v="171025.09033113674"/>
    <n v="415914.34152335505"/>
    <n v="450642.05567081703"/>
    <n v="304704.57656475913"/>
    <n v="265865.38703245745"/>
    <n v="222890.06886029785"/>
    <n v="88342.141611223458"/>
    <n v="86290.858751749925"/>
    <n v="146588.44447160326"/>
    <n v="232869.53524329135"/>
    <n v="199401.91214685873"/>
    <m/>
  </r>
  <r>
    <s v="Impuestos a la renta"/>
    <x v="28"/>
    <x v="71"/>
    <x v="241"/>
    <x v="826"/>
    <s v="Millones de pesos nominales"/>
    <s v="2009-2020"/>
    <m/>
    <m/>
    <s v="Servicio de Impuestos Internos"/>
    <m/>
    <m/>
    <m/>
    <m/>
    <m/>
    <m/>
    <m/>
    <m/>
    <m/>
    <n v="-57955.12882699992"/>
    <n v="-35552.64081099999"/>
    <n v="-99464.466517999987"/>
    <n v="-142540.1945420001"/>
    <n v="-169470.9350670001"/>
    <n v="-215910.44326400009"/>
    <n v="-286542.56012689811"/>
    <n v="-464730.47350902797"/>
    <n v="-191810.01379974396"/>
    <n v="-381865.00237899984"/>
    <n v="-363021.63708400028"/>
    <n v="-151548.01085499994"/>
    <m/>
  </r>
  <r>
    <s v="Impuestos a la renta"/>
    <x v="28"/>
    <x v="71"/>
    <x v="242"/>
    <x v="826"/>
    <s v="Millones de pesos nominales"/>
    <s v="2009-2020"/>
    <m/>
    <m/>
    <s v="Servicio de Impuestos Internos"/>
    <m/>
    <m/>
    <m/>
    <m/>
    <m/>
    <m/>
    <m/>
    <m/>
    <m/>
    <n v="3171875.0425793524"/>
    <n v="2778520.6393969115"/>
    <n v="4081149.0712886504"/>
    <n v="5776403.2168999985"/>
    <n v="5065470.9908839678"/>
    <n v="5327974.8128731893"/>
    <n v="6100611.8071057228"/>
    <n v="6416631.559878041"/>
    <n v="6721165.8862408902"/>
    <n v="7854189.8067028793"/>
    <n v="8976127.2540055942"/>
    <n v="8456219.6472679563"/>
    <m/>
  </r>
  <r>
    <s v="Impuestos a la renta"/>
    <x v="28"/>
    <x v="71"/>
    <x v="243"/>
    <x v="826"/>
    <s v="Millones de pesos nominales"/>
    <s v="2009-2020"/>
    <m/>
    <m/>
    <s v="Servicio de Impuestos Internos"/>
    <m/>
    <m/>
    <m/>
    <m/>
    <m/>
    <m/>
    <m/>
    <m/>
    <m/>
    <n v="1239785.5388973302"/>
    <n v="1449099.0799839797"/>
    <n v="1663293.4517069999"/>
    <n v="1917675.246786"/>
    <n v="1981699.4016100001"/>
    <n v="2139886.5059170006"/>
    <n v="2349804.4125910001"/>
    <n v="2458249.0413280004"/>
    <n v="2585642.0195835517"/>
    <n v="2848205.0407009996"/>
    <n v="3015793.4985059998"/>
    <n v="3050937.082396999"/>
    <m/>
  </r>
  <r>
    <s v="Impuestos a la renta"/>
    <x v="28"/>
    <x v="71"/>
    <x v="244"/>
    <x v="826"/>
    <s v="Millones de pesos nominales"/>
    <s v="2009-2020"/>
    <m/>
    <m/>
    <s v="Servicio de Impuestos Internos"/>
    <m/>
    <m/>
    <m/>
    <m/>
    <m/>
    <m/>
    <m/>
    <m/>
    <m/>
    <n v="44974.106870999989"/>
    <n v="194197.79362369244"/>
    <n v="116722.9850321464"/>
    <n v="87033.537508526701"/>
    <n v="144866.64625660598"/>
    <n v="100864.18790690316"/>
    <n v="132378.48238617548"/>
    <n v="88350.320056616009"/>
    <n v="193070.86376691292"/>
    <n v="184448.21069194912"/>
    <n v="122091.78819647482"/>
    <n v="203376.85150218636"/>
    <m/>
  </r>
  <r>
    <s v="Impuestos a la renta"/>
    <x v="28"/>
    <x v="71"/>
    <x v="245"/>
    <x v="826"/>
    <s v="Millones de pesos nominales"/>
    <s v="2009-2020"/>
    <m/>
    <m/>
    <s v="Servicio de Impuestos Internos"/>
    <m/>
    <m/>
    <m/>
    <m/>
    <m/>
    <m/>
    <m/>
    <m/>
    <m/>
    <n v="-316.63599756977487"/>
    <n v="4512.0750850000004"/>
    <n v="2388.1891240000004"/>
    <n v="18142.949570999997"/>
    <n v="11371.073500999999"/>
    <n v="28521.59944934128"/>
    <n v="47038.829854960553"/>
    <n v="33166.786411824716"/>
    <n v="32001.186946203703"/>
    <n v="393866.25005882216"/>
    <n v="32298.191577347745"/>
    <n v="-1137.6575819787452"/>
    <m/>
  </r>
  <r>
    <s v="Impuesto al valor agregado"/>
    <x v="28"/>
    <x v="71"/>
    <x v="246"/>
    <x v="826"/>
    <s v="Millones de pesos nominales"/>
    <s v="2009-2020"/>
    <m/>
    <m/>
    <s v="Servicio de Impuestos Internos"/>
    <m/>
    <m/>
    <m/>
    <m/>
    <m/>
    <m/>
    <m/>
    <m/>
    <m/>
    <n v="-3383926.6931379996"/>
    <n v="-3572233.5933760004"/>
    <n v="-4290499.6406579996"/>
    <n v="-4994651.6097109988"/>
    <n v="-5178116.3556999993"/>
    <n v="-5390090.7352860002"/>
    <n v="-5342880.6407829998"/>
    <n v="-5097477.0468570003"/>
    <n v="-5074350.3162389994"/>
    <n v="-5659934.7683463711"/>
    <n v="-6808426.7699529994"/>
    <n v="-7096752"/>
    <m/>
  </r>
  <r>
    <s v="Impuesto a productos específicos"/>
    <x v="28"/>
    <x v="71"/>
    <x v="13"/>
    <x v="826"/>
    <s v="Millones de pesos nominales"/>
    <s v="2009-2020"/>
    <m/>
    <m/>
    <s v="Servicio de Impuestos Internos"/>
    <m/>
    <m/>
    <m/>
    <m/>
    <m/>
    <m/>
    <m/>
    <m/>
    <m/>
    <n v="1806.297446"/>
    <n v="2276.6891369999998"/>
    <n v="2936.2853070000001"/>
    <n v="5000.5523370000001"/>
    <n v="5987.4970539999995"/>
    <n v="7526.3015210000003"/>
    <n v="6694.0539519999993"/>
    <n v="7259.822478"/>
    <n v="5981.2839039999999"/>
    <n v="5688.4741620000004"/>
    <n v="5806.5977940000002"/>
    <n v="3326"/>
    <m/>
  </r>
  <r>
    <s v="Impuesto a productos específicos"/>
    <x v="28"/>
    <x v="71"/>
    <x v="13"/>
    <x v="826"/>
    <s v="Millones de pesos nominales"/>
    <s v="2009-2020"/>
    <m/>
    <m/>
    <s v="Servicio de Impuestos Internos"/>
    <m/>
    <m/>
    <m/>
    <m/>
    <m/>
    <m/>
    <m/>
    <m/>
    <m/>
    <n v="2253.8120010000002"/>
    <n v="2676.7734110000001"/>
    <n v="2763.829064"/>
    <n v="2756.1674290000001"/>
    <n v="2688.6824630000001"/>
    <n v="3678.7298290000003"/>
    <n v="2289.2159790000001"/>
    <n v="2226.3619020000001"/>
    <n v="2494.8835170000002"/>
    <n v="2877.4858940000004"/>
    <n v="2884.2042940000001"/>
    <n v="2152"/>
    <m/>
  </r>
  <r>
    <s v="Impuesto a productos específicos"/>
    <x v="28"/>
    <x v="71"/>
    <x v="13"/>
    <x v="826"/>
    <s v="Millones de pesos nominales"/>
    <s v="2009-2020"/>
    <m/>
    <m/>
    <s v="Servicio de Impuestos Internos"/>
    <m/>
    <m/>
    <m/>
    <m/>
    <m/>
    <m/>
    <m/>
    <m/>
    <m/>
    <n v="532194.72160699998"/>
    <n v="718599.67826299998"/>
    <n v="805780.0301049999"/>
    <n v="897438.14905400004"/>
    <n v="940438.64653599984"/>
    <n v="1072303.9546869998"/>
    <n v="1131276.0817789999"/>
    <n v="1234193.5591909999"/>
    <n v="1304041.0672900002"/>
    <n v="1356373.6438259999"/>
    <n v="1438272.98443"/>
    <n v="1309192"/>
    <m/>
  </r>
  <r>
    <s v="Impuesto a productos específicos"/>
    <x v="28"/>
    <x v="71"/>
    <x v="13"/>
    <x v="826"/>
    <s v="Millones de pesos nominales"/>
    <s v="2009-2020"/>
    <m/>
    <m/>
    <s v="Servicio de Impuestos Internos"/>
    <m/>
    <m/>
    <m/>
    <m/>
    <m/>
    <m/>
    <m/>
    <m/>
    <m/>
    <n v="370.85727800000001"/>
    <n v="-1.2985000000000003E-2"/>
    <n v="59.249814999999998"/>
    <n v="42.441769000000001"/>
    <n v="33.742770999999998"/>
    <n v="33.359530999999997"/>
    <n v="205.973871"/>
    <n v="216.20228"/>
    <n v="290.552685"/>
    <n v="190.438534"/>
    <n v="448.94069000000002"/>
    <n v="286"/>
    <m/>
  </r>
  <r>
    <s v="Impuesto a productos específicos"/>
    <x v="28"/>
    <x v="71"/>
    <x v="13"/>
    <x v="826"/>
    <s v="Millones de pesos nominales"/>
    <s v="2009-2020"/>
    <m/>
    <m/>
    <s v="Servicio de Impuestos Internos"/>
    <m/>
    <m/>
    <m/>
    <m/>
    <m/>
    <m/>
    <m/>
    <m/>
    <m/>
    <n v="148077.90256237175"/>
    <n v="190015.13833000002"/>
    <n v="189600.72756900001"/>
    <n v="203759.33822499998"/>
    <n v="222333.01350399994"/>
    <n v="278196.85445499991"/>
    <n v="247731.67986199999"/>
    <n v="258147.97579200007"/>
    <n v="316526.09848899994"/>
    <n v="362265.94701100001"/>
    <n v="363720.95039200009"/>
    <n v="484890"/>
    <m/>
  </r>
  <r>
    <s v="Impuesto a productos específicos"/>
    <x v="28"/>
    <x v="71"/>
    <x v="234"/>
    <x v="826"/>
    <s v="Millones de pesos nominales"/>
    <s v="2009-2020"/>
    <m/>
    <m/>
    <s v="Servicio de Impuestos Internos"/>
    <m/>
    <m/>
    <m/>
    <m/>
    <m/>
    <m/>
    <m/>
    <m/>
    <m/>
    <n v="12667.800194000001"/>
    <n v="12358.979006999996"/>
    <n v="20394.495870999999"/>
    <n v="26047.550856000002"/>
    <n v="45752.330138999998"/>
    <n v="26561.811082"/>
    <n v="26767.511108000002"/>
    <n v="26006.530792000001"/>
    <n v="26461.078486999999"/>
    <n v="28121.786883000004"/>
    <n v="31950.333168000001"/>
    <n v="47581"/>
    <m/>
  </r>
  <r>
    <s v="Impuesto a productos específicos"/>
    <x v="28"/>
    <x v="71"/>
    <x v="234"/>
    <x v="826"/>
    <s v="Millones de pesos nominales"/>
    <s v="2009-2020"/>
    <m/>
    <m/>
    <s v="Servicio de Impuestos Internos"/>
    <m/>
    <m/>
    <m/>
    <m/>
    <m/>
    <m/>
    <m/>
    <m/>
    <m/>
    <n v="543983.28108800005"/>
    <n v="635278.33610600012"/>
    <n v="721259.71422700002"/>
    <n v="757947.84278299997"/>
    <n v="770238.88860199985"/>
    <n v="830032.94134699996"/>
    <n v="954654.03095100005"/>
    <n v="983027.16195699992"/>
    <n v="952234.95329199999"/>
    <n v="953334.29439900012"/>
    <n v="941385.61929000006"/>
    <n v="974335"/>
    <m/>
  </r>
  <r>
    <s v="Impuestos varios"/>
    <x v="28"/>
    <x v="71"/>
    <x v="235"/>
    <x v="826"/>
    <s v="Millones de pesos nominales"/>
    <s v="2009-2020"/>
    <m/>
    <m/>
    <s v="Servicio de Impuestos Internos"/>
    <m/>
    <m/>
    <m/>
    <m/>
    <m/>
    <m/>
    <m/>
    <m/>
    <m/>
    <n v="1029.7912559999677"/>
    <n v="4042.4021170000001"/>
    <n v="950.13202999999999"/>
    <n v="570.14827600000001"/>
    <n v="854.08035600000005"/>
    <n v="3132.4330380000029"/>
    <n v="8870.1227839999992"/>
    <n v="6036.999307999853"/>
    <n v="14299.232008000021"/>
    <n v="7647.4181629999948"/>
    <n v="12385.810143000002"/>
    <n v="26740"/>
    <m/>
  </r>
  <r>
    <s v="Impuestos varios"/>
    <x v="28"/>
    <x v="71"/>
    <x v="235"/>
    <x v="826"/>
    <s v="Millones de pesos nominales"/>
    <s v="2009-2020"/>
    <m/>
    <m/>
    <s v="Servicio de Impuestos Internos"/>
    <m/>
    <m/>
    <m/>
    <m/>
    <m/>
    <m/>
    <m/>
    <m/>
    <m/>
    <n v="199173.02196099999"/>
    <n v="35296.046002999996"/>
    <n v="29925.742150000002"/>
    <n v="66149.285199999998"/>
    <n v="44696.272999999994"/>
    <n v="28207.689299999998"/>
    <n v="83365.511899999998"/>
    <n v="94453.102419999952"/>
    <n v="188076.9718"/>
    <n v="118037.3"/>
    <n v="50438.144709"/>
    <n v="128692"/>
    <m/>
  </r>
  <r>
    <s v="Impuestos varios"/>
    <x v="28"/>
    <x v="71"/>
    <x v="236"/>
    <x v="826"/>
    <s v="Millones de pesos nominales"/>
    <s v="2009-2020"/>
    <m/>
    <m/>
    <s v="Servicio de Impuestos Internos"/>
    <m/>
    <m/>
    <m/>
    <m/>
    <m/>
    <m/>
    <m/>
    <m/>
    <m/>
    <n v="3675.3788589999999"/>
    <n v="3800.1896940000001"/>
    <n v="4148.3498760000002"/>
    <n v="4383.9585630000001"/>
    <n v="4785.5582880000002"/>
    <n v="5093.0183589999997"/>
    <n v="5591.3556940000008"/>
    <n v="5843.3926409999995"/>
    <n v="5840.2513879999997"/>
    <n v="5931.2149909999998"/>
    <n v="6060.1827279999998"/>
    <n v="3616"/>
    <m/>
  </r>
  <r>
    <s v="Impuestos varios"/>
    <x v="28"/>
    <x v="71"/>
    <x v="236"/>
    <x v="826"/>
    <s v="Millones de pesos nominales"/>
    <s v="2009-2020"/>
    <m/>
    <m/>
    <s v="Servicio de Impuestos Internos"/>
    <m/>
    <m/>
    <m/>
    <m/>
    <m/>
    <m/>
    <m/>
    <m/>
    <m/>
    <n v="11362.008603"/>
    <n v="13227.325314"/>
    <n v="18683.780334999999"/>
    <n v="20768.359127"/>
    <n v="17910.443345"/>
    <n v="16378.911131000001"/>
    <n v="17636.070280999997"/>
    <n v="18782.846250000002"/>
    <n v="19075.026967000002"/>
    <n v="20108.432392999999"/>
    <n v="21175.175310000002"/>
    <n v="6729"/>
    <m/>
  </r>
  <r>
    <s v="Impuestos varios"/>
    <x v="28"/>
    <x v="71"/>
    <x v="236"/>
    <x v="826"/>
    <s v="Millones de pesos nominales"/>
    <s v="2009-2020"/>
    <m/>
    <m/>
    <s v="Servicio de Impuestos Internos"/>
    <m/>
    <m/>
    <m/>
    <m/>
    <m/>
    <m/>
    <m/>
    <m/>
    <m/>
    <n v="19001.477512000001"/>
    <n v="25445.851308000001"/>
    <n v="40852.027446"/>
    <n v="47750.568983000005"/>
    <n v="40214.667199000003"/>
    <n v="42082.804015000002"/>
    <n v="48289.618042999995"/>
    <n v="50546.256379999992"/>
    <n v="50536.377782999989"/>
    <n v="54219.728747999994"/>
    <n v="54170.023352000004"/>
    <n v="16700"/>
    <m/>
  </r>
  <r>
    <s v="Impuestos varios"/>
    <x v="28"/>
    <x v="71"/>
    <x v="236"/>
    <x v="826"/>
    <s v="Millones de pesos nominales"/>
    <s v="2009-2020"/>
    <m/>
    <m/>
    <s v="Servicio de Impuestos Internos"/>
    <m/>
    <m/>
    <m/>
    <m/>
    <m/>
    <m/>
    <m/>
    <m/>
    <m/>
    <n v="22165.686414"/>
    <n v="23229.477255999998"/>
    <n v="24821.482032"/>
    <n v="22827.920569999995"/>
    <n v="23662.808226000001"/>
    <n v="26097.568016999998"/>
    <n v="28213.554595000001"/>
    <n v="29540.386944999998"/>
    <n v="26928.615685000001"/>
    <n v="29867.857959999998"/>
    <n v="31728.321151999997"/>
    <n v="25093"/>
    <m/>
  </r>
  <r>
    <s v="Toneladas exportadas de berries"/>
    <x v="0"/>
    <x v="4"/>
    <x v="247"/>
    <x v="835"/>
    <s v="Toneladas"/>
    <s v="2012-2020"/>
    <m/>
    <s v="Toneladas de fruta exportada"/>
    <s v="Oficina de Estudios y Políticas Agrarias (ODEPA)"/>
    <m/>
    <m/>
    <m/>
    <m/>
    <m/>
    <m/>
    <m/>
    <m/>
    <m/>
    <m/>
    <m/>
    <m/>
    <n v="400994.18369999999"/>
    <n v="420047.83199999994"/>
    <n v="303714.5798000003"/>
    <n v="398494.63910000003"/>
    <n v="426497.78440000018"/>
    <n v="395641.6370000001"/>
    <n v="437915.38299999962"/>
    <n v="414576.46879999992"/>
    <n v="414939.69940000027"/>
    <m/>
  </r>
  <r>
    <s v="Toneladas exportadas de cítricos"/>
    <x v="0"/>
    <x v="4"/>
    <x v="247"/>
    <x v="836"/>
    <s v="Toneladas"/>
    <s v="2012-2020"/>
    <m/>
    <s v="Toneladas de fruta exportada"/>
    <s v="Oficina de Estudios y Políticas Agrarias (ODEPA)"/>
    <m/>
    <m/>
    <m/>
    <m/>
    <m/>
    <m/>
    <m/>
    <m/>
    <m/>
    <m/>
    <m/>
    <m/>
    <n v="167243.32360000012"/>
    <n v="169212.98850000004"/>
    <n v="158010.69480000014"/>
    <n v="210591.524"/>
    <n v="251221.36650000012"/>
    <n v="271730.69819999998"/>
    <n v="360267.06869999995"/>
    <n v="336243.7051000002"/>
    <n v="371626.08970000001"/>
    <m/>
  </r>
  <r>
    <s v="Toneladas exportadas de frutos de hueso (carozo)"/>
    <x v="0"/>
    <x v="4"/>
    <x v="247"/>
    <x v="837"/>
    <s v="Toneladas"/>
    <s v="2012-2020"/>
    <m/>
    <s v="Toneladas de fruta exportada"/>
    <s v="Oficina de Estudios y Políticas Agrarias (ODEPA)"/>
    <m/>
    <m/>
    <m/>
    <m/>
    <m/>
    <m/>
    <m/>
    <m/>
    <m/>
    <m/>
    <m/>
    <m/>
    <n v="467278.41999999946"/>
    <n v="445439.50869999971"/>
    <n v="339352.18000000005"/>
    <n v="424864.88830000017"/>
    <n v="520580.05840000074"/>
    <n v="468187.2076999998"/>
    <n v="588173.96679999982"/>
    <n v="639979.00810000044"/>
    <n v="610653.39659999998"/>
    <m/>
  </r>
  <r>
    <s v="Toneladas exportadas de frutos de pepita"/>
    <x v="0"/>
    <x v="4"/>
    <x v="247"/>
    <x v="838"/>
    <s v="Toneladas"/>
    <s v="2012-2020"/>
    <m/>
    <s v="Toneladas de fruta exportada"/>
    <s v="Oficina de Estudios y Políticas Agrarias (ODEPA)"/>
    <m/>
    <m/>
    <m/>
    <m/>
    <m/>
    <m/>
    <m/>
    <m/>
    <m/>
    <m/>
    <m/>
    <m/>
    <n v="1042105.3144999986"/>
    <n v="1116132.6184999996"/>
    <n v="1121203.5645000003"/>
    <n v="910678.74900000042"/>
    <n v="1040887.2345999996"/>
    <n v="1024160.4395999991"/>
    <n v="1065974.2371000007"/>
    <n v="939858.52390000026"/>
    <n v="895125.14779999934"/>
    <m/>
  </r>
  <r>
    <s v="Toneladas exportadas de frutos oleaginosos"/>
    <x v="0"/>
    <x v="4"/>
    <x v="247"/>
    <x v="839"/>
    <s v="Toneladas"/>
    <s v="2012-2020"/>
    <m/>
    <s v="Toneladas de fruta exportada"/>
    <s v="Oficina de Estudios y Políticas Agrarias (ODEPA)"/>
    <m/>
    <m/>
    <m/>
    <m/>
    <m/>
    <m/>
    <m/>
    <m/>
    <m/>
    <m/>
    <m/>
    <m/>
    <n v="104359.54200000004"/>
    <n v="99427.473200000037"/>
    <n v="124014.07510000002"/>
    <n v="105588.94409999994"/>
    <n v="158230.17390000002"/>
    <n v="192777.06110000014"/>
    <n v="148455.75649999993"/>
    <n v="157541.51629999987"/>
    <n v="113561.99229999994"/>
    <m/>
  </r>
  <r>
    <s v="Toneladas exportadas de frutos secos"/>
    <x v="0"/>
    <x v="4"/>
    <x v="247"/>
    <x v="840"/>
    <s v="Toneladas"/>
    <s v="2012-2020"/>
    <m/>
    <s v="Toneladas de fruta exportada"/>
    <s v="Oficina de Estudios y Políticas Agrarias (ODEPA)"/>
    <m/>
    <m/>
    <m/>
    <m/>
    <m/>
    <m/>
    <m/>
    <m/>
    <m/>
    <m/>
    <m/>
    <m/>
    <n v="39751.95840000001"/>
    <n v="49444.051099999982"/>
    <n v="52869.44479999999"/>
    <n v="68817.991899999979"/>
    <n v="68333.791300000012"/>
    <n v="97186.714600000021"/>
    <n v="108877.35580000002"/>
    <n v="130924.12790000006"/>
    <n v="123601.1442"/>
    <m/>
  </r>
  <r>
    <s v="Toneladas exportadas de otros frutos"/>
    <x v="0"/>
    <x v="4"/>
    <x v="247"/>
    <x v="825"/>
    <s v="Toneladas"/>
    <s v="2012-2020"/>
    <m/>
    <s v="Toneladas de fruta exportada"/>
    <s v="Oficina de Estudios y Políticas Agrarias (ODEPA)"/>
    <m/>
    <m/>
    <m/>
    <m/>
    <m/>
    <m/>
    <m/>
    <m/>
    <m/>
    <m/>
    <m/>
    <m/>
    <n v="72186.087700000018"/>
    <n v="69215.078699999955"/>
    <n v="70689.850299999991"/>
    <n v="59560.459100000029"/>
    <n v="61693.814400000047"/>
    <n v="69042.209300000002"/>
    <n v="84538.393799999991"/>
    <n v="74468.122400000037"/>
    <n v="81340.751600000018"/>
    <m/>
  </r>
  <r>
    <s v="Toneladas exportadas de frutos tropicales y subtropicales"/>
    <x v="0"/>
    <x v="4"/>
    <x v="247"/>
    <x v="841"/>
    <s v="Toneladas"/>
    <s v="2012-2020"/>
    <m/>
    <s v="Toneladas de fruta exportada"/>
    <s v="Oficina de Estudios y Políticas Agrarias (ODEPA)"/>
    <m/>
    <m/>
    <m/>
    <m/>
    <m/>
    <m/>
    <m/>
    <m/>
    <m/>
    <m/>
    <m/>
    <m/>
    <n v="211.92989999999998"/>
    <n v="258.34740000000005"/>
    <n v="177.81370000000001"/>
    <n v="274.16329999999999"/>
    <n v="297.96320000000003"/>
    <n v="392.05880000000002"/>
    <n v="226.72129999999996"/>
    <n v="446.15300000000002"/>
    <n v="231.89210000000003"/>
    <m/>
  </r>
  <r>
    <s v="Toneladas exportadas de uva"/>
    <x v="0"/>
    <x v="4"/>
    <x v="247"/>
    <x v="842"/>
    <s v="Toneladas"/>
    <s v="2012-2020"/>
    <m/>
    <s v="Toneladas de fruta exportada"/>
    <s v="Oficina de Estudios y Políticas Agrarias (ODEPA)"/>
    <m/>
    <m/>
    <m/>
    <m/>
    <m/>
    <m/>
    <m/>
    <m/>
    <m/>
    <m/>
    <m/>
    <m/>
    <n v="919315.15960000013"/>
    <n v="966144.16530000023"/>
    <n v="829979.30340000067"/>
    <n v="844988.90370000072"/>
    <n v="804792.5686999996"/>
    <n v="783176.1995999997"/>
    <n v="816900.86410000059"/>
    <n v="747694.87069999892"/>
    <n v="697353.25720000034"/>
    <m/>
  </r>
  <r>
    <s v="Dolares exportados de berries"/>
    <x v="0"/>
    <x v="4"/>
    <x v="247"/>
    <x v="835"/>
    <s v="USD FOB"/>
    <s v="2012-2020"/>
    <m/>
    <s v="Valor de exportación de fruta en dólar FOB"/>
    <s v="Oficina de Estudios y Políticas Agrarias (ODEPA)"/>
    <m/>
    <m/>
    <m/>
    <m/>
    <m/>
    <m/>
    <m/>
    <m/>
    <m/>
    <m/>
    <m/>
    <m/>
    <n v="912823021.96000016"/>
    <n v="1043973908.4700007"/>
    <n v="1096554123.1199977"/>
    <n v="1155176770.2900014"/>
    <n v="1247803426.8599994"/>
    <n v="1057319334.6999997"/>
    <n v="1241705946.8199987"/>
    <n v="1148038666.7900007"/>
    <n v="1182321649.73"/>
    <m/>
  </r>
  <r>
    <s v="Dolares exportados de cítricos"/>
    <x v="0"/>
    <x v="4"/>
    <x v="247"/>
    <x v="836"/>
    <s v="USD FOB"/>
    <s v="2012-2020"/>
    <m/>
    <s v="Valor de exportación de fruta en dólar FOB"/>
    <s v="Oficina de Estudios y Políticas Agrarias (ODEPA)"/>
    <m/>
    <m/>
    <m/>
    <m/>
    <m/>
    <m/>
    <m/>
    <m/>
    <m/>
    <m/>
    <m/>
    <m/>
    <n v="157584436.36000013"/>
    <n v="190683953.27000001"/>
    <n v="208007209.53999987"/>
    <n v="247384198.65000004"/>
    <n v="295670659.4599998"/>
    <n v="351261876.16999984"/>
    <n v="430726235.02999997"/>
    <n v="369529407.29000014"/>
    <n v="425412239.67000008"/>
    <m/>
  </r>
  <r>
    <s v="Dolares exportados de frutos de hueso (carozo)"/>
    <x v="0"/>
    <x v="4"/>
    <x v="247"/>
    <x v="837"/>
    <s v="USD FOB"/>
    <s v="2012-2020"/>
    <m/>
    <s v="Valor de exportación de fruta en dólar FOB"/>
    <s v="Oficina de Estudios y Políticas Agrarias (ODEPA)"/>
    <m/>
    <m/>
    <m/>
    <m/>
    <m/>
    <m/>
    <m/>
    <m/>
    <m/>
    <m/>
    <m/>
    <m/>
    <n v="974585429.77000082"/>
    <n v="1011344046.9899989"/>
    <n v="1219448007.6400001"/>
    <n v="1113094345.9000001"/>
    <n v="1454864433.0100024"/>
    <n v="1165875646.3999984"/>
    <n v="1763578379.4900005"/>
    <n v="2261274182.8100004"/>
    <n v="2051196459.1599987"/>
    <m/>
  </r>
  <r>
    <s v="Dolares exportados de frutos de pepita"/>
    <x v="0"/>
    <x v="4"/>
    <x v="247"/>
    <x v="838"/>
    <s v="USD FOB"/>
    <s v="2012-2020"/>
    <m/>
    <s v="Valor de exportación de fruta en dólar FOB"/>
    <s v="Oficina de Estudios y Políticas Agrarias (ODEPA)"/>
    <m/>
    <m/>
    <m/>
    <m/>
    <m/>
    <m/>
    <m/>
    <m/>
    <m/>
    <m/>
    <m/>
    <m/>
    <n v="1089098915.7900012"/>
    <n v="1184738507.0399995"/>
    <n v="1122643241.3299987"/>
    <n v="865084225.42000031"/>
    <n v="990108588.71000004"/>
    <n v="974896739.87999988"/>
    <n v="1061866148.4999993"/>
    <n v="909755326.29999924"/>
    <n v="855442575.7900008"/>
    <m/>
  </r>
  <r>
    <s v="Dolares exportados de frutos oleaginosos"/>
    <x v="0"/>
    <x v="4"/>
    <x v="247"/>
    <x v="839"/>
    <s v="USD FOB"/>
    <s v="2012-2020"/>
    <m/>
    <s v="Valor de exportación de fruta en dólar FOB"/>
    <s v="Oficina de Estudios y Políticas Agrarias (ODEPA)"/>
    <m/>
    <m/>
    <m/>
    <m/>
    <m/>
    <m/>
    <m/>
    <m/>
    <m/>
    <m/>
    <m/>
    <m/>
    <n v="153859268.09999996"/>
    <n v="164343345.21000004"/>
    <n v="223674718.15000007"/>
    <n v="195363111.04999995"/>
    <n v="371729629.35000008"/>
    <n v="505328193.81999987"/>
    <n v="325352557.63999993"/>
    <n v="379070378.00999987"/>
    <n v="242466304.03000003"/>
    <m/>
  </r>
  <r>
    <s v="Dolares exportados de frutos secos"/>
    <x v="0"/>
    <x v="4"/>
    <x v="247"/>
    <x v="840"/>
    <s v="USD FOB"/>
    <s v="2012-2020"/>
    <m/>
    <s v="Valor de exportación de fruta en dólar FOB"/>
    <s v="Oficina de Estudios y Políticas Agrarias (ODEPA)"/>
    <m/>
    <m/>
    <m/>
    <m/>
    <m/>
    <m/>
    <m/>
    <m/>
    <m/>
    <m/>
    <m/>
    <m/>
    <n v="277449487.19999999"/>
    <n v="341936952.07000005"/>
    <n v="406263892.66000009"/>
    <n v="510289027.95000023"/>
    <n v="373290590.72999996"/>
    <n v="584274295.25999999"/>
    <n v="572608868.20999992"/>
    <n v="595317153.84000039"/>
    <n v="589539716.87000036"/>
    <m/>
  </r>
  <r>
    <s v="Dolares exportados de frutos industriales"/>
    <x v="0"/>
    <x v="4"/>
    <x v="247"/>
    <x v="843"/>
    <s v="USD FOB"/>
    <s v="2012-2020"/>
    <m/>
    <s v="Valor de exportación de fruta en dólar FOB"/>
    <s v="Oficina de Estudios y Políticas Agrarias (ODEPA)"/>
    <m/>
    <m/>
    <m/>
    <m/>
    <m/>
    <m/>
    <m/>
    <m/>
    <m/>
    <m/>
    <m/>
    <m/>
    <n v="43098765.559999995"/>
    <n v="48731670.109999999"/>
    <n v="47717957.729999959"/>
    <n v="62344850.449999988"/>
    <n v="47634500.659999996"/>
    <n v="69183592.87999998"/>
    <n v="73750747.820000008"/>
    <n v="54926377.86999999"/>
    <n v="57859529.080000006"/>
    <m/>
  </r>
  <r>
    <s v="Dolares exportados de otros frutos"/>
    <x v="0"/>
    <x v="4"/>
    <x v="247"/>
    <x v="825"/>
    <s v="USD FOB"/>
    <s v="2012-2020"/>
    <m/>
    <s v="Valor de exportación de fruta en dólar FOB"/>
    <s v="Oficina de Estudios y Políticas Agrarias (ODEPA)"/>
    <m/>
    <m/>
    <m/>
    <m/>
    <m/>
    <m/>
    <m/>
    <m/>
    <m/>
    <m/>
    <m/>
    <m/>
    <n v="153886353.12999997"/>
    <n v="139194329.63000005"/>
    <n v="147167005.74000007"/>
    <n v="131929007.47999991"/>
    <n v="140528998.51000011"/>
    <n v="151648330.76000014"/>
    <n v="199600638.46999991"/>
    <n v="184535420.76999995"/>
    <n v="190375758.97000006"/>
    <m/>
  </r>
  <r>
    <s v="Dolares exportados de frutos tropicales y subtropicales"/>
    <x v="0"/>
    <x v="4"/>
    <x v="247"/>
    <x v="841"/>
    <s v="USD FOB"/>
    <s v="2012-2020"/>
    <m/>
    <s v="Valor de exportación de fruta en dólar FOB"/>
    <s v="Oficina de Estudios y Políticas Agrarias (ODEPA)"/>
    <m/>
    <m/>
    <m/>
    <m/>
    <m/>
    <m/>
    <m/>
    <m/>
    <m/>
    <m/>
    <m/>
    <m/>
    <n v="1212397.48"/>
    <n v="1671622.37"/>
    <n v="2334245.0699999998"/>
    <n v="2657968.06"/>
    <n v="1489200.58"/>
    <n v="1695059.71"/>
    <n v="941241.02000000014"/>
    <n v="1236493.4900000002"/>
    <n v="830644.32000000007"/>
    <m/>
  </r>
  <r>
    <s v="Dolares exportados de uva"/>
    <x v="0"/>
    <x v="4"/>
    <x v="247"/>
    <x v="842"/>
    <s v="USD FOB"/>
    <s v="2012-2020"/>
    <m/>
    <s v="Valor de exportación de fruta en dólar FOB"/>
    <s v="Oficina de Estudios y Políticas Agrarias (ODEPA)"/>
    <m/>
    <m/>
    <m/>
    <m/>
    <m/>
    <m/>
    <m/>
    <m/>
    <m/>
    <m/>
    <m/>
    <m/>
    <n v="1669602094.2800043"/>
    <n v="1853026700.7200012"/>
    <n v="1744363473.9299991"/>
    <n v="1533881932.9799995"/>
    <n v="1572733629.829999"/>
    <n v="1403972060.769999"/>
    <n v="1454681583.2000015"/>
    <n v="1466889242.6600003"/>
    <n v="1219256336.3200009"/>
    <m/>
  </r>
  <r>
    <s v="Toneladas importadas de berries"/>
    <x v="0"/>
    <x v="5"/>
    <x v="247"/>
    <x v="835"/>
    <s v="Toneladas"/>
    <s v="2012-2020"/>
    <m/>
    <s v="Toneladas de fruta importada"/>
    <s v="Oficina de Estudios y Políticas Agrarias (ODEPA)"/>
    <m/>
    <m/>
    <m/>
    <m/>
    <m/>
    <m/>
    <m/>
    <m/>
    <m/>
    <m/>
    <m/>
    <m/>
    <n v="2349.4439000000016"/>
    <n v="1672.4933000000001"/>
    <n v="3569.0763999999995"/>
    <n v="5465.8891999999996"/>
    <n v="4460.3603000000003"/>
    <n v="3151.7455000000014"/>
    <n v="2157.8365000000008"/>
    <n v="2856.6596999999997"/>
    <n v="5610.3150000000005"/>
    <m/>
  </r>
  <r>
    <s v="Toneladas importadas de cítricos"/>
    <x v="0"/>
    <x v="5"/>
    <x v="247"/>
    <x v="836"/>
    <s v="Toneladas"/>
    <s v="2012-2020"/>
    <m/>
    <s v="Toneladas de fruta importada"/>
    <s v="Oficina de Estudios y Políticas Agrarias (ODEPA)"/>
    <m/>
    <m/>
    <m/>
    <m/>
    <m/>
    <m/>
    <m/>
    <m/>
    <m/>
    <m/>
    <m/>
    <m/>
    <n v="13347.352800000006"/>
    <n v="17269.458700000003"/>
    <n v="19933.688399999995"/>
    <n v="18033.346100000002"/>
    <n v="20213.0023"/>
    <n v="24664.22040000002"/>
    <n v="26654.335899999998"/>
    <n v="30156.914200000017"/>
    <n v="24865.440800000004"/>
    <m/>
  </r>
  <r>
    <s v="Toneladas importadas de frutos de hueso (carozo)"/>
    <x v="0"/>
    <x v="5"/>
    <x v="247"/>
    <x v="837"/>
    <s v="Toneladas"/>
    <s v="2012-2020"/>
    <m/>
    <s v="Toneladas de fruta importada"/>
    <s v="Oficina de Estudios y Políticas Agrarias (ODEPA)"/>
    <m/>
    <m/>
    <m/>
    <m/>
    <m/>
    <m/>
    <m/>
    <m/>
    <m/>
    <m/>
    <m/>
    <m/>
    <n v="6031.0642000000034"/>
    <n v="9018.1504000000041"/>
    <n v="14022.825700000003"/>
    <n v="13620.529800000004"/>
    <n v="10993.276599999997"/>
    <n v="8596.4297000000061"/>
    <n v="8353.2955000000002"/>
    <n v="11348.240900000008"/>
    <n v="27578.848099999996"/>
    <m/>
  </r>
  <r>
    <s v="Toneladas importadas de frutos de pepita"/>
    <x v="0"/>
    <x v="5"/>
    <x v="247"/>
    <x v="838"/>
    <s v="Toneladas"/>
    <s v="2012-2020"/>
    <m/>
    <s v="Toneladas de fruta importada"/>
    <s v="Oficina de Estudios y Políticas Agrarias (ODEPA)"/>
    <m/>
    <m/>
    <m/>
    <m/>
    <m/>
    <m/>
    <m/>
    <m/>
    <m/>
    <m/>
    <m/>
    <m/>
    <n v="2461.9313999999999"/>
    <n v="2484.4452999999999"/>
    <n v="2645.5102000000002"/>
    <n v="3792.3913999999982"/>
    <n v="4006.4548"/>
    <n v="4136.4555"/>
    <n v="4695.6587000000009"/>
    <n v="5085.0433999999987"/>
    <n v="5818.4046999999991"/>
    <m/>
  </r>
  <r>
    <s v="Toneladas importadas de frutos oleaginosos"/>
    <x v="0"/>
    <x v="5"/>
    <x v="247"/>
    <x v="839"/>
    <s v="Toneladas"/>
    <s v="2012-2020"/>
    <m/>
    <s v="Toneladas de fruta importada"/>
    <s v="Oficina de Estudios y Políticas Agrarias (ODEPA)"/>
    <m/>
    <m/>
    <m/>
    <m/>
    <m/>
    <m/>
    <m/>
    <m/>
    <m/>
    <m/>
    <m/>
    <m/>
    <n v="13910.877699999999"/>
    <n v="17882.452400000002"/>
    <n v="19230.974800000004"/>
    <n v="25482.336899999995"/>
    <n v="27351.835500000001"/>
    <n v="23590.013000000003"/>
    <n v="45947.520799999991"/>
    <n v="38968.258400000006"/>
    <n v="57440.804499999984"/>
    <m/>
  </r>
  <r>
    <s v="Toneladas importadas de frutos secos"/>
    <x v="0"/>
    <x v="5"/>
    <x v="247"/>
    <x v="840"/>
    <s v="Toneladas"/>
    <s v="2012-2020"/>
    <m/>
    <s v="Toneladas de fruta importada"/>
    <s v="Oficina de Estudios y Políticas Agrarias (ODEPA)"/>
    <m/>
    <m/>
    <m/>
    <m/>
    <m/>
    <m/>
    <m/>
    <m/>
    <m/>
    <m/>
    <m/>
    <m/>
    <n v="3860.8693999999996"/>
    <n v="4550.9945000000007"/>
    <n v="5991.6021000000001"/>
    <n v="3587.9350000000009"/>
    <n v="3414.2934000000005"/>
    <n v="3886.4565999999991"/>
    <n v="4201.6357999999991"/>
    <n v="4073.4464999999996"/>
    <n v="6059.008600000001"/>
    <m/>
  </r>
  <r>
    <s v="Toneladas importadas de otros frutos"/>
    <x v="0"/>
    <x v="5"/>
    <x v="247"/>
    <x v="825"/>
    <s v="Toneladas"/>
    <s v="2012-2020"/>
    <m/>
    <s v="Toneladas de fruta importada"/>
    <s v="Oficina de Estudios y Políticas Agrarias (ODEPA)"/>
    <m/>
    <m/>
    <m/>
    <m/>
    <m/>
    <m/>
    <m/>
    <m/>
    <m/>
    <m/>
    <m/>
    <m/>
    <n v="11971.905900000005"/>
    <n v="14859.504499999997"/>
    <n v="19786.365599999994"/>
    <n v="21306.679599999992"/>
    <n v="22237.648899999997"/>
    <n v="23726.748500000009"/>
    <n v="26989.120600000006"/>
    <n v="28485.263200000016"/>
    <n v="30199.472299999976"/>
    <m/>
  </r>
  <r>
    <s v="Toneladas importadas de frutos tropicales y subtropicales"/>
    <x v="0"/>
    <x v="5"/>
    <x v="247"/>
    <x v="841"/>
    <s v="Toneladas"/>
    <s v="2012-2020"/>
    <m/>
    <s v="Toneladas de fruta importada"/>
    <s v="Oficina de Estudios y Políticas Agrarias (ODEPA)"/>
    <m/>
    <m/>
    <m/>
    <m/>
    <m/>
    <m/>
    <m/>
    <m/>
    <m/>
    <m/>
    <m/>
    <m/>
    <n v="230929.0689999999"/>
    <n v="248391.83690000011"/>
    <n v="258245.4636000001"/>
    <n v="273732.8265999998"/>
    <n v="288298.39950000012"/>
    <n v="326527.06989999989"/>
    <n v="339274.60199999996"/>
    <n v="344168.99609999999"/>
    <n v="348016.63659999974"/>
    <m/>
  </r>
  <r>
    <s v="Toneladas importadas de uva"/>
    <x v="0"/>
    <x v="5"/>
    <x v="247"/>
    <x v="842"/>
    <s v="Toneladas"/>
    <s v="2012-2020"/>
    <m/>
    <s v="Toneladas de fruta importada"/>
    <s v="Oficina de Estudios y Políticas Agrarias (ODEPA)"/>
    <m/>
    <m/>
    <m/>
    <m/>
    <m/>
    <m/>
    <m/>
    <m/>
    <m/>
    <m/>
    <m/>
    <m/>
    <n v="4460.6667000000007"/>
    <n v="6804.7712999999994"/>
    <n v="3604.9722999999994"/>
    <n v="4681.1022000000003"/>
    <n v="9625.4529999999977"/>
    <n v="6187.6923000000015"/>
    <n v="4354.0614000000014"/>
    <n v="4681.0433000000021"/>
    <n v="4240.8657000000012"/>
    <m/>
  </r>
  <r>
    <s v="Dolares importados de berries"/>
    <x v="0"/>
    <x v="5"/>
    <x v="247"/>
    <x v="835"/>
    <s v="USD CIF"/>
    <s v="2012-2020"/>
    <m/>
    <s v="Valor de importación de fruta en dólar CIF"/>
    <s v="Oficina de Estudios y Políticas Agrarias (ODEPA)"/>
    <m/>
    <m/>
    <m/>
    <m/>
    <m/>
    <m/>
    <m/>
    <m/>
    <m/>
    <m/>
    <m/>
    <m/>
    <n v="5356868.209999999"/>
    <n v="3706572.0599999987"/>
    <n v="8930269.4000000004"/>
    <n v="13574161.989999998"/>
    <n v="9454513.1599999964"/>
    <n v="6310345.8200000003"/>
    <n v="5102834.6399999987"/>
    <n v="5569277.7100000018"/>
    <n v="12180772.529999997"/>
    <m/>
  </r>
  <r>
    <s v="Dolares importados de cítricos"/>
    <x v="0"/>
    <x v="5"/>
    <x v="247"/>
    <x v="836"/>
    <s v="USD CIF"/>
    <s v="2012-2020"/>
    <m/>
    <s v="Valor de importación de fruta en dólar CIF"/>
    <s v="Oficina de Estudios y Políticas Agrarias (ODEPA)"/>
    <m/>
    <m/>
    <m/>
    <m/>
    <m/>
    <m/>
    <m/>
    <m/>
    <m/>
    <m/>
    <m/>
    <m/>
    <n v="26376216.590000004"/>
    <n v="31196033.639999997"/>
    <n v="38193709.979999997"/>
    <n v="32138533.690000005"/>
    <n v="33842861.380000003"/>
    <n v="43346937.300000012"/>
    <n v="43932571.879999995"/>
    <n v="44434859.150000028"/>
    <n v="31197590.370000005"/>
    <m/>
  </r>
  <r>
    <s v="Dolares importados de frutos de hueso (carozo)"/>
    <x v="0"/>
    <x v="5"/>
    <x v="247"/>
    <x v="837"/>
    <s v="USD CIF"/>
    <s v="2012-2020"/>
    <m/>
    <s v="Valor de importación de fruta en dólar CIF"/>
    <s v="Oficina de Estudios y Políticas Agrarias (ODEPA)"/>
    <m/>
    <m/>
    <m/>
    <m/>
    <m/>
    <m/>
    <m/>
    <m/>
    <m/>
    <m/>
    <m/>
    <m/>
    <n v="8624214.2699999996"/>
    <n v="13822905.969999999"/>
    <n v="19820406.859999992"/>
    <n v="17874440.010000005"/>
    <n v="14123981.489999998"/>
    <n v="11104381.110000005"/>
    <n v="10346718.67"/>
    <n v="15474271.369999999"/>
    <n v="27427695.299999982"/>
    <m/>
  </r>
  <r>
    <s v="Dolares importados de frutos de pepita"/>
    <x v="0"/>
    <x v="5"/>
    <x v="247"/>
    <x v="838"/>
    <s v="USD CIF"/>
    <s v="2012-2020"/>
    <m/>
    <s v="Valor de importación de fruta en dólar CIF"/>
    <s v="Oficina de Estudios y Políticas Agrarias (ODEPA)"/>
    <m/>
    <m/>
    <m/>
    <m/>
    <m/>
    <m/>
    <m/>
    <m/>
    <m/>
    <m/>
    <m/>
    <m/>
    <n v="4558971.53"/>
    <n v="4218069.8600000003"/>
    <n v="4176409.8200000003"/>
    <n v="6051582.2500000019"/>
    <n v="6045455.7400000002"/>
    <n v="5824668.0899999989"/>
    <n v="7215181.910000002"/>
    <n v="8002785.0900000017"/>
    <n v="7908525.7100000009"/>
    <m/>
  </r>
  <r>
    <s v="Dolares importados de frutos oleaginosos"/>
    <x v="0"/>
    <x v="5"/>
    <x v="247"/>
    <x v="839"/>
    <s v="USD CIF"/>
    <s v="2012-2020"/>
    <m/>
    <s v="Valor de importación de fruta en dólar CIF"/>
    <s v="Oficina de Estudios y Políticas Agrarias (ODEPA)"/>
    <m/>
    <m/>
    <m/>
    <m/>
    <m/>
    <m/>
    <m/>
    <m/>
    <m/>
    <m/>
    <m/>
    <m/>
    <n v="14078469.540000007"/>
    <n v="21927027.369999997"/>
    <n v="20729366.82"/>
    <n v="33341049"/>
    <n v="37132862.940000005"/>
    <n v="31630438.780000012"/>
    <n v="73038250.399999991"/>
    <n v="55169579.410000004"/>
    <n v="71362722.350000009"/>
    <m/>
  </r>
  <r>
    <s v="Dolares importados de frutos secos"/>
    <x v="0"/>
    <x v="5"/>
    <x v="247"/>
    <x v="840"/>
    <s v="USD CIF"/>
    <s v="2012-2020"/>
    <m/>
    <s v="Valor de importación de fruta en dólar CIF"/>
    <s v="Oficina de Estudios y Políticas Agrarias (ODEPA)"/>
    <m/>
    <m/>
    <m/>
    <m/>
    <m/>
    <m/>
    <m/>
    <m/>
    <m/>
    <m/>
    <m/>
    <m/>
    <n v="21102696.77"/>
    <n v="28790124.640000004"/>
    <n v="43855498.000000007"/>
    <n v="31667303.440000005"/>
    <n v="22971504.079999998"/>
    <n v="23878628.030000001"/>
    <n v="25210032.430000003"/>
    <n v="24804372.060000002"/>
    <n v="32022984.329999998"/>
    <m/>
  </r>
  <r>
    <s v="Dolares importados de otros frutos"/>
    <x v="0"/>
    <x v="5"/>
    <x v="247"/>
    <x v="825"/>
    <s v="USD CIF"/>
    <s v="2012-2020"/>
    <m/>
    <s v="Valor de importación de fruta en dólar CIF"/>
    <s v="Oficina de Estudios y Políticas Agrarias (ODEPA)"/>
    <m/>
    <m/>
    <m/>
    <m/>
    <m/>
    <m/>
    <m/>
    <m/>
    <m/>
    <m/>
    <m/>
    <m/>
    <n v="29714404.310000002"/>
    <n v="36083474.650000006"/>
    <n v="42339266.679999985"/>
    <n v="51092741.930000015"/>
    <n v="50226847.459999986"/>
    <n v="54439097.430000007"/>
    <n v="65265849.220000014"/>
    <n v="63724621.320000015"/>
    <n v="64304647.480000012"/>
    <m/>
  </r>
  <r>
    <s v="Dolares importados de frutos tropicales y subtropicales"/>
    <x v="0"/>
    <x v="5"/>
    <x v="247"/>
    <x v="841"/>
    <s v="USD CIF"/>
    <s v="2012-2020"/>
    <m/>
    <s v="Valor de importación de fruta en dólar CIF"/>
    <s v="Oficina de Estudios y Políticas Agrarias (ODEPA)"/>
    <m/>
    <m/>
    <m/>
    <m/>
    <m/>
    <m/>
    <m/>
    <m/>
    <m/>
    <m/>
    <m/>
    <m/>
    <n v="101407552.01000002"/>
    <n v="114447264.49000004"/>
    <n v="127561033.53999998"/>
    <n v="128901909.98"/>
    <n v="140438578.51000002"/>
    <n v="164039331.12999994"/>
    <n v="162414271.34000006"/>
    <n v="150220083.13000005"/>
    <n v="165080868.13999999"/>
    <m/>
  </r>
  <r>
    <s v="Dolares importados de uva"/>
    <x v="0"/>
    <x v="5"/>
    <x v="247"/>
    <x v="842"/>
    <s v="USD CIF"/>
    <s v="2012-2020"/>
    <m/>
    <s v="Valor de importación de fruta en dólar CIF"/>
    <s v="Oficina de Estudios y Políticas Agrarias (ODEPA)"/>
    <m/>
    <m/>
    <m/>
    <m/>
    <m/>
    <m/>
    <m/>
    <m/>
    <m/>
    <m/>
    <m/>
    <m/>
    <n v="8443671.8200000003"/>
    <n v="11474227.849999996"/>
    <n v="5121986.5299999993"/>
    <n v="4993609.09"/>
    <n v="13201411.290000003"/>
    <n v="9888079.2600000016"/>
    <n v="8407834.160000002"/>
    <n v="4723347.3900000006"/>
    <n v="5564773.0399999991"/>
    <m/>
  </r>
  <r>
    <s v="Hectáreas plantadas de hortalizas"/>
    <x v="0"/>
    <x v="74"/>
    <x v="248"/>
    <x v="844"/>
    <s v="Hectáreas"/>
    <s v="2010-2019"/>
    <m/>
    <s v="Superficie plantada estimada de hortalizas"/>
    <s v="Oficina de Estudios y Políticas Agrarias (ODEPA)"/>
    <m/>
    <m/>
    <m/>
    <m/>
    <m/>
    <m/>
    <m/>
    <m/>
    <m/>
    <m/>
    <n v="78210.899999999994"/>
    <n v="79306.945000000065"/>
    <n v="75064.206799999985"/>
    <n v="65080.802399999993"/>
    <n v="67473.354490840196"/>
    <n v="61298.99687573003"/>
    <n v="67252.645026840008"/>
    <n v="67916.839691933244"/>
    <n v="74852.76549999998"/>
    <n v="74229.452000000005"/>
    <m/>
    <m/>
  </r>
  <r>
    <s v="Hectáreas plantadas de tubérculos"/>
    <x v="0"/>
    <x v="74"/>
    <x v="248"/>
    <x v="845"/>
    <s v="Hectáreas"/>
    <s v="2010-2019"/>
    <m/>
    <s v="Superficie plantada estimada de hortalizas"/>
    <s v="Oficina de Estudios y Políticas Agrarias (ODEPA)"/>
    <m/>
    <m/>
    <m/>
    <m/>
    <m/>
    <m/>
    <m/>
    <m/>
    <m/>
    <m/>
    <n v="4851.24"/>
    <n v="5250.4927000000007"/>
    <n v="5024.7525999999998"/>
    <n v="3918.7715000000003"/>
    <n v="4649.9034000000011"/>
    <n v="3979.6557000000003"/>
    <n v="4142.1448999999993"/>
    <n v="4305.2566999999999"/>
    <n v="4638.1961999999994"/>
    <n v="5062.2027999999991"/>
    <m/>
    <m/>
  </r>
  <r>
    <s v="Hectáreas cosechadas de cereales"/>
    <x v="0"/>
    <x v="75"/>
    <x v="248"/>
    <x v="846"/>
    <s v="Hectáreas"/>
    <s v="2005-2019"/>
    <m/>
    <s v="Superficie cosechada estimada de hortalizas"/>
    <s v="Oficina de Estudios y Políticas Agrarias (ODEPA)"/>
    <m/>
    <m/>
    <m/>
    <m/>
    <m/>
    <n v="590301"/>
    <n v="499970"/>
    <n v="563073"/>
    <n v="569180"/>
    <n v="524214"/>
    <n v="565260"/>
    <n v="803363"/>
    <n v="986537"/>
    <n v="955593"/>
    <n v="933652"/>
    <n v="971499"/>
    <n v="845938"/>
    <n v="865649"/>
    <n v="793642"/>
    <n v="742751"/>
    <m/>
    <m/>
  </r>
  <r>
    <s v="Hectáreas cosechadas de hortalizas"/>
    <x v="0"/>
    <x v="75"/>
    <x v="248"/>
    <x v="844"/>
    <s v="Hectáreas"/>
    <s v="2005-2019"/>
    <m/>
    <s v="Superficie cosechada estimada de hortalizas"/>
    <s v="Oficina de Estudios y Políticas Agrarias (ODEPA)"/>
    <m/>
    <m/>
    <m/>
    <m/>
    <m/>
    <n v="7740"/>
    <n v="8451"/>
    <n v="6902"/>
    <n v="4350"/>
    <n v="6244"/>
    <n v="9186"/>
    <n v="9638"/>
    <n v="10070"/>
    <n v="10784"/>
    <n v="11500"/>
    <n v="11546"/>
    <n v="11850"/>
    <n v="13913"/>
    <n v="13863"/>
    <n v="9508"/>
    <m/>
    <m/>
  </r>
  <r>
    <s v="Hectáreas cosechadas de industriales"/>
    <x v="0"/>
    <x v="75"/>
    <x v="248"/>
    <x v="847"/>
    <s v="Hectáreas"/>
    <s v="2005-2019"/>
    <m/>
    <s v="Superficie cosechada estimada de hortalizas"/>
    <s v="Oficina de Estudios y Políticas Agrarias (ODEPA)"/>
    <m/>
    <m/>
    <m/>
    <m/>
    <m/>
    <n v="75110"/>
    <n v="59699"/>
    <n v="52970"/>
    <n v="54294"/>
    <n v="62696"/>
    <n v="67025"/>
    <n v="102972"/>
    <n v="106092"/>
    <n v="78598"/>
    <n v="101641"/>
    <n v="102016"/>
    <n v="111597"/>
    <n v="137981"/>
    <n v="111306"/>
    <n v="82477"/>
    <m/>
    <m/>
  </r>
  <r>
    <s v="Hectáreas cosechadas de legumbres"/>
    <x v="0"/>
    <x v="75"/>
    <x v="248"/>
    <x v="848"/>
    <s v="Hectáreas"/>
    <s v="2005-2019"/>
    <m/>
    <s v="Superficie cosechada estimada de hortalizas"/>
    <s v="Oficina de Estudios y Políticas Agrarias (ODEPA)"/>
    <m/>
    <m/>
    <m/>
    <m/>
    <m/>
    <n v="30730"/>
    <n v="17408"/>
    <n v="15980"/>
    <n v="19546"/>
    <n v="16611"/>
    <n v="15829"/>
    <n v="10706"/>
    <n v="16368"/>
    <n v="17283"/>
    <n v="15515"/>
    <n v="13323"/>
    <n v="11065"/>
    <n v="13857"/>
    <n v="13501"/>
    <n v="9774"/>
    <m/>
    <m/>
  </r>
  <r>
    <s v="Hectáreas cosechadas de tubérculos"/>
    <x v="0"/>
    <x v="75"/>
    <x v="248"/>
    <x v="845"/>
    <s v="Hectáreas"/>
    <s v="2005-2019"/>
    <m/>
    <s v="Superficie cosechada estimada de hortalizas"/>
    <s v="Oficina de Estudios y Políticas Agrarias (ODEPA)"/>
    <m/>
    <m/>
    <m/>
    <m/>
    <m/>
    <n v="61890"/>
    <n v="54189"/>
    <n v="55270"/>
    <n v="44391"/>
    <n v="50084"/>
    <n v="52966"/>
    <n v="40847"/>
    <n v="48889"/>
    <n v="48965"/>
    <n v="50526"/>
    <n v="53485"/>
    <n v="54082"/>
    <n v="41268"/>
    <n v="41811"/>
    <n v="44145"/>
    <m/>
    <m/>
  </r>
  <r>
    <s v="Postulantes beneficiados del programa Fondo Solidario de Elección de Vivienda (DS49)"/>
    <x v="29"/>
    <x v="76"/>
    <x v="249"/>
    <x v="849"/>
    <s v="Cantidad"/>
    <s v="2012-2020"/>
    <m/>
    <s v="El subsidio DS49 permite a familias que no son dueñas de una vivienda y viven en una situación de vulnerabilidad social y necesidad habitacional, construir una vivienda o un conjunto de ellas (casas o departamentos) sin crédito hipotecario."/>
    <s v="Ministerio de Vivienda y Urbanismo"/>
    <m/>
    <m/>
    <m/>
    <m/>
    <m/>
    <m/>
    <m/>
    <m/>
    <m/>
    <m/>
    <m/>
    <m/>
    <n v="29454"/>
    <n v="35476"/>
    <n v="18942"/>
    <n v="28306"/>
    <n v="18447"/>
    <n v="27009"/>
    <n v="21666"/>
    <n v="23586"/>
    <n v="9615"/>
    <m/>
  </r>
  <r>
    <s v="Postulaciones del Programa Sistema Integrado de Subsidios (DS01)"/>
    <x v="29"/>
    <x v="76"/>
    <x v="250"/>
    <x v="850"/>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71512"/>
    <n v="115318"/>
    <n v="130518"/>
    <n v="152238"/>
    <n v="124424"/>
    <n v="84813"/>
    <n v="84615"/>
    <n v="105623"/>
    <n v="105299"/>
    <n v="54490"/>
    <m/>
  </r>
  <r>
    <s v="Postulantes del Programa Sistema Integrado de Subsidios (DS01)"/>
    <x v="29"/>
    <x v="76"/>
    <x v="250"/>
    <x v="851"/>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52499"/>
    <n v="67636"/>
    <n v="75832"/>
    <n v="78325"/>
    <n v="74156"/>
    <n v="44019"/>
    <n v="44161"/>
    <n v="55024"/>
    <n v="51039"/>
    <n v="20674"/>
    <m/>
  </r>
  <r>
    <s v="Postulaciones beneficiadas del Programa Sistema Integrado de Subsidios (DS01)"/>
    <x v="29"/>
    <x v="76"/>
    <x v="250"/>
    <x v="849"/>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33163"/>
    <n v="41914"/>
    <n v="49089"/>
    <n v="38249"/>
    <n v="37144"/>
    <n v="25194"/>
    <n v="19538"/>
    <n v="18103"/>
    <n v="17672"/>
    <n v="170"/>
    <m/>
  </r>
  <r>
    <s v="Postulaciones pagadas del Programa Sistema Integrado de Subsidios (DS01)"/>
    <x v="29"/>
    <x v="76"/>
    <x v="250"/>
    <x v="852"/>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25164"/>
    <n v="31716"/>
    <n v="38830"/>
    <n v="30205"/>
    <n v="29015"/>
    <n v="18763"/>
    <n v="12079"/>
    <n v="6881"/>
    <n v="1525"/>
    <n v="2"/>
    <m/>
  </r>
  <r>
    <s v="Renuncias del Programa Sistema Integrado de Subsidios (DS01)"/>
    <x v="29"/>
    <x v="76"/>
    <x v="250"/>
    <x v="853"/>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7563"/>
    <n v="9355"/>
    <n v="9268"/>
    <n v="6918"/>
    <n v="5270"/>
    <n v="2587"/>
    <n v="2191"/>
    <n v="1409"/>
    <n v="558"/>
    <n v="0"/>
    <m/>
  </r>
  <r>
    <s v="Hectáreas plantadas de acelga"/>
    <x v="0"/>
    <x v="74"/>
    <x v="248"/>
    <x v="854"/>
    <s v="Hectáreas"/>
    <s v="2010-2019"/>
    <m/>
    <s v="Superficie plantada estimada de hortalizas"/>
    <s v="Oficina de Estudios y Políticas Agrarias (ODEPA)"/>
    <m/>
    <m/>
    <m/>
    <m/>
    <m/>
    <m/>
    <m/>
    <m/>
    <m/>
    <m/>
    <n v="0"/>
    <n v="672.80000000000007"/>
    <n v="722.9"/>
    <n v="604.40000000000009"/>
    <n v="599.8478360774094"/>
    <n v="665.93014836999964"/>
    <n v="822.7543572400001"/>
    <n v="796.49741368486377"/>
    <n v="880.36819999999989"/>
    <n v="1381.4986999999999"/>
    <m/>
    <m/>
  </r>
  <r>
    <s v="Hectáreas plantadas de achicoria industrial"/>
    <x v="0"/>
    <x v="74"/>
    <x v="251"/>
    <x v="855"/>
    <s v="Hectáreas"/>
    <s v="2010-2019"/>
    <m/>
    <s v="Superficie plantada estimada de hortalizas"/>
    <s v="Oficina de Estudios y Políticas Agrarias (ODEPA)"/>
    <m/>
    <m/>
    <m/>
    <m/>
    <m/>
    <m/>
    <m/>
    <m/>
    <m/>
    <m/>
    <n v="2861"/>
    <n v="2489"/>
    <n v="2440"/>
    <n v="2380"/>
    <n v="3079.7315229097426"/>
    <n v="2214"/>
    <n v="2507"/>
    <n v="3349"/>
    <n v="3989"/>
    <n v="3589"/>
    <m/>
    <m/>
  </r>
  <r>
    <s v="Hectáreas plantadas de ají"/>
    <x v="0"/>
    <x v="74"/>
    <x v="251"/>
    <x v="856"/>
    <s v="Hectáreas"/>
    <s v="2010-2019"/>
    <m/>
    <s v="Superficie plantada estimada de hortalizas"/>
    <s v="Oficina de Estudios y Políticas Agrarias (ODEPA)"/>
    <m/>
    <m/>
    <m/>
    <m/>
    <m/>
    <m/>
    <m/>
    <m/>
    <m/>
    <m/>
    <n v="965.13000000000022"/>
    <n v="1173.7999999999997"/>
    <n v="1006.3000000000001"/>
    <n v="639.53"/>
    <n v="696.5500597055202"/>
    <n v="480.24298821000002"/>
    <n v="521.60492256999999"/>
    <n v="714.06994215271607"/>
    <n v="788.82689999999991"/>
    <n v="762.61660000000006"/>
    <m/>
    <m/>
  </r>
  <r>
    <s v="Hectáreas plantadas de ajo"/>
    <x v="0"/>
    <x v="74"/>
    <x v="251"/>
    <x v="857"/>
    <s v="Hectáreas"/>
    <s v="2010-2019"/>
    <m/>
    <s v="Superficie plantada estimada de hortalizas"/>
    <s v="Oficina de Estudios y Políticas Agrarias (ODEPA)"/>
    <m/>
    <m/>
    <m/>
    <m/>
    <m/>
    <m/>
    <m/>
    <m/>
    <m/>
    <m/>
    <n v="1257.8500000000001"/>
    <n v="1463.19"/>
    <n v="1321.89"/>
    <n v="1049.31"/>
    <n v="1143.4341336295283"/>
    <n v="1096.8828046399999"/>
    <n v="1291.9333594999998"/>
    <n v="1528.6617972772838"/>
    <n v="1516.2529"/>
    <n v="1556.1772999999998"/>
    <m/>
    <m/>
  </r>
  <r>
    <s v="Hectáreas plantadas de alcachofa"/>
    <x v="0"/>
    <x v="74"/>
    <x v="251"/>
    <x v="858"/>
    <s v="Hectáreas"/>
    <s v="2010-2019"/>
    <m/>
    <s v="Superficie plantada estimada de hortalizas"/>
    <s v="Oficina de Estudios y Políticas Agrarias (ODEPA)"/>
    <m/>
    <m/>
    <m/>
    <m/>
    <m/>
    <m/>
    <m/>
    <m/>
    <m/>
    <m/>
    <n v="4651.2"/>
    <n v="4408.8999999999996"/>
    <n v="2958.8999999999996"/>
    <n v="1733.0299999999997"/>
    <n v="1683.3274999999999"/>
    <n v="1341.5027593000002"/>
    <n v="1497.7566553000001"/>
    <n v="1464.2700012820512"/>
    <n v="1606.5239000000001"/>
    <n v="1432.5706"/>
    <m/>
    <m/>
  </r>
  <r>
    <s v="Hectáreas plantadas de apio"/>
    <x v="0"/>
    <x v="74"/>
    <x v="251"/>
    <x v="859"/>
    <s v="Hectáreas"/>
    <s v="2010-2019"/>
    <m/>
    <s v="Superficie plantada estimada de hortalizas"/>
    <s v="Oficina de Estudios y Políticas Agrarias (ODEPA)"/>
    <m/>
    <m/>
    <m/>
    <m/>
    <m/>
    <m/>
    <m/>
    <m/>
    <m/>
    <m/>
    <n v="672.94"/>
    <n v="719.25"/>
    <n v="563.35"/>
    <n v="369.12999999999994"/>
    <n v="494.97437777777776"/>
    <n v="536.2112569599999"/>
    <n v="532.13646998000002"/>
    <n v="1044.7231159565579"/>
    <n v="1579.2519"/>
    <n v="940.82549999999992"/>
    <m/>
    <m/>
  </r>
  <r>
    <s v="Hectáreas plantadas de arveja verde"/>
    <x v="0"/>
    <x v="74"/>
    <x v="251"/>
    <x v="860"/>
    <s v="Hectáreas"/>
    <s v="2010-2019"/>
    <m/>
    <s v="Superficie plantada estimada de hortalizas"/>
    <s v="Oficina de Estudios y Políticas Agrarias (ODEPA)"/>
    <m/>
    <m/>
    <m/>
    <m/>
    <m/>
    <m/>
    <m/>
    <m/>
    <m/>
    <m/>
    <n v="1932.81"/>
    <n v="2730.1400000000003"/>
    <n v="2172.2400000000002"/>
    <n v="2220.69"/>
    <n v="1925.3917151335368"/>
    <n v="1350.4332115699999"/>
    <n v="2002.9005244299999"/>
    <n v="1950.2290893852282"/>
    <n v="1828.9435999999998"/>
    <n v="1743.4404999999997"/>
    <m/>
    <m/>
  </r>
  <r>
    <s v="Hectáreas plantadas de betarraga"/>
    <x v="0"/>
    <x v="74"/>
    <x v="251"/>
    <x v="861"/>
    <s v="Hectáreas"/>
    <s v="2010-2019"/>
    <m/>
    <s v="Superficie plantada estimada de hortalizas"/>
    <s v="Oficina de Estudios y Políticas Agrarias (ODEPA)"/>
    <m/>
    <m/>
    <m/>
    <m/>
    <m/>
    <m/>
    <m/>
    <m/>
    <m/>
    <m/>
    <n v="1501.34"/>
    <n v="1326.6"/>
    <n v="1412.3999999999999"/>
    <n v="1163.7"/>
    <n v="1192.2975000000001"/>
    <n v="1128.4382000000001"/>
    <n v="1332.5614"/>
    <n v="1343.2614000000001"/>
    <n v="1494.3596"/>
    <n v="1556.8675999999998"/>
    <m/>
    <m/>
  </r>
  <r>
    <s v="Hectáreas plantadas de brócoli"/>
    <x v="0"/>
    <x v="74"/>
    <x v="251"/>
    <x v="862"/>
    <s v="Hectáreas"/>
    <s v="2010-2019"/>
    <m/>
    <s v="Superficie plantada estimada de hortalizas"/>
    <s v="Oficina de Estudios y Políticas Agrarias (ODEPA)"/>
    <m/>
    <m/>
    <m/>
    <m/>
    <m/>
    <m/>
    <m/>
    <m/>
    <m/>
    <m/>
    <n v="0"/>
    <n v="771.4"/>
    <n v="943.19999999999993"/>
    <n v="854.36"/>
    <n v="1130.5519935897437"/>
    <n v="1045.7233622200001"/>
    <n v="1110.88411894"/>
    <n v="1521.1492985679783"/>
    <n v="1891.7965000000002"/>
    <n v="1912.3626999999999"/>
    <m/>
    <m/>
  </r>
  <r>
    <s v="Hectáreas plantadas de cebolla de guarda"/>
    <x v="0"/>
    <x v="74"/>
    <x v="251"/>
    <x v="863"/>
    <s v="Hectáreas"/>
    <s v="2010-2019"/>
    <m/>
    <s v="Superficie plantada estimada de hortalizas"/>
    <s v="Oficina de Estudios y Políticas Agrarias (ODEPA)"/>
    <m/>
    <m/>
    <m/>
    <m/>
    <m/>
    <m/>
    <m/>
    <m/>
    <m/>
    <m/>
    <n v="4181.5200000000004"/>
    <n v="4345.8132999999998"/>
    <n v="4322.7462999999998"/>
    <n v="4342.8200000000006"/>
    <n v="4447.982"/>
    <n v="4129.7605000000003"/>
    <n v="4683.5747000000001"/>
    <n v="4460.1899999999996"/>
    <n v="4892.9270000000006"/>
    <n v="5036.4511000000002"/>
    <m/>
    <m/>
  </r>
  <r>
    <s v="Hectáreas plantadas de cebolla temprana"/>
    <x v="0"/>
    <x v="74"/>
    <x v="251"/>
    <x v="864"/>
    <s v="Hectáreas"/>
    <s v="2010-2019"/>
    <m/>
    <s v="Superficie plantada estimada de hortalizas"/>
    <s v="Oficina de Estudios y Políticas Agrarias (ODEPA)"/>
    <m/>
    <m/>
    <m/>
    <m/>
    <m/>
    <m/>
    <m/>
    <m/>
    <m/>
    <m/>
    <n v="1927.42"/>
    <n v="1946.4459999999999"/>
    <n v="2776.1667000000002"/>
    <n v="2673.2633000000005"/>
    <n v="2256.6690999999996"/>
    <n v="2315.8255000000004"/>
    <n v="2485.4732999999997"/>
    <n v="2787.1464000000001"/>
    <n v="2696.6272000000004"/>
    <n v="2806.4966000000004"/>
    <m/>
    <m/>
  </r>
  <r>
    <s v="Hectáreas plantadas de choclo"/>
    <x v="0"/>
    <x v="74"/>
    <x v="251"/>
    <x v="865"/>
    <s v="Hectáreas"/>
    <s v="2010-2019"/>
    <m/>
    <s v="Superficie plantada estimada de hortalizas"/>
    <s v="Oficina de Estudios y Políticas Agrarias (ODEPA)"/>
    <m/>
    <m/>
    <m/>
    <m/>
    <m/>
    <m/>
    <m/>
    <m/>
    <m/>
    <m/>
    <n v="11233.800000000001"/>
    <n v="10813.199999999999"/>
    <n v="13357.5"/>
    <n v="9771.57"/>
    <n v="9727.1367664608333"/>
    <n v="9209.0920364699978"/>
    <n v="10009.439865860002"/>
    <n v="9541.2696179575178"/>
    <n v="9899.3041000000012"/>
    <n v="10151.3369"/>
    <m/>
    <m/>
  </r>
  <r>
    <s v="Hectáreas plantadas de coliflor"/>
    <x v="0"/>
    <x v="74"/>
    <x v="251"/>
    <x v="866"/>
    <s v="Hectáreas"/>
    <s v="2010-2019"/>
    <m/>
    <s v="Superficie plantada estimada de hortalizas"/>
    <s v="Oficina de Estudios y Políticas Agrarias (ODEPA)"/>
    <m/>
    <m/>
    <m/>
    <m/>
    <m/>
    <m/>
    <m/>
    <m/>
    <m/>
    <m/>
    <n v="1284.45"/>
    <n v="1574.8700000000001"/>
    <n v="2032.5700000000002"/>
    <n v="1485.47"/>
    <n v="1427.5187147619051"/>
    <n v="1229.5846095800002"/>
    <n v="1251.6663322699999"/>
    <n v="1539.6450381080904"/>
    <n v="1832.2017000000001"/>
    <n v="1869.1347000000003"/>
    <m/>
    <m/>
  </r>
  <r>
    <s v="Hectáreas plantadas de espárrago"/>
    <x v="0"/>
    <x v="74"/>
    <x v="251"/>
    <x v="867"/>
    <s v="Hectáreas"/>
    <s v="2010-2019"/>
    <m/>
    <s v="Superficie plantada estimada de hortalizas"/>
    <s v="Oficina de Estudios y Políticas Agrarias (ODEPA)"/>
    <m/>
    <m/>
    <m/>
    <m/>
    <m/>
    <m/>
    <m/>
    <m/>
    <m/>
    <m/>
    <n v="2758.4900000000002"/>
    <n v="2701.35"/>
    <n v="2395.65"/>
    <n v="2304.52"/>
    <n v="2102.8673809523807"/>
    <n v="1907.3869227000002"/>
    <n v="1957.0617749999999"/>
    <n v="1765.5916666666667"/>
    <n v="1920.63"/>
    <n v="2102.4288999999999"/>
    <m/>
    <m/>
  </r>
  <r>
    <s v="Hectáreas plantadas de espinaca"/>
    <x v="0"/>
    <x v="74"/>
    <x v="251"/>
    <x v="868"/>
    <s v="Hectáreas"/>
    <s v="2010-2019"/>
    <m/>
    <s v="Superficie plantada estimada de hortalizas"/>
    <s v="Oficina de Estudios y Políticas Agrarias (ODEPA)"/>
    <m/>
    <m/>
    <m/>
    <m/>
    <m/>
    <m/>
    <m/>
    <m/>
    <m/>
    <m/>
    <n v="0"/>
    <n v="590.1"/>
    <n v="850.4"/>
    <n v="622.25"/>
    <n v="674.50110063480383"/>
    <n v="615.77693805000001"/>
    <n v="642.9990342000001"/>
    <n v="587.58442918714172"/>
    <n v="796.86149999999998"/>
    <n v="1253.9276"/>
    <m/>
    <m/>
  </r>
  <r>
    <s v="Hectáreas plantadas de haba"/>
    <x v="0"/>
    <x v="74"/>
    <x v="251"/>
    <x v="869"/>
    <s v="Hectáreas"/>
    <s v="2010-2019"/>
    <m/>
    <s v="Superficie plantada estimada de hortalizas"/>
    <s v="Oficina de Estudios y Políticas Agrarias (ODEPA)"/>
    <m/>
    <m/>
    <m/>
    <m/>
    <m/>
    <m/>
    <m/>
    <m/>
    <m/>
    <m/>
    <n v="2359.41"/>
    <n v="2208.8500000000004"/>
    <n v="1531.6499999999999"/>
    <n v="1743.8"/>
    <n v="1626.8565619247001"/>
    <n v="1455.5028170400001"/>
    <n v="1737.9713312699998"/>
    <n v="1842.228700564568"/>
    <n v="2069.3272999999999"/>
    <n v="1869.2166"/>
    <m/>
    <m/>
  </r>
  <r>
    <s v="Hectáreas plantadas de lechuga"/>
    <x v="0"/>
    <x v="74"/>
    <x v="251"/>
    <x v="870"/>
    <s v="Hectáreas"/>
    <s v="2010-2019"/>
    <m/>
    <s v="Superficie plantada estimada de hortalizas"/>
    <s v="Oficina de Estudios y Políticas Agrarias (ODEPA)"/>
    <m/>
    <m/>
    <m/>
    <m/>
    <m/>
    <m/>
    <m/>
    <m/>
    <m/>
    <m/>
    <n v="7187.0800000000008"/>
    <n v="7478.3910000000005"/>
    <n v="7269.0774000000001"/>
    <n v="5387.4100999999991"/>
    <n v="6565.8814999999995"/>
    <n v="6244.0349000000006"/>
    <n v="6136.7392"/>
    <n v="6267.7082000000009"/>
    <n v="6806.7048000000004"/>
    <n v="6220.2270000000008"/>
    <m/>
    <m/>
  </r>
  <r>
    <s v="Hectáreas plantadas de melón"/>
    <x v="0"/>
    <x v="74"/>
    <x v="251"/>
    <x v="871"/>
    <s v="Hectáreas"/>
    <s v="2010-2019"/>
    <m/>
    <s v="Superficie plantada estimada de hortalizas"/>
    <s v="Oficina de Estudios y Políticas Agrarias (ODEPA)"/>
    <m/>
    <m/>
    <m/>
    <m/>
    <m/>
    <m/>
    <m/>
    <m/>
    <m/>
    <m/>
    <n v="3279.0099999999998"/>
    <n v="3196.95"/>
    <n v="3805.25"/>
    <n v="2957.4"/>
    <n v="3187.1279547821309"/>
    <n v="2948.5678867799998"/>
    <n v="3279.1333198399998"/>
    <n v="2693.6681111111111"/>
    <n v="3142.0396000000001"/>
    <n v="3091.3045999999999"/>
    <m/>
    <m/>
  </r>
  <r>
    <s v="Hectáreas plantadas de orégano"/>
    <x v="0"/>
    <x v="74"/>
    <x v="251"/>
    <x v="872"/>
    <s v="Hectáreas"/>
    <s v="2010-2019"/>
    <m/>
    <s v="Superficie plantada estimada de hortalizas"/>
    <s v="Oficina de Estudios y Políticas Agrarias (ODEPA)"/>
    <m/>
    <m/>
    <m/>
    <m/>
    <m/>
    <m/>
    <m/>
    <m/>
    <m/>
    <m/>
    <n v="452.07"/>
    <n v="553.49"/>
    <n v="463.79"/>
    <n v="350.64000000000004"/>
    <n v="324.00882352941176"/>
    <n v="374.584"/>
    <n v="520.35909059999994"/>
    <n v="378.36097142857147"/>
    <n v="233.1917"/>
    <n v="245.94970000000001"/>
    <m/>
    <m/>
  </r>
  <r>
    <s v="Hectáreas plantadas de otras hortalizas"/>
    <x v="0"/>
    <x v="74"/>
    <x v="251"/>
    <x v="873"/>
    <s v="Hectáreas"/>
    <s v="2010-2019"/>
    <m/>
    <s v="Superficie plantada estimada de hortalizas"/>
    <s v="Oficina de Estudios y Políticas Agrarias (ODEPA)"/>
    <m/>
    <m/>
    <m/>
    <m/>
    <m/>
    <m/>
    <m/>
    <m/>
    <m/>
    <m/>
    <n v="6273.5999999999995"/>
    <n v="5388.4714999999997"/>
    <n v="1812.3529000000003"/>
    <n v="2180.8807999999999"/>
    <n v="2565.5911999999998"/>
    <n v="2364.7407999999996"/>
    <n v="2555.1124"/>
    <n v="1532.3756999999998"/>
    <n v="3049.7472999999995"/>
    <n v="3005.2984999999999"/>
    <m/>
    <m/>
  </r>
  <r>
    <s v="Hectáreas plantadas de pepino de ensalada"/>
    <x v="0"/>
    <x v="74"/>
    <x v="251"/>
    <x v="874"/>
    <s v="Hectáreas"/>
    <s v="2010-2019"/>
    <m/>
    <s v="Superficie plantada estimada de hortalizas"/>
    <s v="Oficina de Estudios y Políticas Agrarias (ODEPA)"/>
    <m/>
    <m/>
    <m/>
    <m/>
    <m/>
    <m/>
    <m/>
    <m/>
    <m/>
    <m/>
    <n v="0"/>
    <n v="220.5"/>
    <n v="426"/>
    <n v="306.08000000000004"/>
    <n v="350.42671758932886"/>
    <n v="318.99675729999996"/>
    <n v="364.12514358000004"/>
    <n v="481.06125869395305"/>
    <n v="478.21849999999995"/>
    <n v="534.1934"/>
    <m/>
    <m/>
  </r>
  <r>
    <s v="Hectáreas plantadas de pimiento"/>
    <x v="0"/>
    <x v="74"/>
    <x v="251"/>
    <x v="875"/>
    <s v="Hectáreas"/>
    <s v="2010-2019"/>
    <m/>
    <s v="Superficie plantada estimada de hortalizas"/>
    <s v="Oficina de Estudios y Políticas Agrarias (ODEPA)"/>
    <m/>
    <m/>
    <m/>
    <m/>
    <m/>
    <m/>
    <m/>
    <m/>
    <m/>
    <m/>
    <n v="1473.52"/>
    <n v="1153.1400000000001"/>
    <n v="1006.44"/>
    <n v="1075.8899999999999"/>
    <n v="913.06177274466143"/>
    <n v="652.81019760999982"/>
    <n v="962.09958683000013"/>
    <n v="951.70376493244635"/>
    <n v="1140.5971999999999"/>
    <n v="993.64740000000006"/>
    <m/>
    <m/>
  </r>
  <r>
    <s v="Hectáreas plantadas de poroto granado"/>
    <x v="0"/>
    <x v="74"/>
    <x v="251"/>
    <x v="876"/>
    <s v="Hectáreas"/>
    <s v="2010-2019"/>
    <m/>
    <s v="Superficie plantada estimada de hortalizas"/>
    <s v="Oficina de Estudios y Políticas Agrarias (ODEPA)"/>
    <m/>
    <m/>
    <m/>
    <m/>
    <m/>
    <m/>
    <m/>
    <m/>
    <m/>
    <m/>
    <n v="3323.88"/>
    <n v="3163.1"/>
    <n v="3196.8"/>
    <n v="3206.62"/>
    <n v="3359.5934850934241"/>
    <n v="3120.7123585300005"/>
    <n v="3533.4973322100004"/>
    <n v="3538.9693204243999"/>
    <n v="3633.1934000000001"/>
    <n v="3892.9906999999998"/>
    <m/>
    <m/>
  </r>
  <r>
    <s v="Hectáreas plantadas de poroto verde"/>
    <x v="0"/>
    <x v="74"/>
    <x v="251"/>
    <x v="877"/>
    <s v="Hectáreas"/>
    <s v="2010-2019"/>
    <m/>
    <s v="Superficie plantada estimada de hortalizas"/>
    <s v="Oficina de Estudios y Políticas Agrarias (ODEPA)"/>
    <m/>
    <m/>
    <m/>
    <m/>
    <m/>
    <m/>
    <m/>
    <m/>
    <m/>
    <m/>
    <n v="3172.26"/>
    <n v="3194.5099999999998"/>
    <n v="2445.2100000000005"/>
    <n v="2250.79"/>
    <n v="2622.6327208837847"/>
    <n v="2277.3627105800001"/>
    <n v="2475.3387116200006"/>
    <n v="2671.6649556175016"/>
    <n v="2712.7896000000001"/>
    <n v="2631.9194000000002"/>
    <m/>
    <m/>
  </r>
  <r>
    <s v="Hectáreas plantadas de repollo"/>
    <x v="0"/>
    <x v="74"/>
    <x v="251"/>
    <x v="878"/>
    <s v="Hectáreas"/>
    <s v="2010-2019"/>
    <m/>
    <s v="Superficie plantada estimada de hortalizas"/>
    <s v="Oficina de Estudios y Políticas Agrarias (ODEPA)"/>
    <m/>
    <m/>
    <m/>
    <m/>
    <m/>
    <m/>
    <m/>
    <m/>
    <m/>
    <m/>
    <n v="1753.19"/>
    <n v="1484.57"/>
    <n v="1812.77"/>
    <n v="1681.94"/>
    <n v="1712.8478859557613"/>
    <n v="1597.9132847900003"/>
    <n v="1718.7926880699997"/>
    <n v="2030.3742982310093"/>
    <n v="2217.1367"/>
    <n v="2261.0576000000001"/>
    <m/>
    <m/>
  </r>
  <r>
    <s v="Hectáreas plantadas de sandía"/>
    <x v="0"/>
    <x v="74"/>
    <x v="251"/>
    <x v="879"/>
    <s v="Hectáreas"/>
    <s v="2010-2019"/>
    <m/>
    <s v="Superficie plantada estimada de hortalizas"/>
    <s v="Oficina de Estudios y Políticas Agrarias (ODEPA)"/>
    <m/>
    <m/>
    <m/>
    <m/>
    <m/>
    <m/>
    <m/>
    <m/>
    <m/>
    <m/>
    <n v="3264.02"/>
    <n v="3280.7000000000003"/>
    <n v="2694.4"/>
    <n v="2880.46"/>
    <n v="2745.7838973081871"/>
    <n v="2404.0145456800001"/>
    <n v="2612.9679177000003"/>
    <n v="2711.6179080945199"/>
    <n v="2964.83"/>
    <n v="2918.3710999999994"/>
    <m/>
    <m/>
  </r>
  <r>
    <s v="Hectáreas plantadas de tomate"/>
    <x v="0"/>
    <x v="74"/>
    <x v="251"/>
    <x v="880"/>
    <s v="Hectáreas"/>
    <s v="2010-2019"/>
    <m/>
    <s v="Superficie plantada estimada de hortalizas"/>
    <s v="Oficina de Estudios y Políticas Agrarias (ODEPA)"/>
    <m/>
    <m/>
    <m/>
    <m/>
    <m/>
    <m/>
    <m/>
    <m/>
    <m/>
    <m/>
    <n v="5079.1000000000004"/>
    <n v="4835.4135999999999"/>
    <n v="5390.4214999999995"/>
    <n v="4910.9881999999998"/>
    <n v="5055.5909999999994"/>
    <n v="4961.9706000000006"/>
    <n v="4951.6884"/>
    <n v="5132.1072000000004"/>
    <n v="5173.8361999999997"/>
    <n v="5202.7777999999998"/>
    <m/>
    <m/>
  </r>
  <r>
    <s v="Hectáreas plantadas de zanahoria"/>
    <x v="0"/>
    <x v="74"/>
    <x v="251"/>
    <x v="881"/>
    <s v="Hectáreas"/>
    <s v="2010-2019"/>
    <m/>
    <s v="Superficie plantada estimada de hortalizas"/>
    <s v="Oficina de Estudios y Políticas Agrarias (ODEPA)"/>
    <m/>
    <m/>
    <m/>
    <m/>
    <m/>
    <m/>
    <m/>
    <m/>
    <m/>
    <m/>
    <n v="3349.9000000000005"/>
    <n v="3923.8926999999999"/>
    <n v="3612.3526000000002"/>
    <n v="2755.0715"/>
    <n v="3457.6059"/>
    <n v="2851.2175000000002"/>
    <n v="2809.5835000000002"/>
    <n v="2961.9953"/>
    <n v="3143.8366000000001"/>
    <n v="3505.3352"/>
    <m/>
    <m/>
  </r>
  <r>
    <s v="Hectáreas plantadas de zapallo italiano"/>
    <x v="0"/>
    <x v="74"/>
    <x v="251"/>
    <x v="882"/>
    <s v="Hectáreas"/>
    <s v="2010-2019"/>
    <m/>
    <s v="Superficie plantada estimada de hortalizas"/>
    <s v="Oficina de Estudios y Políticas Agrarias (ODEPA)"/>
    <m/>
    <m/>
    <m/>
    <m/>
    <m/>
    <m/>
    <m/>
    <m/>
    <m/>
    <m/>
    <n v="996.25"/>
    <n v="1079.8700000000001"/>
    <n v="831.67000000000007"/>
    <n v="1030.33"/>
    <n v="1065.1326693956371"/>
    <n v="840.18037935000007"/>
    <n v="1139.4066898299998"/>
    <n v="1099.5212926090858"/>
    <n v="1272.1091999999999"/>
    <n v="1350.8774999999998"/>
    <m/>
    <m/>
  </r>
  <r>
    <s v="Hectáreas plantadas de zapallo temprano y de guarda"/>
    <x v="0"/>
    <x v="74"/>
    <x v="251"/>
    <x v="883"/>
    <s v="Hectáreas"/>
    <s v="2010-2019"/>
    <m/>
    <s v="Superficie plantada estimada de hortalizas"/>
    <s v="Oficina de Estudios y Políticas Agrarias (ODEPA)"/>
    <m/>
    <m/>
    <m/>
    <m/>
    <m/>
    <m/>
    <m/>
    <m/>
    <m/>
    <m/>
    <n v="5870.9000000000005"/>
    <n v="5668.7296000000006"/>
    <n v="4514.5619999999999"/>
    <n v="4067.23"/>
    <n v="3988.3341"/>
    <n v="3599.2525999999998"/>
    <n v="3948.2277999999997"/>
    <n v="3535.4501999999998"/>
    <n v="3839.5286000000001"/>
    <n v="3473.3530000000001"/>
    <m/>
    <m/>
  </r>
  <r>
    <s v="Hectáreas cosechadas de achicoria"/>
    <x v="0"/>
    <x v="75"/>
    <x v="251"/>
    <x v="884"/>
    <s v="Hectáreas"/>
    <s v="2005-2019"/>
    <m/>
    <s v="Superficie cosechada estimada de hortalizas"/>
    <s v="Oficina de Estudios y Políticas Agrarias (ODEPA)"/>
    <m/>
    <m/>
    <m/>
    <m/>
    <m/>
    <n v="0"/>
    <n v="1428"/>
    <n v="0"/>
    <n v="0"/>
    <n v="0"/>
    <n v="2861"/>
    <n v="2489"/>
    <n v="2440"/>
    <n v="2380"/>
    <n v="3080"/>
    <n v="2214"/>
    <n v="2507"/>
    <n v="3349"/>
    <n v="3989"/>
    <n v="3589"/>
    <m/>
    <m/>
  </r>
  <r>
    <s v="Hectáreas cosechadas de arroz"/>
    <x v="0"/>
    <x v="75"/>
    <x v="251"/>
    <x v="885"/>
    <s v="Hectáreas"/>
    <s v="2005-2019"/>
    <m/>
    <s v="Superficie cosechada estimada de hortalizas"/>
    <s v="Oficina de Estudios y Políticas Agrarias (ODEPA)"/>
    <m/>
    <m/>
    <m/>
    <m/>
    <m/>
    <n v="27980"/>
    <n v="21764"/>
    <n v="20960"/>
    <n v="23680"/>
    <n v="24527"/>
    <n v="25121"/>
    <n v="23991"/>
    <n v="21000"/>
    <n v="22398"/>
    <n v="23714"/>
    <n v="26540"/>
    <n v="20937"/>
    <n v="29522"/>
    <n v="26242"/>
    <n v="26394"/>
    <m/>
    <m/>
  </r>
  <r>
    <s v="Hectáreas cosechadas de avena"/>
    <x v="0"/>
    <x v="75"/>
    <x v="251"/>
    <x v="886"/>
    <s v="Hectáreas"/>
    <s v="2005-2019"/>
    <m/>
    <s v="Superficie cosechada estimada de hortalizas"/>
    <s v="Oficina de Estudios y Políticas Agrarias (ODEPA)"/>
    <m/>
    <m/>
    <m/>
    <m/>
    <m/>
    <n v="88240"/>
    <n v="82115"/>
    <n v="97580"/>
    <n v="100745"/>
    <n v="75539"/>
    <n v="105309"/>
    <n v="100602"/>
    <n v="126499"/>
    <n v="136339"/>
    <n v="90450"/>
    <n v="107805"/>
    <n v="136818"/>
    <n v="107528"/>
    <n v="74617"/>
    <n v="96994"/>
    <m/>
    <m/>
  </r>
  <r>
    <s v="Hectáreas cosechadas de cebada"/>
    <x v="0"/>
    <x v="75"/>
    <x v="251"/>
    <x v="887"/>
    <s v="Hectáreas"/>
    <s v="2005-2019"/>
    <m/>
    <s v="Superficie cosechada estimada de hortalizas"/>
    <s v="Oficina de Estudios y Políticas Agrarias (ODEPA)"/>
    <m/>
    <m/>
    <m/>
    <m/>
    <m/>
    <n v="29020"/>
    <n v="18594"/>
    <n v="20530"/>
    <n v="18420"/>
    <n v="16761"/>
    <n v="20091"/>
    <n v="29426"/>
    <n v="26218"/>
    <n v="31354"/>
    <n v="17620"/>
    <n v="36660"/>
    <n v="27148"/>
    <n v="51772"/>
    <n v="57210"/>
    <n v="59628"/>
    <m/>
    <m/>
  </r>
  <r>
    <s v="Hectáreas cosechadas de garbanzos"/>
    <x v="0"/>
    <x v="75"/>
    <x v="251"/>
    <x v="888"/>
    <s v="Hectáreas"/>
    <s v="2005-2019"/>
    <m/>
    <s v="Superficie cosechada estimada de hortalizas"/>
    <s v="Oficina de Estudios y Políticas Agrarias (ODEPA)"/>
    <m/>
    <m/>
    <m/>
    <m/>
    <m/>
    <n v="3960"/>
    <n v="3040"/>
    <n v="3090"/>
    <n v="1887"/>
    <n v="1885"/>
    <n v="1981"/>
    <n v="1334"/>
    <n v="2286"/>
    <n v="679"/>
    <n v="254"/>
    <n v="409"/>
    <n v="275"/>
    <n v="780"/>
    <n v="897"/>
    <n v="239"/>
    <m/>
    <m/>
  </r>
  <r>
    <s v="Hectáreas cosechadas de lentejas"/>
    <x v="0"/>
    <x v="75"/>
    <x v="251"/>
    <x v="889"/>
    <s v="Hectáreas"/>
    <s v="2005-2019"/>
    <m/>
    <s v="Superficie cosechada estimada de hortalizas"/>
    <s v="Oficina de Estudios y Políticas Agrarias (ODEPA)"/>
    <m/>
    <m/>
    <m/>
    <m/>
    <m/>
    <n v="1150"/>
    <n v="923"/>
    <n v="940"/>
    <n v="955"/>
    <n v="1222"/>
    <n v="1321"/>
    <n v="1013"/>
    <n v="1168"/>
    <n v="1061"/>
    <n v="942"/>
    <n v="924"/>
    <n v="1540"/>
    <n v="2420"/>
    <n v="1731"/>
    <n v="1125"/>
    <m/>
    <m/>
  </r>
  <r>
    <s v="Hectáreas cosechadas de lupino"/>
    <x v="0"/>
    <x v="75"/>
    <x v="251"/>
    <x v="890"/>
    <s v="Hectáreas"/>
    <s v="2005-2019"/>
    <m/>
    <s v="Superficie cosechada estimada de hortalizas"/>
    <s v="Oficina de Estudios y Políticas Agrarias (ODEPA)"/>
    <m/>
    <m/>
    <m/>
    <m/>
    <m/>
    <n v="28490"/>
    <n v="21150"/>
    <n v="15250"/>
    <n v="10283"/>
    <n v="29887"/>
    <n v="23257"/>
    <n v="42934"/>
    <n v="39210"/>
    <n v="16866"/>
    <n v="22162"/>
    <n v="26510"/>
    <n v="39480"/>
    <n v="49936"/>
    <n v="42560"/>
    <n v="25608"/>
    <m/>
    <m/>
  </r>
  <r>
    <s v="Hectáreas cosechadas de maíz"/>
    <x v="0"/>
    <x v="75"/>
    <x v="251"/>
    <x v="891"/>
    <s v="Hectáreas"/>
    <s v="2005-2019"/>
    <m/>
    <s v="Superficie cosechada estimada de hortalizas"/>
    <s v="Oficina de Estudios y Políticas Agrarias (ODEPA)"/>
    <m/>
    <m/>
    <m/>
    <m/>
    <m/>
    <n v="123070"/>
    <n v="125784"/>
    <n v="134260"/>
    <n v="127830"/>
    <n v="122166"/>
    <n v="119382"/>
    <n v="138831"/>
    <n v="284780"/>
    <n v="234836"/>
    <n v="250400"/>
    <n v="203480"/>
    <n v="189336"/>
    <n v="178116"/>
    <n v="160856"/>
    <n v="129172"/>
    <m/>
    <m/>
  </r>
  <r>
    <s v="Hectáreas cosechadas de maravilla"/>
    <x v="0"/>
    <x v="75"/>
    <x v="251"/>
    <x v="892"/>
    <s v="Hectáreas"/>
    <s v="2005-2019"/>
    <m/>
    <s v="Superficie cosechada estimada de hortalizas"/>
    <s v="Oficina de Estudios y Políticas Agrarias (ODEPA)"/>
    <m/>
    <m/>
    <m/>
    <m/>
    <m/>
    <n v="2660"/>
    <n v="3547"/>
    <n v="3610"/>
    <n v="4355"/>
    <n v="3053"/>
    <n v="2652"/>
    <n v="3939"/>
    <n v="5219"/>
    <n v="3846"/>
    <n v="3169"/>
    <n v="2128"/>
    <n v="6817"/>
    <n v="6444"/>
    <n v="3228"/>
    <n v="3609"/>
    <m/>
    <m/>
  </r>
  <r>
    <s v="Hectáreas cosechadas de otras industriales"/>
    <x v="0"/>
    <x v="75"/>
    <x v="251"/>
    <x v="893"/>
    <s v="Hectáreas"/>
    <s v="2005-2019"/>
    <m/>
    <s v="Superficie cosechada estimada de hortalizas"/>
    <s v="Oficina de Estudios y Políticas Agrarias (ODEPA)"/>
    <m/>
    <m/>
    <m/>
    <m/>
    <m/>
    <n v="0"/>
    <n v="0"/>
    <n v="0"/>
    <n v="0"/>
    <n v="0"/>
    <n v="0"/>
    <n v="1530"/>
    <n v="422"/>
    <n v="0"/>
    <n v="2820"/>
    <n v="512"/>
    <n v="1224"/>
    <n v="1569"/>
    <n v="2037"/>
    <n v="1270"/>
    <m/>
    <m/>
  </r>
  <r>
    <s v="Hectáreas cosechadas de otras legumbres"/>
    <x v="0"/>
    <x v="75"/>
    <x v="251"/>
    <x v="894"/>
    <s v="Hectáreas"/>
    <s v="2005-2019"/>
    <m/>
    <s v="Superficie cosechada estimada de hortalizas"/>
    <s v="Oficina de Estudios y Políticas Agrarias (ODEPA)"/>
    <m/>
    <m/>
    <m/>
    <m/>
    <m/>
    <n v="0"/>
    <n v="1801"/>
    <n v="0"/>
    <n v="0"/>
    <n v="0"/>
    <n v="0"/>
    <n v="1936"/>
    <n v="1869"/>
    <n v="873"/>
    <n v="634"/>
    <n v="816"/>
    <n v="749"/>
    <n v="934"/>
    <n v="625"/>
    <n v="1221"/>
    <m/>
    <m/>
  </r>
  <r>
    <s v="Hectáreas cosechadas de otros cereales"/>
    <x v="0"/>
    <x v="75"/>
    <x v="251"/>
    <x v="895"/>
    <s v="Hectáreas"/>
    <s v="2005-2019"/>
    <m/>
    <s v="Superficie cosechada estimada de hortalizas"/>
    <s v="Oficina de Estudios y Políticas Agrarias (ODEPA)"/>
    <m/>
    <m/>
    <m/>
    <m/>
    <m/>
    <n v="0"/>
    <n v="1037"/>
    <n v="0"/>
    <n v="0"/>
    <n v="0"/>
    <n v="0"/>
    <n v="688"/>
    <n v="0"/>
    <n v="818"/>
    <n v="2638"/>
    <n v="2350"/>
    <n v="1493"/>
    <n v="2737"/>
    <n v="2284"/>
    <n v="2118"/>
    <m/>
    <m/>
  </r>
  <r>
    <s v="Hectáreas cosechadas de papa"/>
    <x v="0"/>
    <x v="75"/>
    <x v="251"/>
    <x v="896"/>
    <s v="Hectáreas"/>
    <s v="2005-2019"/>
    <m/>
    <s v="Superficie cosechada estimada de hortalizas"/>
    <s v="Oficina de Estudios y Políticas Agrarias (ODEPA)"/>
    <m/>
    <m/>
    <m/>
    <m/>
    <m/>
    <n v="61890"/>
    <n v="54189"/>
    <n v="55270"/>
    <n v="44391"/>
    <n v="50084"/>
    <n v="52966"/>
    <n v="40847"/>
    <n v="48889"/>
    <n v="48965"/>
    <n v="50526"/>
    <n v="53485"/>
    <n v="54082"/>
    <n v="41268"/>
    <n v="41811"/>
    <n v="44145"/>
    <m/>
    <m/>
  </r>
  <r>
    <s v="Hectáreas cosechadas de porotos"/>
    <x v="0"/>
    <x v="75"/>
    <x v="251"/>
    <x v="897"/>
    <s v="Hectáreas"/>
    <s v="2005-2019"/>
    <m/>
    <s v="Superficie cosechada estimada de hortalizas"/>
    <s v="Oficina de Estudios y Políticas Agrarias (ODEPA)"/>
    <m/>
    <m/>
    <m/>
    <m/>
    <m/>
    <n v="25620"/>
    <n v="11644"/>
    <n v="11950"/>
    <n v="16704"/>
    <n v="13504"/>
    <n v="12527"/>
    <n v="6423"/>
    <n v="11045"/>
    <n v="14670"/>
    <n v="13685"/>
    <n v="11174"/>
    <n v="8501"/>
    <n v="9723"/>
    <n v="10248"/>
    <n v="7189"/>
    <m/>
    <m/>
  </r>
  <r>
    <s v="Hectáreas cosechadas de raps"/>
    <x v="0"/>
    <x v="75"/>
    <x v="251"/>
    <x v="898"/>
    <s v="Hectáreas"/>
    <s v="2005-2019"/>
    <m/>
    <s v="Superficie cosechada estimada de hortalizas"/>
    <s v="Oficina de Estudios y Políticas Agrarias (ODEPA)"/>
    <m/>
    <m/>
    <m/>
    <m/>
    <m/>
    <n v="13520"/>
    <n v="11311"/>
    <n v="17250"/>
    <n v="25135"/>
    <n v="10983"/>
    <n v="18568"/>
    <n v="32750"/>
    <n v="40883"/>
    <n v="37486"/>
    <n v="49448"/>
    <n v="53352"/>
    <n v="46249"/>
    <n v="56533"/>
    <n v="48166"/>
    <n v="37942"/>
    <m/>
    <m/>
  </r>
  <r>
    <s v="Hectáreas cosechadas de remolacha (caña de azúcar)"/>
    <x v="0"/>
    <x v="75"/>
    <x v="251"/>
    <x v="899"/>
    <s v="Hectáreas"/>
    <s v="2005-2019"/>
    <m/>
    <s v="Superficie cosechada estimada de hortalizas"/>
    <s v="Oficina de Estudios y Políticas Agrarias (ODEPA)"/>
    <m/>
    <m/>
    <m/>
    <m/>
    <m/>
    <n v="27670"/>
    <n v="20915"/>
    <n v="14850"/>
    <n v="12869"/>
    <n v="16264"/>
    <n v="20236"/>
    <n v="19495"/>
    <n v="18039"/>
    <n v="18335"/>
    <n v="21803"/>
    <n v="17112"/>
    <n v="16383"/>
    <n v="21672"/>
    <n v="12919"/>
    <n v="11853"/>
    <m/>
    <m/>
  </r>
  <r>
    <s v="Hectáreas cosechadas de tabaco"/>
    <x v="0"/>
    <x v="75"/>
    <x v="251"/>
    <x v="900"/>
    <s v="Hectáreas"/>
    <s v="2005-2019"/>
    <m/>
    <s v="Superficie cosechada estimada de hortalizas"/>
    <s v="Oficina de Estudios y Políticas Agrarias (ODEPA)"/>
    <m/>
    <m/>
    <m/>
    <m/>
    <m/>
    <n v="2770"/>
    <n v="2776"/>
    <n v="2010"/>
    <n v="1652"/>
    <n v="2509"/>
    <n v="2312"/>
    <n v="2324"/>
    <n v="2319"/>
    <n v="2065"/>
    <n v="2239"/>
    <n v="2402"/>
    <n v="1444"/>
    <n v="1827"/>
    <n v="2396"/>
    <n v="2195"/>
    <m/>
    <m/>
  </r>
  <r>
    <s v="Hectáreas cosechadas de tomate"/>
    <x v="0"/>
    <x v="75"/>
    <x v="251"/>
    <x v="880"/>
    <s v="Hectáreas"/>
    <s v="2005-2019"/>
    <m/>
    <s v="Superficie cosechada estimada de hortalizas"/>
    <s v="Oficina de Estudios y Políticas Agrarias (ODEPA)"/>
    <m/>
    <m/>
    <m/>
    <m/>
    <m/>
    <n v="7740"/>
    <n v="7023"/>
    <n v="6902"/>
    <n v="4350"/>
    <n v="6244"/>
    <n v="6325"/>
    <n v="7149"/>
    <n v="7630"/>
    <n v="8404"/>
    <n v="8420"/>
    <n v="9332"/>
    <n v="9343"/>
    <n v="10564"/>
    <n v="9874"/>
    <n v="5919"/>
    <m/>
    <m/>
  </r>
  <r>
    <s v="Hectáreas cosechadas de trigo"/>
    <x v="0"/>
    <x v="75"/>
    <x v="251"/>
    <x v="901"/>
    <s v="Hectáreas"/>
    <s v="2005-2019"/>
    <m/>
    <s v="Superficie cosechada estimada de hortalizas"/>
    <s v="Oficina de Estudios y Políticas Agrarias (ODEPA)"/>
    <m/>
    <m/>
    <m/>
    <m/>
    <m/>
    <n v="313720"/>
    <n v="230671"/>
    <n v="270500"/>
    <n v="280598"/>
    <n v="264258"/>
    <n v="271369"/>
    <n v="490462"/>
    <n v="507162"/>
    <n v="509714"/>
    <n v="526328"/>
    <n v="570594"/>
    <n v="450084"/>
    <n v="472830"/>
    <n v="445410"/>
    <n v="410072"/>
    <m/>
    <m/>
  </r>
  <r>
    <s v="Hectáreas cosechadas de triticale"/>
    <x v="0"/>
    <x v="75"/>
    <x v="251"/>
    <x v="902"/>
    <s v="Hectáreas"/>
    <s v="2005-2019"/>
    <m/>
    <s v="Superficie cosechada estimada de hortalizas"/>
    <s v="Oficina de Estudios y Políticas Agrarias (ODEPA)"/>
    <m/>
    <m/>
    <m/>
    <m/>
    <m/>
    <n v="8271"/>
    <n v="20005"/>
    <n v="19243"/>
    <n v="17907"/>
    <n v="20963"/>
    <n v="23988"/>
    <n v="19363"/>
    <n v="20878"/>
    <n v="20134"/>
    <n v="22502"/>
    <n v="24070"/>
    <n v="20122"/>
    <n v="23144"/>
    <n v="27023"/>
    <n v="18373"/>
    <m/>
    <m/>
  </r>
  <r>
    <s v="Colocaciones reales"/>
    <x v="30"/>
    <x v="70"/>
    <x v="228"/>
    <x v="826"/>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45784"/>
    <n v="49222"/>
    <n v="50174"/>
    <n v="52350"/>
    <n v="59122"/>
    <n v="67716"/>
    <n v="78157"/>
    <n v="87828"/>
    <n v="96668"/>
    <n v="95943"/>
    <n v="100833"/>
    <n v="112910"/>
    <n v="125033"/>
    <n v="133619"/>
    <n v="140129"/>
    <n v="148148"/>
    <n v="152395"/>
    <n v="156025"/>
    <n v="167477"/>
    <n v="177948"/>
    <n v="176990"/>
    <m/>
  </r>
  <r>
    <s v="Colocaciones reales de Consumo"/>
    <x v="30"/>
    <x v="70"/>
    <x v="228"/>
    <x v="826"/>
    <m/>
    <s v="2000-2020"/>
    <m/>
    <m/>
    <s v="Banco Central de Chile"/>
    <n v="4166"/>
    <n v="4347"/>
    <n v="4926"/>
    <n v="5678"/>
    <n v="6766"/>
    <n v="8369"/>
    <n v="10141"/>
    <n v="10855"/>
    <n v="10811"/>
    <n v="11076"/>
    <n v="11989"/>
    <n v="13514"/>
    <n v="14855"/>
    <n v="15920"/>
    <n v="16492"/>
    <n v="16906"/>
    <n v="17807"/>
    <n v="18394"/>
    <n v="19506"/>
    <n v="19696"/>
    <n v="16428"/>
    <m/>
  </r>
  <r>
    <s v="Colocaciones reales de Vivienda"/>
    <x v="30"/>
    <x v="70"/>
    <x v="228"/>
    <x v="826"/>
    <m/>
    <s v="2000-2020"/>
    <m/>
    <m/>
    <s v="Banco Central de Chile"/>
    <n v="8192"/>
    <n v="8574"/>
    <n v="9121"/>
    <n v="10243"/>
    <n v="12162"/>
    <n v="14144"/>
    <n v="16138"/>
    <n v="18627"/>
    <n v="21055"/>
    <n v="22924"/>
    <n v="24871"/>
    <n v="26767"/>
    <n v="29262"/>
    <n v="31629"/>
    <n v="35284"/>
    <n v="38901"/>
    <n v="41504"/>
    <n v="44683"/>
    <n v="47671"/>
    <n v="51479"/>
    <n v="54062"/>
    <m/>
  </r>
  <r>
    <s v="Colocaciones reales Comerciales"/>
    <x v="30"/>
    <x v="70"/>
    <x v="228"/>
    <x v="826"/>
    <m/>
    <s v="2000-2020"/>
    <m/>
    <m/>
    <s v="Banco Central de Chile"/>
    <n v="28947"/>
    <n v="31376"/>
    <n v="31085"/>
    <n v="31710"/>
    <n v="34815"/>
    <n v="39651"/>
    <n v="44697"/>
    <n v="50853"/>
    <n v="54675"/>
    <n v="55864"/>
    <n v="57227"/>
    <n v="63332"/>
    <n v="71217"/>
    <n v="75934"/>
    <n v="78498"/>
    <n v="82035"/>
    <n v="83785"/>
    <n v="84692"/>
    <n v="90821"/>
    <n v="96806"/>
    <n v="99508"/>
    <m/>
  </r>
  <r>
    <s v="Tasa de interés de política monetaria"/>
    <x v="30"/>
    <x v="70"/>
    <x v="228"/>
    <x v="826"/>
    <m/>
    <s v="2000-2020"/>
    <m/>
    <s v="Es la tasa que ocupa el Banco Central para llevar a cabo la politica monetaria. Es usado por el BCCh para mantener la inflación estable. "/>
    <s v="Banco Central de Chile"/>
    <n v="5.26"/>
    <n v="5.07"/>
    <n v="4.05"/>
    <n v="2.73"/>
    <n v="1.87"/>
    <n v="3.44"/>
    <n v="5.0199999999999996"/>
    <n v="5.31"/>
    <n v="7.1"/>
    <n v="2"/>
    <n v="1.43"/>
    <n v="4.67"/>
    <n v="5.01"/>
    <n v="4.92"/>
    <n v="3.75"/>
    <n v="3.06"/>
    <n v="3.5"/>
    <n v="2.74"/>
    <n v="2.5499999999999998"/>
    <n v="2.4900000000000002"/>
    <n v="0.78"/>
    <m/>
  </r>
  <r>
    <s v="Activos del Banco Central de Chile"/>
    <x v="30"/>
    <x v="70"/>
    <x v="228"/>
    <x v="826"/>
    <m/>
    <s v="2006-2020"/>
    <m/>
    <m/>
    <s v="Banco Central de Chile"/>
    <m/>
    <m/>
    <m/>
    <m/>
    <m/>
    <m/>
    <n v="25876"/>
    <n v="22065"/>
    <n v="28982"/>
    <n v="36751"/>
    <n v="32220"/>
    <n v="47773"/>
    <n v="48265"/>
    <n v="47391"/>
    <n v="42191"/>
    <n v="40043"/>
    <n v="41823"/>
    <n v="40632"/>
    <n v="40979"/>
    <n v="43639"/>
    <n v="83430"/>
    <m/>
  </r>
  <r>
    <s v="Pasivos del Banco Central de Chile"/>
    <x v="30"/>
    <x v="70"/>
    <x v="228"/>
    <x v="826"/>
    <m/>
    <s v="2006-2020"/>
    <m/>
    <m/>
    <s v="Banco Central de Chile"/>
    <m/>
    <m/>
    <m/>
    <m/>
    <m/>
    <m/>
    <n v="29888"/>
    <n v="26456"/>
    <n v="28000"/>
    <n v="40622"/>
    <n v="39579"/>
    <n v="52287"/>
    <n v="57625"/>
    <n v="54685"/>
    <n v="48027"/>
    <n v="42836"/>
    <n v="48126"/>
    <n v="52863"/>
    <n v="46385"/>
    <n v="45738"/>
    <n v="85874"/>
    <m/>
  </r>
  <r>
    <s v="Patrimonio del Banco Central de Chile"/>
    <x v="30"/>
    <x v="70"/>
    <x v="228"/>
    <x v="826"/>
    <m/>
    <s v="2006-2020"/>
    <m/>
    <m/>
    <s v="Banco Central de Chile"/>
    <m/>
    <m/>
    <m/>
    <m/>
    <m/>
    <m/>
    <n v="-4011"/>
    <n v="-4390"/>
    <n v="982"/>
    <n v="-3871"/>
    <n v="-7358"/>
    <n v="-4514"/>
    <n v="-9359"/>
    <n v="-7294"/>
    <n v="-5836"/>
    <n v="-2793"/>
    <n v="-6303"/>
    <n v="-9400"/>
    <n v="-5405"/>
    <n v="-2099"/>
    <n v="-2444"/>
    <m/>
  </r>
  <r>
    <s v="IPSA (base enero 2003=1000)"/>
    <x v="30"/>
    <x v="70"/>
    <x v="228"/>
    <x v="826"/>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1084.4000000000001"/>
    <n v="1183.0999999999999"/>
    <n v="1000"/>
    <n v="1484.8"/>
    <n v="1796.5"/>
    <n v="1964.5"/>
    <n v="2693.4"/>
    <n v="3051.8"/>
    <n v="2376.4"/>
    <n v="3581.4"/>
    <n v="4927.5"/>
    <n v="4177.5"/>
    <n v="4301.3999999999996"/>
    <n v="3699.2"/>
    <n v="3851"/>
    <n v="3680.2"/>
    <n v="4151.3999999999996"/>
    <n v="5564.6"/>
    <n v="5105.3999999999996"/>
    <n v="4669.8999999999996"/>
    <n v="4177.2"/>
    <m/>
  </r>
  <r>
    <s v="Tipo de cambio nominal"/>
    <x v="30"/>
    <x v="70"/>
    <x v="228"/>
    <x v="826"/>
    <s v="dólar observado $/USD"/>
    <s v="2000-2020"/>
    <m/>
    <s v="Muestra el precio de la moneda extranjera expresado en la moneda local."/>
    <s v="Banco Central de Chile"/>
    <n v="538.87"/>
    <n v="634.42999999999995"/>
    <n v="689.24"/>
    <n v="691.54"/>
    <n v="609.54999999999995"/>
    <n v="559.86"/>
    <n v="530.26"/>
    <n v="522.69000000000005"/>
    <n v="521.79"/>
    <n v="559.66999999999996"/>
    <n v="510.38"/>
    <n v="483.36"/>
    <n v="486.75"/>
    <n v="495"/>
    <n v="570.01"/>
    <n v="654.25"/>
    <n v="676.83"/>
    <n v="649.33000000000004"/>
    <n v="640.29"/>
    <n v="702.63"/>
    <n v="792.22"/>
    <m/>
  </r>
  <r>
    <s v="Tipo de cambio real (base año 1986=100)"/>
    <x v="30"/>
    <x v="70"/>
    <x v="228"/>
    <x v="826"/>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86.02"/>
    <n v="95.75"/>
    <n v="96.86"/>
    <n v="104.3"/>
    <n v="99.19"/>
    <n v="95.09"/>
    <n v="91.68"/>
    <n v="93.85"/>
    <n v="96.23"/>
    <n v="95.74"/>
    <n v="91.36"/>
    <n v="92.09"/>
    <n v="89.78"/>
    <n v="90.02"/>
    <n v="98.13"/>
    <n v="97.2"/>
    <n v="94.37"/>
    <n v="91.93"/>
    <n v="90.75"/>
    <n v="95.04"/>
    <n v="102.43"/>
    <m/>
  </r>
  <r>
    <s v="PIB per cápita, referencia 2013 (USD)"/>
    <x v="30"/>
    <x v="70"/>
    <x v="228"/>
    <x v="826"/>
    <s v="USD"/>
    <s v="2000-2020"/>
    <m/>
    <m/>
    <s v="Banco Central de Chile"/>
    <n v="5081"/>
    <n v="4591"/>
    <n v="4446"/>
    <n v="4797"/>
    <n v="6201"/>
    <n v="7626"/>
    <n v="9470"/>
    <n v="10524"/>
    <n v="10949"/>
    <n v="10296"/>
    <n v="12853"/>
    <n v="14617"/>
    <n v="15317"/>
    <n v="15814"/>
    <n v="14653"/>
    <n v="13596"/>
    <n v="13798"/>
    <n v="15046"/>
    <n v="15901"/>
    <n v="14642"/>
    <n v="13038"/>
    <m/>
  </r>
  <r>
    <s v="PIB per cápita PPP (USD,FMI)"/>
    <x v="30"/>
    <x v="70"/>
    <x v="228"/>
    <x v="826"/>
    <s v="USD"/>
    <s v="2000-2020"/>
    <m/>
    <m/>
    <s v="Banco Central de Chile"/>
    <n v="11326"/>
    <n v="11821"/>
    <n v="12244"/>
    <n v="12846"/>
    <n v="13997"/>
    <n v="15109"/>
    <n v="16383"/>
    <n v="17468"/>
    <n v="18244"/>
    <n v="17895"/>
    <n v="18952"/>
    <n v="20306"/>
    <n v="21447"/>
    <n v="22386"/>
    <n v="22745"/>
    <n v="22681"/>
    <n v="22751"/>
    <n v="23718"/>
    <n v="24744"/>
    <n v="24969"/>
    <m/>
    <m/>
  </r>
  <r>
    <s v="Exportaciones de bienes (FOB)"/>
    <x v="30"/>
    <x v="70"/>
    <x v="228"/>
    <x v="826"/>
    <s v="USD FOB"/>
    <s v="2003-2020"/>
    <m/>
    <m/>
    <s v="Banco Central de Chile"/>
    <m/>
    <m/>
    <m/>
    <n v="21651"/>
    <n v="33025"/>
    <n v="41974"/>
    <n v="59380"/>
    <n v="68561"/>
    <n v="64510"/>
    <n v="55463"/>
    <n v="71109"/>
    <n v="81438"/>
    <n v="78063"/>
    <n v="76770"/>
    <n v="75065"/>
    <n v="62035"/>
    <n v="60718"/>
    <n v="68823"/>
    <n v="74708"/>
    <n v="68763"/>
    <n v="73485"/>
    <m/>
  </r>
  <r>
    <s v="Exportaciones mineras (FOB)"/>
    <x v="30"/>
    <x v="70"/>
    <x v="228"/>
    <x v="826"/>
    <s v="USD FOB"/>
    <s v="2003-2020"/>
    <m/>
    <m/>
    <s v="Banco Central de Chile"/>
    <m/>
    <m/>
    <m/>
    <n v="8789"/>
    <n v="16721"/>
    <n v="21998"/>
    <n v="36456"/>
    <n v="42445"/>
    <n v="34293"/>
    <n v="31877"/>
    <n v="44552"/>
    <n v="49083"/>
    <n v="46260"/>
    <n v="43700"/>
    <n v="40437"/>
    <n v="32340"/>
    <n v="30698"/>
    <n v="37139"/>
    <n v="39130"/>
    <n v="35340"/>
    <n v="41770"/>
    <m/>
  </r>
  <r>
    <s v="Exportaciones cobre (FOB)"/>
    <x v="30"/>
    <x v="70"/>
    <x v="228"/>
    <x v="826"/>
    <s v="USD FOB"/>
    <s v="2003-2020"/>
    <m/>
    <m/>
    <s v="Banco Central de Chile"/>
    <m/>
    <m/>
    <m/>
    <n v="8011"/>
    <n v="15417"/>
    <n v="19949"/>
    <n v="34087"/>
    <n v="39204"/>
    <n v="31755"/>
    <n v="29695"/>
    <n v="41361"/>
    <n v="44670"/>
    <n v="41955"/>
    <n v="39946"/>
    <n v="37317"/>
    <n v="29967"/>
    <n v="27928"/>
    <n v="34006"/>
    <n v="35588"/>
    <n v="32536"/>
    <n v="37993"/>
    <m/>
  </r>
  <r>
    <s v="Exportaciones industriales (FOB)"/>
    <x v="30"/>
    <x v="70"/>
    <x v="228"/>
    <x v="826"/>
    <s v="USD FOB"/>
    <s v="2003-2020"/>
    <m/>
    <m/>
    <s v="Banco Central de Chile"/>
    <m/>
    <m/>
    <m/>
    <n v="10717"/>
    <n v="13891"/>
    <n v="17414"/>
    <n v="20115"/>
    <n v="22829"/>
    <n v="26152"/>
    <n v="19918"/>
    <n v="22185"/>
    <n v="27385"/>
    <n v="26784"/>
    <n v="27422"/>
    <n v="29007"/>
    <n v="24502"/>
    <n v="24138"/>
    <n v="25942"/>
    <n v="29092"/>
    <n v="26637"/>
    <n v="25352"/>
    <m/>
  </r>
  <r>
    <s v="Exportaciones agropecuario-silvícola y pesquero (FOB)"/>
    <x v="30"/>
    <x v="70"/>
    <x v="228"/>
    <x v="826"/>
    <s v="USD FOB"/>
    <s v="2003-2020"/>
    <m/>
    <m/>
    <s v="Banco Central de Chile"/>
    <m/>
    <m/>
    <m/>
    <n v="2145"/>
    <n v="2414"/>
    <n v="2562"/>
    <n v="2809"/>
    <n v="3287"/>
    <n v="4066"/>
    <n v="3668"/>
    <n v="4372"/>
    <n v="4969"/>
    <n v="5019"/>
    <n v="5647"/>
    <n v="5621"/>
    <n v="5194"/>
    <n v="5882"/>
    <n v="5742"/>
    <n v="6486"/>
    <n v="6786"/>
    <n v="6363"/>
    <m/>
  </r>
  <r>
    <s v="Importaciones de bienes (FOB)"/>
    <x v="30"/>
    <x v="70"/>
    <x v="228"/>
    <x v="826"/>
    <s v="USD FOB"/>
    <s v="2003-2020"/>
    <m/>
    <m/>
    <s v="Banco Central de Chile"/>
    <m/>
    <m/>
    <m/>
    <n v="17868"/>
    <n v="22864"/>
    <n v="30674"/>
    <n v="36483"/>
    <n v="44478"/>
    <n v="58455"/>
    <n v="40142"/>
    <n v="55216"/>
    <n v="70666"/>
    <n v="75455"/>
    <n v="74755"/>
    <n v="68599"/>
    <n v="58609"/>
    <n v="55855"/>
    <n v="61472"/>
    <n v="70498"/>
    <n v="65810"/>
    <n v="55116"/>
    <m/>
  </r>
  <r>
    <s v="Importaciones consumo (CIF)"/>
    <x v="30"/>
    <x v="70"/>
    <x v="228"/>
    <x v="826"/>
    <s v="USD CIF"/>
    <s v="2003-2020"/>
    <m/>
    <m/>
    <s v="Banco Central de Chile"/>
    <m/>
    <m/>
    <m/>
    <n v="4719"/>
    <n v="6000"/>
    <n v="7472"/>
    <n v="9150"/>
    <n v="11063"/>
    <n v="13300"/>
    <n v="9990"/>
    <n v="15493"/>
    <n v="18620"/>
    <n v="19706"/>
    <n v="21028"/>
    <n v="19431"/>
    <n v="17862"/>
    <n v="17798"/>
    <n v="20734"/>
    <n v="22460"/>
    <n v="20119"/>
    <n v="16346"/>
    <m/>
  </r>
  <r>
    <s v="Importaciones consumo durable (CIF)"/>
    <x v="30"/>
    <x v="70"/>
    <x v="228"/>
    <x v="826"/>
    <s v="USD CIF"/>
    <s v="2003-2020"/>
    <m/>
    <m/>
    <s v="Banco Central de Chile"/>
    <m/>
    <m/>
    <m/>
    <n v="1743"/>
    <n v="2347"/>
    <n v="2991"/>
    <n v="3771"/>
    <n v="4410"/>
    <n v="5169"/>
    <n v="3462"/>
    <n v="6349"/>
    <n v="7358"/>
    <n v="7878"/>
    <n v="8768"/>
    <n v="7355"/>
    <n v="6877"/>
    <n v="7055"/>
    <n v="8118"/>
    <n v="8920"/>
    <n v="7491"/>
    <n v="5655"/>
    <m/>
  </r>
  <r>
    <s v="Importaciones intermedias no combustibles (CIF)"/>
    <x v="30"/>
    <x v="70"/>
    <x v="228"/>
    <x v="826"/>
    <s v="USD CIF"/>
    <s v="2003-2020"/>
    <m/>
    <m/>
    <s v="Banco Central de Chile"/>
    <m/>
    <m/>
    <m/>
    <n v="7767"/>
    <n v="9892"/>
    <n v="12229"/>
    <n v="14150"/>
    <n v="17107"/>
    <n v="21999"/>
    <n v="15576"/>
    <n v="20879"/>
    <n v="25782"/>
    <n v="27126"/>
    <n v="25743"/>
    <n v="24795"/>
    <n v="23142"/>
    <n v="21139"/>
    <n v="21918"/>
    <n v="25460"/>
    <n v="24041"/>
    <n v="22886"/>
    <m/>
  </r>
  <r>
    <s v="Importaciones combustibles y lubricantes (CIF)"/>
    <x v="30"/>
    <x v="70"/>
    <x v="228"/>
    <x v="826"/>
    <s v="USD CIF"/>
    <s v="2003-2020"/>
    <m/>
    <m/>
    <s v="Banco Central de Chile"/>
    <m/>
    <m/>
    <m/>
    <n v="3273"/>
    <n v="4589"/>
    <n v="6383"/>
    <n v="8266"/>
    <n v="10904"/>
    <n v="16041"/>
    <n v="8926"/>
    <n v="11320"/>
    <n v="16095"/>
    <n v="16092"/>
    <n v="15614"/>
    <n v="14034"/>
    <n v="8056"/>
    <n v="7138"/>
    <n v="9001"/>
    <n v="11455"/>
    <n v="10565"/>
    <n v="6929"/>
    <m/>
  </r>
  <r>
    <s v="Importaciones capital (CIF)"/>
    <x v="30"/>
    <x v="70"/>
    <x v="228"/>
    <x v="826"/>
    <s v="USD CIF"/>
    <s v="2003-2020"/>
    <m/>
    <m/>
    <s v="Banco Central de Chile"/>
    <m/>
    <m/>
    <m/>
    <n v="3486"/>
    <n v="4234"/>
    <n v="6842"/>
    <n v="7421"/>
    <n v="8533"/>
    <n v="11454"/>
    <n v="8352"/>
    <n v="11315"/>
    <n v="14352"/>
    <n v="17168"/>
    <n v="16968"/>
    <n v="14592"/>
    <n v="13328"/>
    <n v="13301"/>
    <n v="13576"/>
    <n v="15309"/>
    <n v="15164"/>
    <n v="13065"/>
    <m/>
  </r>
  <r>
    <s v="Cuenta corriente"/>
    <x v="30"/>
    <x v="70"/>
    <x v="228"/>
    <x v="826"/>
    <m/>
    <s v="2003-2020"/>
    <m/>
    <s v="La cuenta corriente registra el intercambio de bienes y servicios y transferencias que la economia realiza con el resto del mundo. La cuenta corriente esta compuesta en su mayoria por la balanza comercial."/>
    <s v="Banco Central de Chile"/>
    <m/>
    <m/>
    <m/>
    <n v="-222.2"/>
    <n v="2821.2"/>
    <n v="1824.6"/>
    <n v="7004.2"/>
    <n v="7423"/>
    <n v="-6698.5"/>
    <n v="3220"/>
    <n v="3068.8"/>
    <n v="-6833.5"/>
    <n v="-11838.2"/>
    <n v="-13261.4"/>
    <n v="-5225.3999999999996"/>
    <n v="-5735.3"/>
    <n v="-4974.1000000000004"/>
    <n v="-6444.6"/>
    <n v="-11640.4"/>
    <n v="-10453.5"/>
    <n v="3369.6"/>
    <m/>
  </r>
  <r>
    <s v="Balanza comercial"/>
    <x v="30"/>
    <x v="70"/>
    <x v="228"/>
    <x v="826"/>
    <m/>
    <s v="2003-2020"/>
    <m/>
    <s v="Registra las exportaciones e importaciones, mas el pago de intereses por deuda y las remesas de utilidades, ya sea del exterior o hacia el exterior."/>
    <s v="Banco Central de Chile"/>
    <m/>
    <m/>
    <m/>
    <n v="3783"/>
    <n v="10161.200000000001"/>
    <n v="11300.4"/>
    <n v="22897.200000000001"/>
    <n v="24083.1"/>
    <n v="6054.7"/>
    <n v="15320.8"/>
    <n v="15892.5"/>
    <n v="10772.3"/>
    <n v="2608.4"/>
    <n v="2015.4"/>
    <n v="6465.8"/>
    <n v="3426.1"/>
    <n v="4863.6000000000004"/>
    <n v="7350.9"/>
    <n v="4210.8999999999996"/>
    <n v="2952.6"/>
    <n v="18368.900000000001"/>
    <m/>
  </r>
  <r>
    <s v="Reservas internacionales netas"/>
    <x v="30"/>
    <x v="70"/>
    <x v="228"/>
    <x v="826"/>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15110"/>
    <n v="14400"/>
    <n v="15351"/>
    <n v="15851"/>
    <n v="16016"/>
    <n v="16963"/>
    <n v="19429"/>
    <n v="16910"/>
    <n v="23162"/>
    <n v="25373"/>
    <n v="27864"/>
    <n v="41979"/>
    <n v="41649"/>
    <n v="41094"/>
    <n v="40447"/>
    <n v="38643"/>
    <n v="40494"/>
    <n v="38983"/>
    <n v="39861"/>
    <n v="40657"/>
    <n v="39200"/>
    <m/>
  </r>
  <r>
    <s v="Deuda externa"/>
    <x v="30"/>
    <x v="70"/>
    <x v="228"/>
    <x v="826"/>
    <m/>
    <s v="2003-2020"/>
    <m/>
    <s v="Conjunto de obligaciones que tiene un país con acreedores que residen en el extranjero."/>
    <s v="Banco Central de Chile"/>
    <m/>
    <m/>
    <m/>
    <n v="44323.3"/>
    <n v="44388.4"/>
    <n v="46184.1"/>
    <n v="49669.7"/>
    <n v="56084.4"/>
    <n v="65042.9"/>
    <n v="73893.100000000006"/>
    <n v="86570.2"/>
    <n v="100972.6"/>
    <n v="122668.4"/>
    <n v="136351.1"/>
    <n v="152134.6"/>
    <n v="160903.6"/>
    <n v="164814.9"/>
    <n v="180449.1"/>
    <n v="183344.4"/>
    <n v="197234.1"/>
    <n v="208980.8"/>
    <m/>
  </r>
  <r>
    <s v="Posición inversión internacional"/>
    <x v="30"/>
    <x v="70"/>
    <x v="228"/>
    <x v="826"/>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m/>
    <m/>
    <m/>
    <n v="-29251.9"/>
    <n v="-24187.599999999999"/>
    <n v="-24431.7"/>
    <n v="-7465.8"/>
    <n v="4837.2"/>
    <n v="-17821.5"/>
    <n v="-12779.7"/>
    <n v="-17955.5"/>
    <n v="-22255.1"/>
    <n v="-33826.1"/>
    <n v="-28983.3"/>
    <n v="-26250.2"/>
    <n v="-36787.1"/>
    <n v="-41390"/>
    <n v="-55022.8"/>
    <n v="-62946"/>
    <n v="-40256.199999999997"/>
    <n v="-24995.7"/>
    <m/>
  </r>
  <r>
    <s v="Índice de producción industrial INE (base año 2014=100)"/>
    <x v="30"/>
    <x v="70"/>
    <x v="228"/>
    <x v="826"/>
    <s v="Índice"/>
    <s v="2009-2020"/>
    <m/>
    <s v="Busca estimar en forma agregada la evolución mensual del volumen de producción de las actividades de Minería, Manufactura y EGA."/>
    <s v="Banco Central de Chile"/>
    <m/>
    <m/>
    <m/>
    <m/>
    <m/>
    <m/>
    <m/>
    <m/>
    <m/>
    <n v="88.1"/>
    <n v="90"/>
    <n v="93.3"/>
    <n v="96.4"/>
    <n v="99.7"/>
    <n v="100"/>
    <n v="100.5"/>
    <n v="99.6"/>
    <n v="98.5"/>
    <n v="101.9"/>
    <n v="101.3"/>
    <n v="100.3"/>
    <m/>
  </r>
  <r>
    <s v="Precio del cobre (USD por libra, BML)"/>
    <x v="30"/>
    <x v="70"/>
    <x v="228"/>
    <x v="826"/>
    <s v="USD por libra"/>
    <s v="2000-2020"/>
    <m/>
    <m/>
    <s v="Banco Central de Chile"/>
    <n v="0.8"/>
    <n v="0.7"/>
    <n v="0.7"/>
    <n v="0.8"/>
    <n v="1.3"/>
    <n v="1.7"/>
    <n v="3"/>
    <n v="3.2"/>
    <n v="3.2"/>
    <n v="2.2999999999999998"/>
    <n v="3.4"/>
    <n v="4"/>
    <n v="3.6"/>
    <n v="3.3"/>
    <n v="3.1"/>
    <n v="2.5"/>
    <n v="2.2000000000000002"/>
    <n v="2.8"/>
    <n v="3"/>
    <n v="2.7"/>
    <n v="2.8"/>
    <m/>
  </r>
  <r>
    <s v="Precio del petróleo WTI (USD el barril)"/>
    <x v="30"/>
    <x v="70"/>
    <x v="228"/>
    <x v="826"/>
    <s v="USD por barril"/>
    <s v="2000-2020"/>
    <m/>
    <m/>
    <s v="Banco Central de Chile"/>
    <n v="30.3"/>
    <n v="25.9"/>
    <n v="26.1"/>
    <n v="31.1"/>
    <n v="41.4"/>
    <n v="56.4"/>
    <n v="66.099999999999994"/>
    <n v="72.3"/>
    <n v="99.6"/>
    <n v="61.7"/>
    <n v="79.400000000000006"/>
    <n v="95.1"/>
    <n v="94.2"/>
    <n v="97.9"/>
    <n v="93.1"/>
    <n v="48.7"/>
    <n v="43.2"/>
    <n v="50.9"/>
    <n v="64.8"/>
    <n v="57"/>
    <n v="39.299999999999997"/>
    <m/>
  </r>
  <r>
    <s v="Deuda bruta Gobierno Central en relación al PIB"/>
    <x v="30"/>
    <x v="70"/>
    <x v="228"/>
    <x v="826"/>
    <m/>
    <s v="2006-2020"/>
    <m/>
    <m/>
    <s v="Banco Central de Chile"/>
    <m/>
    <m/>
    <m/>
    <m/>
    <m/>
    <m/>
    <n v="5"/>
    <n v="3.9"/>
    <n v="4.9000000000000004"/>
    <n v="5.8"/>
    <n v="8.6"/>
    <n v="11.1"/>
    <n v="11.9"/>
    <n v="12.7"/>
    <n v="15"/>
    <n v="17.3"/>
    <n v="21"/>
    <n v="23.6"/>
    <n v="25.6"/>
    <n v="28.2"/>
    <n v="32.5"/>
    <m/>
  </r>
  <r>
    <s v="Deuda neta Gobierno Central en relación al PIB"/>
    <x v="30"/>
    <x v="70"/>
    <x v="228"/>
    <x v="826"/>
    <m/>
    <s v="2006-2020"/>
    <m/>
    <m/>
    <s v="Banco Central de Chile"/>
    <m/>
    <m/>
    <m/>
    <m/>
    <m/>
    <m/>
    <n v="-6.6"/>
    <n v="-13"/>
    <n v="-19.3"/>
    <n v="-10.5"/>
    <n v="-7"/>
    <n v="-8.6"/>
    <n v="-6.8"/>
    <n v="-5.6"/>
    <n v="-4.3"/>
    <n v="-3.4"/>
    <n v="0.9"/>
    <n v="4.4000000000000004"/>
    <n v="5.7"/>
    <n v="8"/>
    <n v="13.4"/>
    <m/>
  </r>
  <r>
    <s v="Deuda bruta Banco Central en relación al PIB"/>
    <x v="30"/>
    <x v="70"/>
    <x v="228"/>
    <x v="826"/>
    <m/>
    <s v="2006-2020"/>
    <m/>
    <m/>
    <s v="Banco Central de Chile"/>
    <m/>
    <m/>
    <m/>
    <m/>
    <m/>
    <m/>
    <n v="15.6"/>
    <n v="10.3"/>
    <n v="13.4"/>
    <n v="15.5"/>
    <n v="11.1"/>
    <n v="16.899999999999999"/>
    <n v="15.2"/>
    <n v="13.5"/>
    <n v="13.6"/>
    <n v="12.7"/>
    <n v="12.4"/>
    <n v="10.5"/>
    <n v="10.5"/>
    <n v="10.5"/>
    <n v="14.9"/>
    <m/>
  </r>
  <r>
    <s v="Deuda neta Banco Central en relación al PIB"/>
    <x v="30"/>
    <x v="70"/>
    <x v="228"/>
    <x v="826"/>
    <m/>
    <s v="2006-2020"/>
    <m/>
    <m/>
    <s v="Banco Central de Chile"/>
    <m/>
    <m/>
    <m/>
    <m/>
    <m/>
    <m/>
    <n v="0.8"/>
    <n v="0.2"/>
    <n v="-3.3"/>
    <n v="-1.5"/>
    <n v="-0.7"/>
    <n v="-1.9"/>
    <n v="-1.1000000000000001"/>
    <n v="-2.2000000000000002"/>
    <n v="-3.1"/>
    <n v="-4.5"/>
    <n v="-3.6"/>
    <n v="-3"/>
    <n v="-4.0999999999999996"/>
    <n v="-5.7"/>
    <n v="-2.5"/>
    <m/>
  </r>
  <r>
    <s v="Deuda bruta Sector Público Consolidado en relación al PIB"/>
    <x v="30"/>
    <x v="70"/>
    <x v="228"/>
    <x v="826"/>
    <m/>
    <s v="2006-2020"/>
    <m/>
    <m/>
    <s v="Banco Central de Chile"/>
    <m/>
    <m/>
    <m/>
    <m/>
    <m/>
    <m/>
    <n v="18.399999999999999"/>
    <n v="13.8"/>
    <n v="18.100000000000001"/>
    <n v="20.9"/>
    <n v="18.5"/>
    <n v="26.6"/>
    <n v="26"/>
    <n v="25.1"/>
    <n v="27.1"/>
    <n v="29.7"/>
    <n v="32.700000000000003"/>
    <n v="33.700000000000003"/>
    <n v="35.5"/>
    <n v="38.4"/>
    <n v="47.2"/>
    <m/>
  </r>
  <r>
    <s v="Deuda neta Sector Público Consolidado en relación al PIB"/>
    <x v="30"/>
    <x v="70"/>
    <x v="228"/>
    <x v="826"/>
    <m/>
    <s v="2006-2020"/>
    <m/>
    <m/>
    <s v="Banco Central de Chile"/>
    <m/>
    <m/>
    <m/>
    <m/>
    <m/>
    <m/>
    <n v="-5.8"/>
    <n v="-12.8"/>
    <n v="-22.6"/>
    <n v="-12"/>
    <n v="-7.4"/>
    <n v="-10.4"/>
    <n v="-7.8"/>
    <n v="-7.7"/>
    <n v="-7.3"/>
    <n v="-7.9"/>
    <n v="-2.7"/>
    <n v="1.4"/>
    <n v="1.6"/>
    <n v="2.2999999999999998"/>
    <n v="10.9"/>
    <m/>
  </r>
  <r>
    <s v="Deuda bruta Empresas Públicas en relación al PIB"/>
    <x v="30"/>
    <x v="70"/>
    <x v="228"/>
    <x v="826"/>
    <m/>
    <s v="2006-2020"/>
    <m/>
    <m/>
    <s v="Banco Central de Chile"/>
    <m/>
    <m/>
    <m/>
    <m/>
    <m/>
    <m/>
    <n v="5"/>
    <n v="4.8"/>
    <n v="6.5"/>
    <n v="6.2"/>
    <n v="6.1"/>
    <n v="6.7"/>
    <n v="6.9"/>
    <n v="7.6"/>
    <n v="9"/>
    <n v="10.1"/>
    <n v="9.3000000000000007"/>
    <n v="8.5"/>
    <n v="9.3000000000000007"/>
    <n v="10.199999999999999"/>
    <n v="10.199999999999999"/>
    <m/>
  </r>
  <r>
    <s v="Deuda neta Empresas Públicas en relación al PIB"/>
    <x v="30"/>
    <x v="70"/>
    <x v="228"/>
    <x v="826"/>
    <m/>
    <s v="2006-2020"/>
    <m/>
    <m/>
    <s v="Banco Central de Chile"/>
    <m/>
    <m/>
    <m/>
    <m/>
    <m/>
    <m/>
    <n v="4.2"/>
    <n v="3.4"/>
    <n v="5.9"/>
    <n v="5.7"/>
    <n v="5.5"/>
    <n v="5.6"/>
    <n v="6"/>
    <n v="6.8"/>
    <n v="8"/>
    <n v="8.9"/>
    <n v="8.6999999999999993"/>
    <n v="7.6"/>
    <n v="8.3000000000000007"/>
    <n v="9.3000000000000007"/>
    <n v="8.8000000000000007"/>
    <m/>
  </r>
  <r>
    <s v="Unidad de fomento (UF)"/>
    <x v="30"/>
    <x v="70"/>
    <x v="228"/>
    <x v="826"/>
    <m/>
    <s v="2000-2020"/>
    <m/>
    <m/>
    <s v="Banco Central de Chile"/>
    <n v="15408.87"/>
    <n v="15990.7"/>
    <n v="16380.16"/>
    <n v="16892.21"/>
    <n v="17030.38"/>
    <n v="17526.02"/>
    <n v="18162.400000000001"/>
    <n v="18789.3"/>
    <n v="20429.09"/>
    <n v="21007.4"/>
    <n v="21171.8"/>
    <n v="21846.38"/>
    <n v="22598.85"/>
    <n v="22980.9"/>
    <n v="23960.6"/>
    <n v="25022"/>
    <n v="26022.67"/>
    <n v="26571.93"/>
    <n v="27165.75"/>
    <n v="27854.39"/>
    <n v="28678.81"/>
    <m/>
  </r>
  <r>
    <s v="Unidad tributaria mensual (UTM)"/>
    <x v="30"/>
    <x v="70"/>
    <x v="228"/>
    <x v="826"/>
    <m/>
    <s v="2000-2020"/>
    <m/>
    <m/>
    <s v="Banco Central de Chile"/>
    <n v="27000.33"/>
    <n v="28029.919999999998"/>
    <n v="28712.83"/>
    <n v="29621"/>
    <n v="29853.83"/>
    <n v="30715.83"/>
    <n v="31840.75"/>
    <n v="32906.080000000002"/>
    <n v="35769.919999999998"/>
    <n v="36863.58"/>
    <n v="37112.42"/>
    <n v="38287.25"/>
    <n v="39623.42"/>
    <n v="40290"/>
    <n v="41983.5"/>
    <n v="43852.67"/>
    <n v="45619.92"/>
    <n v="46592.67"/>
    <n v="47623.33"/>
    <n v="48831.5"/>
    <n v="50281.08"/>
    <m/>
  </r>
  <r>
    <s v="IPP general industrias (base año 2014=100)"/>
    <x v="30"/>
    <x v="70"/>
    <x v="228"/>
    <x v="826"/>
    <s v="Índice"/>
    <s v="2014-2020"/>
    <m/>
    <m/>
    <s v="Banco Central de Chile"/>
    <m/>
    <m/>
    <m/>
    <m/>
    <m/>
    <m/>
    <m/>
    <m/>
    <m/>
    <m/>
    <m/>
    <m/>
    <m/>
    <m/>
    <n v="100"/>
    <n v="98.77"/>
    <n v="98.08"/>
    <n v="107.65"/>
    <n v="112.9"/>
    <n v="115.04"/>
    <n v="123.02"/>
    <m/>
  </r>
  <r>
    <s v="IPP industria manufacturera (base año 2014=100)"/>
    <x v="30"/>
    <x v="70"/>
    <x v="228"/>
    <x v="826"/>
    <s v="Índice"/>
    <s v="2014-2020"/>
    <m/>
    <m/>
    <s v="Banco Central de Chile"/>
    <m/>
    <m/>
    <m/>
    <m/>
    <m/>
    <m/>
    <m/>
    <m/>
    <m/>
    <m/>
    <m/>
    <m/>
    <m/>
    <m/>
    <n v="100"/>
    <n v="103.98"/>
    <n v="106.17"/>
    <n v="108.21"/>
    <n v="112.89"/>
    <n v="113.4"/>
    <n v="116.05"/>
    <m/>
  </r>
  <r>
    <s v="IPP Minería (base año 2014=100)"/>
    <x v="30"/>
    <x v="70"/>
    <x v="228"/>
    <x v="826"/>
    <s v="Índice"/>
    <s v="2014-2020"/>
    <m/>
    <m/>
    <s v="Banco Central de Chile"/>
    <m/>
    <m/>
    <m/>
    <m/>
    <m/>
    <m/>
    <m/>
    <m/>
    <m/>
    <m/>
    <m/>
    <m/>
    <m/>
    <m/>
    <n v="100"/>
    <n v="91.81"/>
    <n v="87.2"/>
    <n v="104.47"/>
    <n v="110.65"/>
    <n v="113.2"/>
    <n v="126.19"/>
    <m/>
  </r>
  <r>
    <s v="IPP electricidad, gas y agua (base año 2014=100)"/>
    <x v="30"/>
    <x v="70"/>
    <x v="228"/>
    <x v="826"/>
    <s v="Índice"/>
    <s v="2014-2020"/>
    <m/>
    <m/>
    <s v="Banco Central de Chile"/>
    <m/>
    <m/>
    <m/>
    <m/>
    <m/>
    <m/>
    <m/>
    <m/>
    <m/>
    <m/>
    <m/>
    <m/>
    <m/>
    <m/>
    <n v="100"/>
    <n v="111.98"/>
    <n v="118.98"/>
    <n v="120.24"/>
    <n v="123.28"/>
    <n v="129.47999999999999"/>
    <n v="133.65"/>
    <m/>
  </r>
  <r>
    <s v="IPP agricultura y ganadería (base año 2014=100)"/>
    <x v="30"/>
    <x v="70"/>
    <x v="228"/>
    <x v="826"/>
    <s v="Índice"/>
    <s v="2014-2020"/>
    <m/>
    <m/>
    <s v="Banco Central de Chile"/>
    <m/>
    <m/>
    <m/>
    <m/>
    <m/>
    <m/>
    <m/>
    <m/>
    <m/>
    <m/>
    <m/>
    <m/>
    <m/>
    <m/>
    <n v="100"/>
    <n v="101.2"/>
    <n v="106.17"/>
    <n v="104.85"/>
    <n v="100.49"/>
    <n v="101.89"/>
    <n v="116.87"/>
    <m/>
  </r>
  <r>
    <s v="Toneladas importadas de carne"/>
    <x v="31"/>
    <x v="5"/>
    <x v="252"/>
    <x v="903"/>
    <s v="Toneladas"/>
    <s v="2016-2021"/>
    <m/>
    <s v="Importaciones de carne bovina (toneladas)"/>
    <s v="Oficina de Estudios y Políticas Agrarias (ODEPA)"/>
    <m/>
    <m/>
    <m/>
    <m/>
    <m/>
    <m/>
    <m/>
    <m/>
    <m/>
    <m/>
    <m/>
    <m/>
    <m/>
    <m/>
    <m/>
    <m/>
    <n v="184991.30344999998"/>
    <n v="198820.66414000012"/>
    <n v="223843.12131000002"/>
    <n v="227307.68427999999"/>
    <n v="224936.80914000006"/>
    <n v="19881.540610000011"/>
  </r>
  <r>
    <s v="Toneladas producidas de carne de ave broiler"/>
    <x v="31"/>
    <x v="0"/>
    <x v="253"/>
    <x v="904"/>
    <s v="Toneladas"/>
    <s v="2019-2020"/>
    <m/>
    <s v="Producción de carne en toneladas"/>
    <s v="Oficina de Estudios y Políticas Agrarias (ODEPA)"/>
    <m/>
    <m/>
    <m/>
    <m/>
    <m/>
    <m/>
    <m/>
    <m/>
    <m/>
    <m/>
    <m/>
    <m/>
    <m/>
    <m/>
    <m/>
    <m/>
    <m/>
    <m/>
    <m/>
    <n v="679168"/>
    <n v="690647"/>
    <m/>
  </r>
  <r>
    <s v="Toneladas totales producidas de carne de ave"/>
    <x v="31"/>
    <x v="0"/>
    <x v="253"/>
    <x v="905"/>
    <s v="Toneladas"/>
    <s v="2019-2020"/>
    <m/>
    <s v="Producción de carne en toneladas"/>
    <s v="Oficina de Estudios y Políticas Agrarias (ODEPA)"/>
    <m/>
    <m/>
    <m/>
    <m/>
    <m/>
    <m/>
    <m/>
    <m/>
    <m/>
    <m/>
    <m/>
    <m/>
    <m/>
    <m/>
    <m/>
    <m/>
    <m/>
    <m/>
    <m/>
    <n v="765061"/>
    <n v="767934"/>
    <m/>
  </r>
  <r>
    <s v="Toneladas totales producidas de carne de bovino"/>
    <x v="31"/>
    <x v="0"/>
    <x v="252"/>
    <x v="906"/>
    <s v="Toneladas"/>
    <s v="2019-2020"/>
    <m/>
    <s v="Producción de carne en toneladas"/>
    <s v="Oficina de Estudios y Políticas Agrarias (ODEPA)"/>
    <m/>
    <m/>
    <m/>
    <m/>
    <m/>
    <m/>
    <m/>
    <m/>
    <m/>
    <m/>
    <m/>
    <m/>
    <m/>
    <m/>
    <m/>
    <m/>
    <m/>
    <m/>
    <m/>
    <n v="211999.98699999999"/>
    <n v="223362.715"/>
    <m/>
  </r>
  <r>
    <s v="Toneladas totales producidas de carne de cerdo"/>
    <x v="31"/>
    <x v="0"/>
    <x v="254"/>
    <x v="907"/>
    <s v="Toneladas"/>
    <s v="2019-2020"/>
    <m/>
    <s v="Producción de carne en toneladas"/>
    <s v="Oficina de Estudios y Políticas Agrarias (ODEPA)"/>
    <m/>
    <m/>
    <m/>
    <m/>
    <m/>
    <m/>
    <m/>
    <m/>
    <m/>
    <m/>
    <m/>
    <m/>
    <m/>
    <m/>
    <m/>
    <m/>
    <m/>
    <m/>
    <m/>
    <n v="529957.27"/>
    <n v="574165.15800000005"/>
    <m/>
  </r>
  <r>
    <s v="Toneladas producidas de carne de novillo"/>
    <x v="31"/>
    <x v="0"/>
    <x v="252"/>
    <x v="908"/>
    <s v="Toneladas"/>
    <s v="2019-2020"/>
    <m/>
    <s v="Producción de carne en toneladas"/>
    <s v="Oficina de Estudios y Políticas Agrarias (ODEPA)"/>
    <m/>
    <m/>
    <m/>
    <m/>
    <m/>
    <m/>
    <m/>
    <m/>
    <m/>
    <m/>
    <m/>
    <m/>
    <m/>
    <m/>
    <m/>
    <m/>
    <m/>
    <m/>
    <m/>
    <n v="116324.061"/>
    <n v="115898.329"/>
    <m/>
  </r>
  <r>
    <s v="Toneladas producidas de carne de }pavo"/>
    <x v="31"/>
    <x v="0"/>
    <x v="253"/>
    <x v="909"/>
    <s v="Toneladas"/>
    <s v="2019-2020"/>
    <m/>
    <s v="Producción de carne en toneladas"/>
    <s v="Oficina de Estudios y Políticas Agrarias (ODEPA)"/>
    <m/>
    <m/>
    <m/>
    <m/>
    <m/>
    <m/>
    <m/>
    <m/>
    <m/>
    <m/>
    <m/>
    <m/>
    <m/>
    <m/>
    <m/>
    <m/>
    <m/>
    <m/>
    <m/>
    <n v="81515"/>
    <n v="72215"/>
    <m/>
  </r>
  <r>
    <s v="Toneladas producidas de carne de vaca"/>
    <x v="31"/>
    <x v="0"/>
    <x v="252"/>
    <x v="910"/>
    <s v="Toneladas"/>
    <s v="2019-2020"/>
    <m/>
    <s v="Producción de carne en toneladas"/>
    <s v="Oficina de Estudios y Políticas Agrarias (ODEPA)"/>
    <m/>
    <m/>
    <m/>
    <m/>
    <m/>
    <m/>
    <m/>
    <m/>
    <m/>
    <m/>
    <m/>
    <m/>
    <m/>
    <m/>
    <m/>
    <m/>
    <m/>
    <m/>
    <m/>
    <n v="46219.004999999997"/>
    <n v="50860.218000000001"/>
    <m/>
  </r>
  <r>
    <s v="Número de cabezas de bueyes para faena en mataderos"/>
    <x v="31"/>
    <x v="77"/>
    <x v="252"/>
    <x v="911"/>
    <s v="Número de cabezas"/>
    <s v="2018-2020"/>
    <m/>
    <s v="Faena de Bovino en mataderos, numero de cabezas"/>
    <s v="Oficina de Estudios y Políticas Agrarias (ODEPA)"/>
    <m/>
    <m/>
    <m/>
    <m/>
    <m/>
    <m/>
    <m/>
    <m/>
    <m/>
    <m/>
    <m/>
    <m/>
    <m/>
    <m/>
    <m/>
    <m/>
    <m/>
    <m/>
    <n v="10149"/>
    <n v="9717"/>
    <n v="12490"/>
    <m/>
  </r>
  <r>
    <s v="Número de cabezas de novillos para faena en mataderos"/>
    <x v="31"/>
    <x v="77"/>
    <x v="252"/>
    <x v="912"/>
    <s v="Número de cabezas"/>
    <s v="2018-2020"/>
    <m/>
    <s v="Faena de Bovino en mataderos, numero de cabezas"/>
    <s v="Oficina de Estudios y Políticas Agrarias (ODEPA)"/>
    <m/>
    <m/>
    <m/>
    <m/>
    <m/>
    <m/>
    <m/>
    <m/>
    <m/>
    <m/>
    <m/>
    <m/>
    <m/>
    <m/>
    <m/>
    <m/>
    <m/>
    <m/>
    <n v="407569"/>
    <n v="421557"/>
    <n v="431570"/>
    <m/>
  </r>
  <r>
    <s v="Número de cabezas de terneros y terneras para faena en mataderos"/>
    <x v="31"/>
    <x v="77"/>
    <x v="252"/>
    <x v="913"/>
    <s v="Número de cabezas"/>
    <s v="2018-2020"/>
    <m/>
    <s v="Faena de Bovino en mataderos, numero de cabezas"/>
    <s v="Oficina de Estudios y Políticas Agrarias (ODEPA)"/>
    <m/>
    <m/>
    <m/>
    <m/>
    <m/>
    <m/>
    <m/>
    <m/>
    <m/>
    <m/>
    <m/>
    <m/>
    <m/>
    <m/>
    <m/>
    <m/>
    <m/>
    <m/>
    <n v="15931"/>
    <n v="13691"/>
    <n v="8569"/>
    <m/>
  </r>
  <r>
    <s v="Número de cabezas de toros y torunos para faena en mataderos"/>
    <x v="31"/>
    <x v="77"/>
    <x v="252"/>
    <x v="914"/>
    <s v="Número de cabezas"/>
    <s v="2018-2020"/>
    <m/>
    <s v="Faena de Bovino en mataderos, numero de cabezas"/>
    <s v="Oficina de Estudios y Políticas Agrarias (ODEPA)"/>
    <m/>
    <m/>
    <m/>
    <m/>
    <m/>
    <m/>
    <m/>
    <m/>
    <m/>
    <m/>
    <m/>
    <m/>
    <m/>
    <m/>
    <m/>
    <m/>
    <m/>
    <m/>
    <n v="24165"/>
    <n v="24347"/>
    <n v="26670"/>
    <m/>
  </r>
  <r>
    <s v="Número total de cabezas de vacas para faena en mataderos"/>
    <x v="31"/>
    <x v="77"/>
    <x v="252"/>
    <x v="915"/>
    <s v="Número de cabezas"/>
    <s v="2018-2020"/>
    <m/>
    <s v="Faena de Bovino en mataderos, numero de cabezas"/>
    <s v="Oficina de Estudios y Políticas Agrarias (ODEPA)"/>
    <m/>
    <m/>
    <m/>
    <m/>
    <m/>
    <m/>
    <m/>
    <m/>
    <m/>
    <m/>
    <m/>
    <m/>
    <m/>
    <m/>
    <m/>
    <m/>
    <m/>
    <m/>
    <n v="159723"/>
    <n v="188456"/>
    <n v="207045"/>
    <m/>
  </r>
  <r>
    <s v="Número de cabezas de vaquillas para faena en mataderos"/>
    <x v="31"/>
    <x v="77"/>
    <x v="252"/>
    <x v="916"/>
    <s v="Número de cabezas"/>
    <s v="2018-2020"/>
    <m/>
    <s v="Faena de Bovino en mataderos, numero de cabezas"/>
    <s v="Oficina de Estudios y Políticas Agrarias (ODEPA)"/>
    <m/>
    <m/>
    <m/>
    <m/>
    <m/>
    <m/>
    <m/>
    <m/>
    <m/>
    <m/>
    <m/>
    <m/>
    <m/>
    <m/>
    <m/>
    <m/>
    <m/>
    <m/>
    <n v="144952"/>
    <n v="159902"/>
    <n v="188078"/>
    <m/>
  </r>
  <r>
    <s v="Toneladas de bueyes en vara para faena en mataderos"/>
    <x v="31"/>
    <x v="77"/>
    <x v="252"/>
    <x v="911"/>
    <s v="Toneladas"/>
    <s v="2018-2020"/>
    <m/>
    <s v="Faena de Bovino en mataderos, tonelada carne en vara"/>
    <s v="Oficina de Estudios y Políticas Agrarias (ODEPA)"/>
    <m/>
    <m/>
    <m/>
    <m/>
    <m/>
    <m/>
    <m/>
    <m/>
    <m/>
    <m/>
    <m/>
    <m/>
    <m/>
    <m/>
    <m/>
    <m/>
    <m/>
    <m/>
    <n v="4092.989"/>
    <n v="3866.2350000000001"/>
    <n v="4900.4089999999997"/>
    <m/>
  </r>
  <r>
    <s v="Toneladas de novillo en vara para faena en mataderos"/>
    <x v="31"/>
    <x v="77"/>
    <x v="252"/>
    <x v="912"/>
    <s v="Toneladas"/>
    <s v="2018-2020"/>
    <m/>
    <s v="Faena de Bovino en mataderos, tonelada carne en vara"/>
    <s v="Oficina de Estudios y Políticas Agrarias (ODEPA)"/>
    <m/>
    <m/>
    <m/>
    <m/>
    <m/>
    <m/>
    <m/>
    <m/>
    <m/>
    <m/>
    <m/>
    <m/>
    <m/>
    <m/>
    <m/>
    <m/>
    <m/>
    <m/>
    <n v="114461.64699999997"/>
    <n v="116324.061"/>
    <n v="115898.329"/>
    <m/>
  </r>
  <r>
    <s v="Toneladas de terneros y terneras en vara para faena en mataderos"/>
    <x v="31"/>
    <x v="77"/>
    <x v="252"/>
    <x v="913"/>
    <s v="Toneladas"/>
    <s v="2018-2020"/>
    <m/>
    <s v="Faena de Bovino en mataderos, tonelada carne en vara"/>
    <s v="Oficina de Estudios y Políticas Agrarias (ODEPA)"/>
    <m/>
    <m/>
    <m/>
    <m/>
    <m/>
    <m/>
    <m/>
    <m/>
    <m/>
    <m/>
    <m/>
    <m/>
    <m/>
    <m/>
    <m/>
    <m/>
    <m/>
    <m/>
    <n v="1141.6440000000002"/>
    <n v="1234.615"/>
    <n v="1196.2250000000001"/>
    <m/>
  </r>
  <r>
    <s v="Toneladas de toros y torunos en vara para faena en mataderos"/>
    <x v="31"/>
    <x v="77"/>
    <x v="252"/>
    <x v="914"/>
    <s v="Toneladas"/>
    <s v="2018-2020"/>
    <m/>
    <s v="Faena de Bovino en mataderos, tonelada carne en vara"/>
    <s v="Oficina de Estudios y Políticas Agrarias (ODEPA)"/>
    <m/>
    <m/>
    <m/>
    <m/>
    <m/>
    <m/>
    <m/>
    <m/>
    <m/>
    <m/>
    <m/>
    <m/>
    <m/>
    <m/>
    <m/>
    <m/>
    <m/>
    <m/>
    <n v="8127.616"/>
    <n v="8335.4850000000006"/>
    <n v="8950.9709999999995"/>
    <m/>
  </r>
  <r>
    <s v="Toneladas totales de vacas en vara para faena en mataderos"/>
    <x v="31"/>
    <x v="77"/>
    <x v="252"/>
    <x v="915"/>
    <s v="Toneladas"/>
    <s v="2018-2020"/>
    <m/>
    <s v="Faena de Bovino en mataderos, tonelada carne en vara"/>
    <s v="Oficina de Estudios y Políticas Agrarias (ODEPA)"/>
    <m/>
    <m/>
    <m/>
    <m/>
    <m/>
    <m/>
    <m/>
    <m/>
    <m/>
    <m/>
    <m/>
    <m/>
    <m/>
    <m/>
    <m/>
    <m/>
    <m/>
    <m/>
    <n v="40514.615999999995"/>
    <n v="46219.004999999997"/>
    <n v="50860.217999999993"/>
    <m/>
  </r>
  <r>
    <s v="Toneladas de vaquillas en vara para faena en mataderos"/>
    <x v="31"/>
    <x v="77"/>
    <x v="252"/>
    <x v="916"/>
    <s v="Toneladas"/>
    <s v="2018-2020"/>
    <m/>
    <s v="Faena de Bovino en mataderos, tonelada carne en vara"/>
    <s v="Oficina de Estudios y Políticas Agrarias (ODEPA)"/>
    <m/>
    <m/>
    <m/>
    <m/>
    <m/>
    <m/>
    <m/>
    <m/>
    <m/>
    <m/>
    <m/>
    <m/>
    <m/>
    <m/>
    <m/>
    <m/>
    <m/>
    <m/>
    <n v="29893.841"/>
    <n v="36020.586000000003"/>
    <n v="41556.562999999995"/>
    <m/>
  </r>
  <r>
    <s v="Número de cabezas de vacas del total de faena de bovinos"/>
    <x v="31"/>
    <x v="77"/>
    <x v="252"/>
    <x v="917"/>
    <s v="Número de cabezas"/>
    <s v="2017-2020"/>
    <m/>
    <s v="Faena de vacas del total de Faena de Bovinos, numero de cabezas"/>
    <s v="Oficina de Estudios y Políticas Agrarias (ODEPA)"/>
    <m/>
    <m/>
    <m/>
    <m/>
    <m/>
    <m/>
    <m/>
    <m/>
    <m/>
    <m/>
    <m/>
    <m/>
    <m/>
    <m/>
    <m/>
    <m/>
    <m/>
    <n v="167963"/>
    <n v="159723"/>
    <n v="188456"/>
    <n v="206126"/>
    <m/>
  </r>
  <r>
    <s v="Número de cabezas de vaquillas del total de faena de bovinos"/>
    <x v="31"/>
    <x v="77"/>
    <x v="252"/>
    <x v="916"/>
    <s v="Número de cabezas"/>
    <s v="2017-2020"/>
    <m/>
    <s v="Faena de vaquillas del total de Faena de Bovinos, numero de cabezas"/>
    <s v="Oficina de Estudios y Políticas Agrarias (ODEPA)"/>
    <m/>
    <m/>
    <m/>
    <m/>
    <m/>
    <m/>
    <m/>
    <m/>
    <m/>
    <m/>
    <m/>
    <m/>
    <m/>
    <m/>
    <m/>
    <m/>
    <m/>
    <n v="149320"/>
    <n v="143265"/>
    <n v="159902"/>
    <n v="18659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3">
  <r>
    <s v="Volumen de producción de uva de mesa"/>
    <x v="0"/>
    <x v="0"/>
    <x v="0"/>
    <x v="0"/>
    <s v="Toneladas"/>
    <s v="2014-2021"/>
    <m/>
    <s v="Producción de fruta obtenida de la vid para consumo fresco expresada en toneladas"/>
    <s v="Instituto Nacional de Estadísticas"/>
    <s v="02 Agricultura"/>
    <s v="02.03 Producción"/>
    <s v="02.03.01 Fruta"/>
    <m/>
    <m/>
    <m/>
    <m/>
    <m/>
    <m/>
    <m/>
    <m/>
    <m/>
    <m/>
    <m/>
    <m/>
    <m/>
    <m/>
    <m/>
    <m/>
    <m/>
    <m/>
    <m/>
    <m/>
    <m/>
    <m/>
  </r>
  <r>
    <s v="Volumen de producción de uva pisquera"/>
    <x v="0"/>
    <x v="0"/>
    <x v="0"/>
    <x v="1"/>
    <s v="Toneladas"/>
    <s v="2014-2021"/>
    <m/>
    <s v="Producción de fruta obtenida de la vid para producir pisco expresada en toneladas"/>
    <s v="Instituto Nacional de Estadísticas"/>
    <s v="02 Agricultura"/>
    <s v="02.03 Producción"/>
    <s v="02.03.01 Fruta"/>
    <m/>
    <m/>
    <m/>
    <m/>
    <m/>
    <m/>
    <m/>
    <m/>
    <m/>
    <m/>
    <m/>
    <m/>
    <m/>
    <m/>
    <m/>
    <m/>
    <m/>
    <m/>
    <m/>
    <m/>
    <m/>
    <m/>
  </r>
  <r>
    <s v="Volumen de producción de uva vinífera"/>
    <x v="0"/>
    <x v="0"/>
    <x v="0"/>
    <x v="2"/>
    <s v="Toneladas"/>
    <s v="2014-2021"/>
    <m/>
    <s v="Producción de fruta obtenida de la vid para producir vino expresada en toneladas"/>
    <s v="Instituto Nacional de Estadísticas"/>
    <s v="02 Agricultura"/>
    <s v="02.03 Producción"/>
    <s v="02.03.01 Fruta"/>
    <m/>
    <m/>
    <m/>
    <m/>
    <m/>
    <m/>
    <m/>
    <m/>
    <m/>
    <m/>
    <m/>
    <m/>
    <m/>
    <m/>
    <m/>
    <m/>
    <m/>
    <m/>
    <m/>
    <m/>
    <m/>
    <m/>
  </r>
  <r>
    <s v="Cantidad de emisiones netas de CO2 equivalente"/>
    <x v="1"/>
    <x v="1"/>
    <x v="1"/>
    <x v="3"/>
    <s v="Kilotoneladas"/>
    <s v="1990-2018"/>
    <m/>
    <m/>
    <s v="Sistema Nacional de Inventario de Gases de Efecto Invernadero"/>
    <s v="16 Medioambiente"/>
    <s v="16.02 Emisiones"/>
    <s v="16.02.05 Gases de Efecto Invernadero"/>
    <m/>
    <m/>
    <m/>
    <m/>
    <m/>
    <m/>
    <m/>
    <m/>
    <m/>
    <m/>
    <m/>
    <m/>
    <m/>
    <m/>
    <m/>
    <m/>
    <m/>
    <m/>
    <m/>
    <m/>
    <m/>
    <m/>
  </r>
  <r>
    <s v="Superficie de áreas verdes con mantenimiento por habitante "/>
    <x v="2"/>
    <x v="2"/>
    <x v="2"/>
    <x v="4"/>
    <s v="Metros cuadrados/hab"/>
    <s v="2001-2020"/>
    <m/>
    <m/>
    <s v="Sistema Nacional de Información Municipal"/>
    <s v="13 Gestión Territorial"/>
    <s v="13.01 Infraestructura Verde"/>
    <s v="13.01.01 Áreas Verdes"/>
    <m/>
    <m/>
    <m/>
    <m/>
    <m/>
    <m/>
    <m/>
    <m/>
    <m/>
    <m/>
    <m/>
    <m/>
    <m/>
    <m/>
    <m/>
    <m/>
    <m/>
    <m/>
    <m/>
    <m/>
    <m/>
    <m/>
  </r>
  <r>
    <s v="Cantidad de parques urbanos"/>
    <x v="2"/>
    <x v="2"/>
    <x v="3"/>
    <x v="5"/>
    <s v="Cantidad de parques urbanos"/>
    <s v="2010-2020"/>
    <m/>
    <m/>
    <s v="Sistema Nacional de Información Municipal"/>
    <s v="13 Gestión Territorial"/>
    <s v="13.01 Infraestructura Verde"/>
    <s v="13.01.02 Parques Urbanos"/>
    <m/>
    <m/>
    <m/>
    <m/>
    <m/>
    <m/>
    <m/>
    <m/>
    <m/>
    <m/>
    <m/>
    <m/>
    <m/>
    <m/>
    <m/>
    <m/>
    <m/>
    <m/>
    <m/>
    <m/>
    <m/>
    <m/>
  </r>
  <r>
    <s v="Superficie total de parques urbanos"/>
    <x v="2"/>
    <x v="2"/>
    <x v="3"/>
    <x v="6"/>
    <s v="Metros cuadrados"/>
    <s v="2010-2020"/>
    <m/>
    <m/>
    <s v="Sistema Nacional de Información Municipal"/>
    <s v="13 Gestión Territorial"/>
    <s v="13.01 Infraestructura Verde"/>
    <s v="13.01.02 Parques Urbanos"/>
    <m/>
    <m/>
    <m/>
    <m/>
    <m/>
    <m/>
    <m/>
    <m/>
    <m/>
    <m/>
    <m/>
    <m/>
    <m/>
    <m/>
    <m/>
    <m/>
    <m/>
    <m/>
    <m/>
    <m/>
    <m/>
    <m/>
  </r>
  <r>
    <s v="Cantidad de plazas"/>
    <x v="2"/>
    <x v="2"/>
    <x v="4"/>
    <x v="7"/>
    <s v="Cantidad de plazas"/>
    <s v="2010-2020"/>
    <m/>
    <m/>
    <s v="Sistema Nacional de Información Municipal"/>
    <s v="13 Gestión Territorial"/>
    <s v="13.01 Infraestructura Verde"/>
    <s v="13.01.03 Plazas"/>
    <m/>
    <m/>
    <m/>
    <m/>
    <m/>
    <m/>
    <m/>
    <m/>
    <m/>
    <m/>
    <m/>
    <m/>
    <m/>
    <m/>
    <m/>
    <m/>
    <m/>
    <m/>
    <m/>
    <m/>
    <m/>
    <m/>
  </r>
  <r>
    <s v="Superficie total de plazas"/>
    <x v="2"/>
    <x v="2"/>
    <x v="4"/>
    <x v="8"/>
    <s v="Metros cuadrados"/>
    <s v="2010-2020"/>
    <m/>
    <m/>
    <s v="Sistema Nacional de Información Municipal"/>
    <s v="13 Gestión Territorial"/>
    <s v="13.01 Infraestructura Verde"/>
    <s v="13.01.03 Plazas"/>
    <m/>
    <m/>
    <m/>
    <m/>
    <m/>
    <m/>
    <m/>
    <m/>
    <m/>
    <m/>
    <m/>
    <m/>
    <m/>
    <m/>
    <m/>
    <m/>
    <m/>
    <m/>
    <m/>
    <m/>
    <m/>
    <m/>
  </r>
  <r>
    <s v="Cantidad de centros culturales"/>
    <x v="3"/>
    <x v="3"/>
    <x v="5"/>
    <x v="9"/>
    <s v="Cantidad de centros culturales"/>
    <m/>
    <m/>
    <m/>
    <s v="Sistema Nacional de Información Municipal"/>
    <s v="03 Arte y Cultura"/>
    <s v="03.01 Infraestructura"/>
    <s v="03.01.01 Centros Culturales"/>
    <m/>
    <m/>
    <m/>
    <m/>
    <m/>
    <m/>
    <m/>
    <m/>
    <m/>
    <m/>
    <m/>
    <m/>
    <m/>
    <m/>
    <m/>
    <m/>
    <m/>
    <m/>
    <m/>
    <m/>
    <m/>
    <m/>
  </r>
  <r>
    <s v="Valor de exportaciones"/>
    <x v="4"/>
    <x v="4"/>
    <x v="6"/>
    <x v="10"/>
    <s v="MMUSD FOB"/>
    <s v="2014-2021"/>
    <m/>
    <m/>
    <s v="Instituto Nacional de Estadísticas"/>
    <s v="04 Comercio Exterior"/>
    <s v="04.01 Exportaciones"/>
    <s v="04.01.03 Global"/>
    <m/>
    <m/>
    <m/>
    <m/>
    <m/>
    <m/>
    <m/>
    <m/>
    <m/>
    <m/>
    <m/>
    <m/>
    <m/>
    <m/>
    <m/>
    <m/>
    <m/>
    <m/>
    <m/>
    <m/>
    <m/>
    <m/>
  </r>
  <r>
    <s v="Índice de exportaciones agrícolas"/>
    <x v="4"/>
    <x v="4"/>
    <x v="7"/>
    <x v="11"/>
    <s v="Índice"/>
    <s v="2008-2020"/>
    <m/>
    <m/>
    <s v="Banco Central de Chile"/>
    <s v="04 Comercio Exterior"/>
    <s v="04.01 Exportaciones"/>
    <s v="04.01.01 Agrícola"/>
    <m/>
    <m/>
    <m/>
    <m/>
    <m/>
    <m/>
    <m/>
    <m/>
    <n v="82.3"/>
    <n v="81.8"/>
    <n v="84.1"/>
    <n v="94.5"/>
    <n v="93.9"/>
    <n v="100"/>
    <n v="91.8"/>
    <n v="95.8"/>
    <n v="110.2"/>
    <n v="104.2"/>
    <n v="123.5"/>
    <n v="126.4"/>
    <n v="122.1"/>
    <m/>
  </r>
  <r>
    <s v="Índice de exportaciones de cobre"/>
    <x v="4"/>
    <x v="4"/>
    <x v="8"/>
    <x v="12"/>
    <s v="Índice"/>
    <s v="2008-2020"/>
    <m/>
    <m/>
    <s v="Banco Central de Chile"/>
    <s v="04 Comercio Exterior"/>
    <s v="04.01 Exportaciones"/>
    <s v="04.01.05 Minería"/>
    <m/>
    <m/>
    <m/>
    <m/>
    <m/>
    <m/>
    <m/>
    <m/>
    <n v="92.1"/>
    <n v="93.3"/>
    <n v="93.8"/>
    <n v="92.2"/>
    <n v="94.3"/>
    <n v="100"/>
    <n v="101.7"/>
    <n v="101.3"/>
    <n v="98"/>
    <n v="94.7"/>
    <n v="99.5"/>
    <n v="98.1"/>
    <n v="99.2"/>
    <m/>
  </r>
  <r>
    <s v="Valor de exportaciones de cobre"/>
    <x v="4"/>
    <x v="4"/>
    <x v="8"/>
    <x v="12"/>
    <s v="USD FOB"/>
    <s v="2008-2020"/>
    <m/>
    <m/>
    <s v="Banco Central de Chile"/>
    <s v="04 Comercio Exterior"/>
    <s v="04.01 Exportaciones"/>
    <s v="04.01.05 Minería"/>
    <m/>
    <m/>
    <m/>
    <m/>
    <m/>
    <m/>
    <m/>
    <m/>
    <n v="31755"/>
    <n v="29695"/>
    <n v="41361"/>
    <n v="44670"/>
    <n v="41955"/>
    <n v="39946"/>
    <n v="37317"/>
    <n v="29967"/>
    <n v="27928"/>
    <n v="34006"/>
    <n v="35588"/>
    <n v="32536"/>
    <n v="37993"/>
    <m/>
  </r>
  <r>
    <s v="Valor de exportaciones silvoagropecuarias y pesqueras"/>
    <x v="4"/>
    <x v="4"/>
    <x v="9"/>
    <x v="13"/>
    <s v="USD FOB"/>
    <s v="2008-2020"/>
    <m/>
    <m/>
    <s v="Banco Central de Chile"/>
    <s v="04 Comercio Exterior"/>
    <s v="04.01 Exportaciones"/>
    <s v="04.01.06 Silvoagropecuaria y Pesquera"/>
    <m/>
    <m/>
    <m/>
    <m/>
    <m/>
    <m/>
    <m/>
    <m/>
    <n v="4066"/>
    <n v="3668"/>
    <n v="4372"/>
    <n v="4969"/>
    <n v="5019"/>
    <n v="5647"/>
    <n v="5621"/>
    <n v="5194"/>
    <n v="5882"/>
    <n v="5742"/>
    <n v="6486"/>
    <n v="6786"/>
    <n v="6363"/>
    <m/>
  </r>
  <r>
    <s v="Volumen de exportaciones de bienes"/>
    <x v="4"/>
    <x v="4"/>
    <x v="10"/>
    <x v="14"/>
    <m/>
    <s v="2008-2020"/>
    <m/>
    <m/>
    <s v="Banco Central de Chile"/>
    <s v="04 Comercio Exterior"/>
    <s v="04.01 Exportaciones"/>
    <s v="04.01.02 Bienes"/>
    <m/>
    <m/>
    <m/>
    <m/>
    <m/>
    <m/>
    <m/>
    <m/>
    <n v="93.1"/>
    <n v="90.2"/>
    <n v="90.5"/>
    <n v="94.4"/>
    <n v="96.3"/>
    <n v="100"/>
    <n v="101.6"/>
    <n v="100.3"/>
    <n v="100.7"/>
    <n v="98.8"/>
    <n v="104.8"/>
    <n v="102.2"/>
    <n v="105.3"/>
    <m/>
  </r>
  <r>
    <s v="Valor de exportaciones de bienes"/>
    <x v="4"/>
    <x v="4"/>
    <x v="10"/>
    <x v="14"/>
    <s v="USD FOB"/>
    <s v="2008-2020"/>
    <m/>
    <m/>
    <s v="Banco Central de Chile"/>
    <s v="04 Comercio Exterior"/>
    <s v="04.01 Exportaciones"/>
    <s v="04.01.02 Bienes"/>
    <m/>
    <m/>
    <m/>
    <m/>
    <m/>
    <m/>
    <m/>
    <m/>
    <n v="64510"/>
    <n v="55463"/>
    <n v="71109"/>
    <n v="81438"/>
    <n v="78063"/>
    <n v="76770"/>
    <n v="75065"/>
    <n v="62035"/>
    <n v="60718"/>
    <n v="68823"/>
    <n v="74708"/>
    <n v="68763"/>
    <n v="73485"/>
    <m/>
  </r>
  <r>
    <s v="Volumen de exportaciones industriales"/>
    <x v="4"/>
    <x v="4"/>
    <x v="11"/>
    <x v="15"/>
    <m/>
    <s v="2008-2020"/>
    <m/>
    <m/>
    <s v="Banco Central de Chile"/>
    <s v="04 Comercio Exterior"/>
    <s v="04.01 Exportaciones"/>
    <s v="04.01.04 Industria"/>
    <m/>
    <m/>
    <m/>
    <m/>
    <m/>
    <m/>
    <m/>
    <m/>
    <n v="95.1"/>
    <n v="86.4"/>
    <n v="85.6"/>
    <n v="97.3"/>
    <n v="98.9"/>
    <n v="100"/>
    <n v="103.6"/>
    <n v="100"/>
    <n v="101.9"/>
    <n v="102.4"/>
    <n v="107.6"/>
    <n v="104.4"/>
    <n v="108.8"/>
    <m/>
  </r>
  <r>
    <s v="Valor de exportaciones industriales"/>
    <x v="4"/>
    <x v="4"/>
    <x v="11"/>
    <x v="15"/>
    <s v="USD FOB"/>
    <s v="2008-2020"/>
    <m/>
    <m/>
    <s v="Banco Central de Chile"/>
    <s v="04 Comercio Exterior"/>
    <s v="04.01 Exportaciones"/>
    <s v="04.01.04 Industria"/>
    <m/>
    <m/>
    <m/>
    <m/>
    <m/>
    <m/>
    <m/>
    <m/>
    <n v="26152"/>
    <n v="19918"/>
    <n v="22185"/>
    <n v="27385"/>
    <n v="26784"/>
    <n v="27422"/>
    <n v="29007"/>
    <n v="24502"/>
    <n v="24138"/>
    <n v="25942"/>
    <n v="29092"/>
    <n v="26637"/>
    <n v="25352"/>
    <m/>
  </r>
  <r>
    <s v="Volumen de exportaciones mineras"/>
    <x v="4"/>
    <x v="4"/>
    <x v="8"/>
    <x v="16"/>
    <m/>
    <s v="2008-2020"/>
    <m/>
    <m/>
    <s v="Banco Central de Chile"/>
    <s v="04 Comercio Exterior"/>
    <s v="04.01 Exportaciones"/>
    <s v="04.01.05 Minería"/>
    <m/>
    <m/>
    <m/>
    <m/>
    <m/>
    <m/>
    <m/>
    <m/>
    <n v="91.9"/>
    <n v="93"/>
    <n v="93.8"/>
    <n v="92.7"/>
    <n v="95.2"/>
    <n v="100"/>
    <n v="101.7"/>
    <n v="101.2"/>
    <n v="98"/>
    <n v="95"/>
    <n v="99.6"/>
    <n v="96.8"/>
    <n v="99.9"/>
    <m/>
  </r>
  <r>
    <s v="Valor de exportaciones mineras"/>
    <x v="4"/>
    <x v="4"/>
    <x v="8"/>
    <x v="16"/>
    <s v="USD FOB"/>
    <s v="2008-2020"/>
    <m/>
    <m/>
    <s v="Banco Central de Chile"/>
    <s v="04 Comercio Exterior"/>
    <s v="04.01 Exportaciones"/>
    <s v="04.01.05 Minería"/>
    <m/>
    <m/>
    <m/>
    <m/>
    <m/>
    <m/>
    <m/>
    <m/>
    <n v="34293"/>
    <n v="31877"/>
    <n v="44552"/>
    <n v="49083"/>
    <n v="46260"/>
    <n v="43700"/>
    <n v="40437"/>
    <n v="32340"/>
    <n v="30698"/>
    <n v="37139"/>
    <n v="39130"/>
    <n v="35340"/>
    <n v="41770"/>
    <m/>
  </r>
  <r>
    <s v="Valor de importaciones de capital"/>
    <x v="4"/>
    <x v="5"/>
    <x v="12"/>
    <x v="17"/>
    <s v="USD CIF"/>
    <s v="2008-2020"/>
    <m/>
    <m/>
    <s v="Banco Central de Chile"/>
    <s v="04 Comercio Exterior"/>
    <s v="04.02 Importaciones"/>
    <s v="04.02.02 Capital"/>
    <m/>
    <m/>
    <m/>
    <m/>
    <m/>
    <m/>
    <m/>
    <m/>
    <n v="11454"/>
    <n v="8352"/>
    <n v="11315"/>
    <n v="14352"/>
    <n v="17168"/>
    <n v="16968"/>
    <n v="14592"/>
    <n v="13328"/>
    <n v="13301"/>
    <n v="13576"/>
    <n v="15309"/>
    <n v="15164"/>
    <n v="13065"/>
    <m/>
  </r>
  <r>
    <s v="Volumen de importaciones de combustibles"/>
    <x v="4"/>
    <x v="5"/>
    <x v="13"/>
    <x v="18"/>
    <m/>
    <s v="2008-2020"/>
    <m/>
    <m/>
    <s v="Banco Central de Chile"/>
    <s v="04 Comercio Exterior"/>
    <s v="04.02 Importaciones"/>
    <s v="04.02.03 Combustibles"/>
    <m/>
    <m/>
    <m/>
    <m/>
    <m/>
    <m/>
    <m/>
    <m/>
    <n v="100"/>
    <n v="86.7"/>
    <n v="93"/>
    <n v="100.6"/>
    <n v="97.3"/>
    <n v="100"/>
    <n v="95.6"/>
    <n v="94.3"/>
    <n v="101.2"/>
    <n v="102.5"/>
    <n v="104.5"/>
    <n v="105.8"/>
    <n v="96.5"/>
    <m/>
  </r>
  <r>
    <s v="Valor de importaciones de combustibles y lubricantes"/>
    <x v="4"/>
    <x v="5"/>
    <x v="14"/>
    <x v="19"/>
    <s v="USD CIF"/>
    <s v="2008-2020"/>
    <m/>
    <m/>
    <s v="Banco Central de Chile"/>
    <s v="04 Comercio Exterior"/>
    <s v="04.02 Importaciones"/>
    <s v="04.02.04 Combustibles y Lubricantes"/>
    <m/>
    <m/>
    <m/>
    <m/>
    <m/>
    <m/>
    <m/>
    <m/>
    <n v="16041"/>
    <n v="8926"/>
    <n v="11320"/>
    <n v="16095"/>
    <n v="16092"/>
    <n v="15614"/>
    <n v="14034"/>
    <n v="8056"/>
    <n v="7138"/>
    <n v="9001"/>
    <n v="11455"/>
    <n v="10565"/>
    <n v="6929"/>
    <m/>
  </r>
  <r>
    <s v="Valor de importaciones de consumo"/>
    <x v="4"/>
    <x v="5"/>
    <x v="15"/>
    <x v="20"/>
    <s v="USD CIF"/>
    <s v="2008-2020"/>
    <m/>
    <m/>
    <s v="Banco Central de Chile"/>
    <s v="04 Comercio Exterior"/>
    <s v="04.02 Importaciones"/>
    <s v="04.02.05 Consumo"/>
    <m/>
    <m/>
    <m/>
    <m/>
    <m/>
    <m/>
    <m/>
    <m/>
    <n v="13300"/>
    <n v="9990"/>
    <n v="15493"/>
    <n v="18620"/>
    <n v="19706"/>
    <n v="21028"/>
    <n v="19431"/>
    <n v="17862"/>
    <n v="17798"/>
    <n v="20734"/>
    <n v="22460"/>
    <n v="20119"/>
    <n v="16346"/>
    <m/>
  </r>
  <r>
    <s v="Valor de importaciones de consumo durable"/>
    <x v="4"/>
    <x v="5"/>
    <x v="15"/>
    <x v="21"/>
    <s v="USD CIF"/>
    <s v="2008-2020"/>
    <m/>
    <m/>
    <s v="Banco Central de Chile"/>
    <s v="04 Comercio Exterior"/>
    <s v="04.02 Importaciones"/>
    <s v="04.02.05 Consumo"/>
    <m/>
    <m/>
    <m/>
    <m/>
    <m/>
    <m/>
    <m/>
    <m/>
    <n v="5169"/>
    <n v="3462"/>
    <n v="6349"/>
    <n v="7358"/>
    <n v="7878"/>
    <n v="8768"/>
    <n v="7355"/>
    <n v="6877"/>
    <n v="7055"/>
    <n v="8118"/>
    <n v="8920"/>
    <n v="7491"/>
    <n v="5655"/>
    <m/>
  </r>
  <r>
    <s v="Volumen de importaciones de bienes"/>
    <x v="4"/>
    <x v="5"/>
    <x v="10"/>
    <x v="22"/>
    <m/>
    <s v="2008-2020"/>
    <m/>
    <m/>
    <s v="Banco Central de Chile"/>
    <s v="04 Comercio Exterior"/>
    <s v="04.02 Importaciones"/>
    <s v="04.01.02 Bienes"/>
    <m/>
    <m/>
    <m/>
    <m/>
    <m/>
    <m/>
    <m/>
    <m/>
    <n v="75.7"/>
    <n v="60.4"/>
    <n v="79.3"/>
    <n v="93"/>
    <n v="98.7"/>
    <n v="100"/>
    <n v="93.5"/>
    <n v="93"/>
    <n v="94"/>
    <n v="98.6"/>
    <n v="107"/>
    <n v="104.3"/>
    <n v="93.6"/>
    <m/>
  </r>
  <r>
    <s v="Valor de importaciones de bienes"/>
    <x v="4"/>
    <x v="5"/>
    <x v="10"/>
    <x v="22"/>
    <s v="USD FOB"/>
    <s v="2008-2020"/>
    <m/>
    <m/>
    <s v="Banco Central de Chile"/>
    <s v="04 Comercio Exterior"/>
    <s v="04.02 Importaciones"/>
    <s v="04.01.02 Bienes"/>
    <m/>
    <m/>
    <m/>
    <m/>
    <m/>
    <m/>
    <m/>
    <m/>
    <n v="58455"/>
    <n v="40142"/>
    <n v="55216"/>
    <n v="70666"/>
    <n v="75455"/>
    <n v="74755"/>
    <n v="68599"/>
    <n v="58609"/>
    <n v="55855"/>
    <n v="61472"/>
    <n v="70498"/>
    <n v="65810"/>
    <n v="55116"/>
    <m/>
  </r>
  <r>
    <s v="Volumen de importaciones de capital"/>
    <x v="4"/>
    <x v="5"/>
    <x v="12"/>
    <x v="17"/>
    <m/>
    <s v="2008-2020"/>
    <m/>
    <m/>
    <s v="Banco Central de Chile"/>
    <s v="04 Comercio Exterior"/>
    <s v="04.02 Importaciones"/>
    <s v="04.02.02 Capital"/>
    <m/>
    <m/>
    <m/>
    <m/>
    <m/>
    <m/>
    <m/>
    <m/>
    <n v="74.599999999999994"/>
    <n v="54.5"/>
    <n v="72.599999999999994"/>
    <n v="90.9"/>
    <n v="107.2"/>
    <n v="100"/>
    <n v="86.4"/>
    <n v="81.099999999999994"/>
    <n v="82.1"/>
    <n v="83.9"/>
    <n v="94.3"/>
    <n v="94.9"/>
    <n v="82.6"/>
    <m/>
  </r>
  <r>
    <s v="Volumen de importaciones de consumo"/>
    <x v="4"/>
    <x v="5"/>
    <x v="15"/>
    <x v="20"/>
    <m/>
    <s v="2008-2020"/>
    <m/>
    <m/>
    <s v="Banco Central de Chile"/>
    <s v="04 Comercio Exterior"/>
    <s v="04.02 Importaciones"/>
    <s v="04.02.05 Consumo"/>
    <m/>
    <m/>
    <m/>
    <m/>
    <m/>
    <m/>
    <m/>
    <m/>
    <n v="61.5"/>
    <n v="48.9"/>
    <n v="73.5"/>
    <n v="86.1"/>
    <n v="91.4"/>
    <n v="100"/>
    <n v="93.9"/>
    <n v="94.3"/>
    <n v="97.8"/>
    <n v="111"/>
    <n v="119.5"/>
    <n v="110.4"/>
    <n v="91.7"/>
    <m/>
  </r>
  <r>
    <s v="Volumen de importaciones intermedias no combustibles"/>
    <x v="4"/>
    <x v="5"/>
    <x v="16"/>
    <x v="23"/>
    <m/>
    <s v="2008-2020"/>
    <m/>
    <m/>
    <s v="Banco Central de Chile"/>
    <s v="04 Comercio Exterior"/>
    <s v="04.02 Importaciones"/>
    <s v="04.02.06 Importaciones Intermedias"/>
    <m/>
    <m/>
    <m/>
    <m/>
    <m/>
    <m/>
    <m/>
    <m/>
    <n v="78"/>
    <n v="61.3"/>
    <n v="80.7"/>
    <n v="95.2"/>
    <n v="100.3"/>
    <n v="100"/>
    <n v="96.6"/>
    <n v="98.8"/>
    <n v="95.7"/>
    <n v="96.3"/>
    <n v="105.6"/>
    <n v="103.9"/>
    <n v="100.1"/>
    <m/>
  </r>
  <r>
    <s v="Valor de importaciones intermedias no combustibles"/>
    <x v="4"/>
    <x v="5"/>
    <x v="16"/>
    <x v="23"/>
    <s v="USD CIF"/>
    <s v="2008-2020"/>
    <m/>
    <m/>
    <s v="Banco Central de Chile"/>
    <s v="04 Comercio Exterior"/>
    <s v="04.02 Importaciones"/>
    <s v="04.02.06 Importaciones Intermedias"/>
    <m/>
    <m/>
    <m/>
    <m/>
    <m/>
    <m/>
    <m/>
    <m/>
    <n v="21999"/>
    <n v="15576"/>
    <n v="20879"/>
    <n v="25782"/>
    <n v="27126"/>
    <n v="25743"/>
    <n v="24795"/>
    <n v="23142"/>
    <n v="21139"/>
    <n v="21918"/>
    <n v="25460"/>
    <n v="24041"/>
    <n v="22886"/>
    <m/>
  </r>
  <r>
    <s v="Valor promedio por habitación ocupada en hoteles"/>
    <x v="5"/>
    <x v="6"/>
    <x v="17"/>
    <x v="24"/>
    <s v="CLP"/>
    <s v="2014-2021"/>
    <m/>
    <s v="Aproximación del precio promedio por habitación ocupada. Se expresa en pesos chilenos."/>
    <s v="Instituto Nacional de Estadísticas"/>
    <s v="05 Comercio, Restaurantes y Hoteles"/>
    <s v="05.02 Hoteles"/>
    <s v="05.02.03 Precios"/>
    <m/>
    <m/>
    <m/>
    <m/>
    <m/>
    <m/>
    <m/>
    <m/>
    <m/>
    <m/>
    <m/>
    <m/>
    <m/>
    <m/>
    <m/>
    <m/>
    <m/>
    <m/>
    <m/>
    <m/>
    <m/>
    <m/>
  </r>
  <r>
    <s v="Estancia media en hoteles"/>
    <x v="5"/>
    <x v="6"/>
    <x v="18"/>
    <x v="25"/>
    <s v="Noches"/>
    <s v="2014-2021"/>
    <m/>
    <s v="Aproximación de la cantidad de noches que en promedio los pasajeros permanecen en los establecimientos de alojamiento turístico."/>
    <s v="Instituto Nacional de Estadísticas"/>
    <s v="05 Comercio, Restaurantes y Hoteles"/>
    <s v="05.02 Hoteles"/>
    <s v="05.02.01 Alojamiento"/>
    <m/>
    <m/>
    <m/>
    <m/>
    <m/>
    <m/>
    <m/>
    <m/>
    <m/>
    <m/>
    <m/>
    <m/>
    <m/>
    <m/>
    <m/>
    <m/>
    <m/>
    <m/>
    <m/>
    <m/>
    <m/>
    <m/>
  </r>
  <r>
    <s v="Cantidad de llegadas a hoteles"/>
    <x v="5"/>
    <x v="6"/>
    <x v="18"/>
    <x v="26"/>
    <s v="Número de pasajeros"/>
    <s v="2014-2021"/>
    <m/>
    <s v="Número total de pasajeros que realizan una o más pernoctaciones seguidas en el mismo establecimiento de alojamiento turístico. Se clasifican según el origen de residencia (chilenos y extranjeros)."/>
    <s v="Instituto Nacional de Estadísticas"/>
    <s v="05 Comercio, Restaurantes y Hoteles"/>
    <s v="05.02 Hoteles"/>
    <s v="05.02.01 Alojamiento"/>
    <m/>
    <m/>
    <m/>
    <m/>
    <m/>
    <m/>
    <m/>
    <m/>
    <m/>
    <m/>
    <m/>
    <m/>
    <m/>
    <m/>
    <m/>
    <m/>
    <m/>
    <m/>
    <m/>
    <m/>
    <m/>
    <m/>
  </r>
  <r>
    <s v="Cantidad de pernoctaciones en hoteles"/>
    <x v="5"/>
    <x v="6"/>
    <x v="18"/>
    <x v="27"/>
    <s v="Noches"/>
    <s v="2014-2021"/>
    <m/>
    <s v="Número total de noches que los pasajeros se alojan en el establecimiento, se clasifican según origen de residencia (chilenos y extranjeros)."/>
    <s v="Instituto Nacional de Estadísticas"/>
    <s v="05 Comercio, Restaurantes y Hoteles"/>
    <s v="05.02 Hoteles"/>
    <s v="05.02.01 Alojamiento"/>
    <m/>
    <m/>
    <m/>
    <m/>
    <m/>
    <m/>
    <m/>
    <m/>
    <m/>
    <m/>
    <m/>
    <m/>
    <m/>
    <m/>
    <m/>
    <m/>
    <m/>
    <m/>
    <m/>
    <m/>
    <m/>
    <m/>
  </r>
  <r>
    <s v="Rendimiento del ingreso por alojamiento"/>
    <x v="5"/>
    <x v="6"/>
    <x v="19"/>
    <x v="28"/>
    <s v="CLP"/>
    <s v="2014-2021"/>
    <m/>
    <s v="Rendimiento del ingreso por alojamiento, según el total de habitaciones disponibles por días de funcionamiento. Se expresa en pesos chilenos."/>
    <s v="Instituto Nacional de Estadísticas"/>
    <s v="05 Comercio, Restaurantes y Hoteles"/>
    <s v="05.02 Hoteles"/>
    <s v="05.02.02 Ingresos"/>
    <m/>
    <m/>
    <m/>
    <m/>
    <m/>
    <m/>
    <m/>
    <m/>
    <m/>
    <m/>
    <m/>
    <m/>
    <m/>
    <m/>
    <m/>
    <m/>
    <m/>
    <m/>
    <m/>
    <m/>
    <m/>
    <m/>
  </r>
  <r>
    <s v="Tasa de ocupación de habitaciones en hoteles"/>
    <x v="5"/>
    <x v="6"/>
    <x v="18"/>
    <x v="29"/>
    <s v="Porcentaje"/>
    <s v="2014-2021"/>
    <m/>
    <s v="Grado de ocupación de las habitaciones disponibles. Se expresa en porcentaje."/>
    <s v="Instituto Nacional de Estadísticas"/>
    <s v="05 Comercio, Restaurantes y Hoteles"/>
    <s v="05.02 Hoteles"/>
    <s v="05.02.01 Alojamiento"/>
    <m/>
    <m/>
    <m/>
    <m/>
    <m/>
    <m/>
    <m/>
    <m/>
    <m/>
    <m/>
    <m/>
    <m/>
    <m/>
    <m/>
    <m/>
    <m/>
    <m/>
    <m/>
    <m/>
    <m/>
    <m/>
    <m/>
  </r>
  <r>
    <s v="Tasa de ocupación de plazas (camas fijas) en hoteles"/>
    <x v="5"/>
    <x v="6"/>
    <x v="18"/>
    <x v="30"/>
    <s v="Porcentaje"/>
    <s v="2014-2021"/>
    <m/>
    <s v="Grado de ocupación de las plazas disponibles. Se expresa en porcentaje."/>
    <s v="Instituto Nacional de Estadísticas"/>
    <s v="05 Comercio, Restaurantes y Hoteles"/>
    <s v="05.02 Hoteles"/>
    <s v="05.02.01 Alojamiento"/>
    <m/>
    <m/>
    <m/>
    <m/>
    <m/>
    <m/>
    <m/>
    <m/>
    <m/>
    <m/>
    <m/>
    <m/>
    <m/>
    <m/>
    <m/>
    <m/>
    <m/>
    <m/>
    <m/>
    <m/>
    <m/>
    <m/>
  </r>
  <r>
    <s v="Cantidad de supermercados con 3 o más cajas instaladas"/>
    <x v="5"/>
    <x v="7"/>
    <x v="20"/>
    <x v="31"/>
    <s v="Cantidad de supermercados"/>
    <s v="2014-2021"/>
    <m/>
    <s v="Número de establecimientos clasificados como supermercados, que cuentan con tres o más cajas instaladas."/>
    <s v="Instituto Nacional de Estadísticas"/>
    <s v="05 Comercio, Restaurantes y Hoteles"/>
    <s v="05.01 Comercio"/>
    <s v="05.01.01 Supermercados"/>
    <m/>
    <m/>
    <m/>
    <m/>
    <m/>
    <m/>
    <m/>
    <m/>
    <m/>
    <m/>
    <m/>
    <m/>
    <m/>
    <m/>
    <m/>
    <m/>
    <m/>
    <m/>
    <m/>
    <m/>
    <m/>
    <m/>
  </r>
  <r>
    <s v="Superficie de la sala de ventas de supermercados con 3 o más cajas instaladas"/>
    <x v="5"/>
    <x v="7"/>
    <x v="20"/>
    <x v="31"/>
    <s v="Metros cuadrados"/>
    <s v="2014-2021"/>
    <m/>
    <s v="Superficie donde se realiza la actividad económica del establecimiento (sala de venta), excluyendo el área de estacionamientos."/>
    <s v="Instituto Nacional de Estadísticas"/>
    <s v="05 Comercio, Restaurantes y Hoteles"/>
    <s v="05.01 Comercio"/>
    <s v="05.01.01 Supermercados"/>
    <m/>
    <m/>
    <m/>
    <m/>
    <m/>
    <m/>
    <m/>
    <m/>
    <m/>
    <m/>
    <m/>
    <m/>
    <m/>
    <m/>
    <m/>
    <m/>
    <m/>
    <m/>
    <m/>
    <m/>
    <m/>
    <m/>
  </r>
  <r>
    <s v="Ventas totales netas de supermercados a precios corrientes"/>
    <x v="5"/>
    <x v="7"/>
    <x v="20"/>
    <x v="32"/>
    <s v="Millones de CLP"/>
    <s v="2014-2021"/>
    <m/>
    <s v="Ventas totales netas (sin IVA) de supermercados a precios corrientes."/>
    <s v="Instituto Nacional de Estadísticas"/>
    <s v="05 Comercio, Restaurantes y Hoteles"/>
    <s v="05.01 Comercio"/>
    <s v="05.01.01 Supermercados"/>
    <m/>
    <m/>
    <m/>
    <m/>
    <m/>
    <m/>
    <m/>
    <m/>
    <m/>
    <m/>
    <m/>
    <m/>
    <m/>
    <m/>
    <m/>
    <m/>
    <m/>
    <m/>
    <m/>
    <m/>
    <m/>
    <m/>
  </r>
  <r>
    <s v="Índice de ventas de supermercados (base año 2014=100)"/>
    <x v="5"/>
    <x v="7"/>
    <x v="20"/>
    <x v="33"/>
    <s v="Millones de CLP"/>
    <s v="2014-2021"/>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s v="05 Comercio, Restaurantes y Hoteles"/>
    <s v="05.01 Comercio"/>
    <s v="05.01.01 Supermercados"/>
    <m/>
    <m/>
    <m/>
    <m/>
    <m/>
    <m/>
    <m/>
    <m/>
    <m/>
    <m/>
    <m/>
    <m/>
    <m/>
    <m/>
    <m/>
    <m/>
    <m/>
    <m/>
    <m/>
    <m/>
    <m/>
    <m/>
  </r>
  <r>
    <s v="Ejecución presupuestaria de iniciativas de inversión del Ministerio de Obras Públicas"/>
    <x v="6"/>
    <x v="8"/>
    <x v="21"/>
    <x v="34"/>
    <s v="Miles de CLP"/>
    <s v="2014-2021"/>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s v="06 Construcción"/>
    <s v="06.03 Ejecución Presupuestaria"/>
    <s v="06.03.01 Inversión"/>
    <m/>
    <m/>
    <m/>
    <m/>
    <m/>
    <m/>
    <m/>
    <m/>
    <m/>
    <m/>
    <m/>
    <m/>
    <m/>
    <m/>
    <m/>
    <m/>
    <m/>
    <m/>
    <m/>
    <m/>
    <m/>
    <m/>
  </r>
  <r>
    <s v="Ejecución presupuestaria de iniciativas de inversión del Programa de Agua Potable Rural del Ministerio de Obras Públicas"/>
    <x v="6"/>
    <x v="8"/>
    <x v="21"/>
    <x v="35"/>
    <s v="Miles de CLP"/>
    <s v="2014-2021"/>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Concesiones del Ministerio de Obras Públicas"/>
    <x v="6"/>
    <x v="8"/>
    <x v="21"/>
    <x v="36"/>
    <s v="Miles de CLP"/>
    <s v="2014-2021"/>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Aeropuertos del Ministerio de Obras Públicas"/>
    <x v="6"/>
    <x v="8"/>
    <x v="21"/>
    <x v="37"/>
    <s v="Miles de CLP"/>
    <s v="2014-2021"/>
    <m/>
    <s v="Ejecución presupuestaria Subtítulo 31 de Iniciativas de Inversión, realizada por la Dirección de Aeropuerto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Arquitectura del Ministerio de Obras Públicas"/>
    <x v="6"/>
    <x v="8"/>
    <x v="21"/>
    <x v="38"/>
    <s v="Miles de CLP"/>
    <s v="2014-2021"/>
    <m/>
    <s v="Ejecución presupuestaria Subtítulo 31 de Iniciativas de Inversión, realizada por la  Dirección de Arquitectura,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Aguas del Ministerio de Obras Públicas"/>
    <x v="6"/>
    <x v="8"/>
    <x v="21"/>
    <x v="39"/>
    <s v="Miles de CLP"/>
    <s v="2014-2021"/>
    <m/>
    <s v="Ejecución presupuestaria Subtítulo 31 de Iniciativas de Inversión, realizada por la Dirección General de Agu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Obras Públicas del Ministerio de Obras Públicas"/>
    <x v="6"/>
    <x v="8"/>
    <x v="21"/>
    <x v="40"/>
    <s v="Miles de CLP"/>
    <s v="2014-2021"/>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l Instituto Nacional de Hidráulica del Ministerio de Obras Públicas"/>
    <x v="6"/>
    <x v="8"/>
    <x v="21"/>
    <x v="41"/>
    <s v="Miles de CLP"/>
    <s v="2014-2021"/>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Obras Portuarias del Ministerio de Obras Públicas"/>
    <x v="6"/>
    <x v="8"/>
    <x v="21"/>
    <x v="42"/>
    <s v="Miles de CLP"/>
    <s v="2014-2021"/>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Obras Hidráulicas del Ministerio de Obras Públicas"/>
    <x v="6"/>
    <x v="8"/>
    <x v="21"/>
    <x v="43"/>
    <s v="Miles de CLP"/>
    <s v="2014-2021"/>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Planeamiento del Ministerio de Obras Públicas"/>
    <x v="6"/>
    <x v="8"/>
    <x v="21"/>
    <x v="44"/>
    <s v="Miles de CLP"/>
    <s v="2014-2021"/>
    <m/>
    <s v="Ejecución presupuestaria Subtítulo 31 de Iniciativas de Inversión, realizada por la Dirección de Planeamiento,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Vialidad del Ministerio de Obras Públicas"/>
    <x v="6"/>
    <x v="8"/>
    <x v="21"/>
    <x v="45"/>
    <s v="Miles de CLP"/>
    <s v="2014-2021"/>
    <m/>
    <s v="Ejecución presupuestaria Subtítulo 31 de Iniciativas de Inversión, realizada por la Dirección de Vialidad,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Número de viviendas autorizadas"/>
    <x v="6"/>
    <x v="9"/>
    <x v="22"/>
    <x v="46"/>
    <s v="Cantidad de viviendas"/>
    <s v="2014-2021"/>
    <m/>
    <s v="Cantidad de viviendas autorizadas para construcción de obras nuevas y ampliaciones en un mes determinado"/>
    <s v="Instituto Nacional de Estadísticas"/>
    <s v="06 Construcción"/>
    <s v="06.06 Vivienda"/>
    <s v="06.06.01 Obras Nuevas y Ampliaciones"/>
    <m/>
    <m/>
    <m/>
    <m/>
    <m/>
    <m/>
    <m/>
    <m/>
    <m/>
    <m/>
    <m/>
    <m/>
    <m/>
    <m/>
    <m/>
    <m/>
    <m/>
    <m/>
    <m/>
    <m/>
    <m/>
    <m/>
  </r>
  <r>
    <s v="Superficie autorizada no habitacional"/>
    <x v="6"/>
    <x v="10"/>
    <x v="23"/>
    <x v="47"/>
    <s v="Metros cuadrados"/>
    <s v="2014-2021"/>
    <m/>
    <s v="Superficie en metros cuadrados, de las solicitudes de edificación no habitacional autorizadas en un mes determinado."/>
    <s v="Instituto Nacional de Estadísticas"/>
    <s v="06 Construcción"/>
    <s v="06.02 Edificación No Habitacional"/>
    <s v="06.01.03 Total"/>
    <m/>
    <m/>
    <m/>
    <m/>
    <m/>
    <m/>
    <m/>
    <m/>
    <m/>
    <m/>
    <m/>
    <m/>
    <m/>
    <m/>
    <m/>
    <m/>
    <m/>
    <m/>
    <m/>
    <m/>
    <m/>
    <m/>
  </r>
  <r>
    <s v="Superficie autorizada no habitacional para ampliaciones (ICET)"/>
    <x v="6"/>
    <x v="11"/>
    <x v="24"/>
    <x v="47"/>
    <s v="Metros cuadrados"/>
    <s v="2014-2021"/>
    <m/>
    <s v="Superficie en metros cuadrados destinados a la construcción de ampliaciones de la industria, comercio y establecimientos financieros (ICEF), de las solicitudes de edificación habitacional autorizadas en un mes determinado."/>
    <s v="Instituto Nacional de Estadísticas"/>
    <s v="06 Construcción"/>
    <s v="06.04 Industria, comercio y establecimientos financieros"/>
    <s v="06.01.01 Ampliaciones"/>
    <m/>
    <m/>
    <m/>
    <m/>
    <m/>
    <m/>
    <m/>
    <m/>
    <m/>
    <m/>
    <m/>
    <m/>
    <m/>
    <m/>
    <m/>
    <m/>
    <m/>
    <m/>
    <m/>
    <m/>
    <m/>
    <m/>
  </r>
  <r>
    <s v="Superficie autorizada no habitacional para obras nuevas (ICET)"/>
    <x v="6"/>
    <x v="11"/>
    <x v="25"/>
    <x v="47"/>
    <s v="Metros cuadrados"/>
    <s v="2014-2021"/>
    <m/>
    <s v="Superficie en metros cuadrados destinados a la construcción de obras nuevas de la industria, comercio y establecimientos financieros (ICEF), de las solicitudes de edificación habitacional autorizadas en un mes determinado."/>
    <s v="Instituto Nacional de Estadísticas"/>
    <s v="06 Construcción"/>
    <s v="06.04 Industria, comercio y establecimientos financieros"/>
    <s v="06.01.02 Obras Nuevas"/>
    <m/>
    <m/>
    <m/>
    <m/>
    <m/>
    <m/>
    <m/>
    <m/>
    <m/>
    <m/>
    <m/>
    <m/>
    <m/>
    <m/>
    <m/>
    <m/>
    <m/>
    <m/>
    <m/>
    <m/>
    <m/>
    <m/>
  </r>
  <r>
    <s v="Superficie autorizada no habitacional para ampliaciones (Servicios)"/>
    <x v="6"/>
    <x v="12"/>
    <x v="24"/>
    <x v="47"/>
    <s v="Metros cuadrados"/>
    <s v="2014-2021"/>
    <m/>
    <s v="Superficie en metros cuadrados destinados a la construcción de ampliaciones de servicios, de las solicitudes de edificación habitacional autorizadas en un mes determinado."/>
    <s v="Instituto Nacional de Estadísticas"/>
    <s v="06 Construcción"/>
    <s v="06.05 Servicios"/>
    <s v="06.01.01 Ampliaciones"/>
    <m/>
    <m/>
    <m/>
    <m/>
    <m/>
    <m/>
    <m/>
    <m/>
    <m/>
    <m/>
    <m/>
    <m/>
    <m/>
    <m/>
    <m/>
    <m/>
    <m/>
    <m/>
    <m/>
    <m/>
    <m/>
    <m/>
  </r>
  <r>
    <s v="Superficie autorizada no habitacional para obras nuevas (Servicios)"/>
    <x v="6"/>
    <x v="12"/>
    <x v="25"/>
    <x v="47"/>
    <s v="Metros cuadrados"/>
    <s v="2014-2021"/>
    <m/>
    <s v="Superficie en metros cuadrados destinados a la construcción de obras nuevas de servicios, de las solicitudes de edificación habitacional autorizadas en un mes determinado."/>
    <s v="Instituto Nacional de Estadísticas"/>
    <s v="06 Construcción"/>
    <s v="06.05 Servicios"/>
    <s v="06.01.02 Obras Nuevas"/>
    <m/>
    <m/>
    <m/>
    <m/>
    <m/>
    <m/>
    <m/>
    <m/>
    <m/>
    <m/>
    <m/>
    <m/>
    <m/>
    <m/>
    <m/>
    <m/>
    <m/>
    <m/>
    <m/>
    <m/>
    <m/>
    <m/>
  </r>
  <r>
    <s v="Superficie autorizada habitacional"/>
    <x v="6"/>
    <x v="13"/>
    <x v="23"/>
    <x v="48"/>
    <s v="Metros cuadrados"/>
    <s v="2014-2021"/>
    <m/>
    <s v="Superficie en metros cuadrados, de las solicitudes de edificación habitacional autorizadas en un mes determinado."/>
    <s v="Instituto Nacional de Estadísticas"/>
    <s v="06 Construcción"/>
    <s v="06.01 Edificación Habitacional"/>
    <s v="06.01.03 Total"/>
    <m/>
    <m/>
    <m/>
    <m/>
    <m/>
    <m/>
    <m/>
    <m/>
    <m/>
    <m/>
    <m/>
    <m/>
    <m/>
    <m/>
    <m/>
    <m/>
    <m/>
    <m/>
    <m/>
    <m/>
    <m/>
    <m/>
  </r>
  <r>
    <s v="Superficie autorizada habitacional para ampliaciones"/>
    <x v="6"/>
    <x v="13"/>
    <x v="24"/>
    <x v="48"/>
    <s v="Metros cuadrados"/>
    <s v="2014-2021"/>
    <m/>
    <s v="Superficie en metros cuadrados con destino a ampliaciones, de las solicitudes de edificación habitacional autorizadas en un mes determinado."/>
    <s v="Instituto Nacional de Estadísticas"/>
    <s v="06 Construcción"/>
    <s v="06.01 Edificación Habitacional"/>
    <s v="06.01.01 Ampliaciones"/>
    <m/>
    <m/>
    <m/>
    <m/>
    <m/>
    <m/>
    <m/>
    <m/>
    <m/>
    <m/>
    <m/>
    <m/>
    <m/>
    <m/>
    <m/>
    <m/>
    <m/>
    <m/>
    <m/>
    <m/>
    <m/>
    <m/>
  </r>
  <r>
    <s v="Superficie autorizada habitacional para obras nuevas"/>
    <x v="6"/>
    <x v="13"/>
    <x v="25"/>
    <x v="48"/>
    <s v="Metros cuadrados"/>
    <s v="2014-2021"/>
    <m/>
    <s v="Superficie en metros cuadrados con destino a la construcción de obras nuevas, de las solicitudes de edificación habitacional autorizadas en un mes determinado."/>
    <s v="Instituto Nacional de Estadísticas"/>
    <s v="06 Construcción"/>
    <s v="06.01 Edificación Habitacional"/>
    <s v="06.01.02 Obras Nuevas"/>
    <m/>
    <m/>
    <m/>
    <m/>
    <m/>
    <m/>
    <m/>
    <m/>
    <m/>
    <m/>
    <m/>
    <m/>
    <m/>
    <m/>
    <m/>
    <m/>
    <m/>
    <m/>
    <m/>
    <m/>
    <m/>
    <m/>
  </r>
  <r>
    <s v="Cantidad de aprehensiones"/>
    <x v="7"/>
    <x v="14"/>
    <x v="26"/>
    <x v="49"/>
    <s v="Cantidad de aprehensiones"/>
    <s v="2008-2020"/>
    <m/>
    <m/>
    <s v="Centro de Estudios y Análisis del Delito (CEAD) de la Subsecretaría de Prevención del Delito"/>
    <s v="07 Delincuencia"/>
    <s v="07.01 Delitos de Mayor Connotación Social"/>
    <s v="07.01.02 Aprehensiones"/>
    <m/>
    <m/>
    <m/>
    <m/>
    <m/>
    <m/>
    <m/>
    <m/>
    <m/>
    <m/>
    <m/>
    <m/>
    <m/>
    <m/>
    <m/>
    <m/>
    <m/>
    <m/>
    <m/>
    <m/>
    <m/>
    <m/>
  </r>
  <r>
    <s v="Cantidad de casos policiales"/>
    <x v="7"/>
    <x v="14"/>
    <x v="27"/>
    <x v="50"/>
    <s v="Cantidad de casos policiales"/>
    <s v="2008-2020"/>
    <m/>
    <m/>
    <s v="Centro de Estudios y Análisis del Delito (CEAD) de la Subsecretaría de Prevención del Delito"/>
    <s v="07 Delincuencia"/>
    <s v="07.01 Delitos de Mayor Connotación Social"/>
    <s v="07.01.03 Casos Policiales"/>
    <m/>
    <m/>
    <m/>
    <m/>
    <m/>
    <m/>
    <m/>
    <m/>
    <m/>
    <m/>
    <m/>
    <m/>
    <m/>
    <m/>
    <m/>
    <m/>
    <m/>
    <m/>
    <m/>
    <m/>
    <m/>
    <m/>
  </r>
  <r>
    <s v="Cantidad de denuncias"/>
    <x v="7"/>
    <x v="14"/>
    <x v="28"/>
    <x v="51"/>
    <s v="Cantidad de denuncias"/>
    <s v="2008-2020"/>
    <m/>
    <m/>
    <s v="Centro de Estudios y Análisis del Delito (CEAD) de la Subsecretaría de Prevención del Delito"/>
    <s v="07 Delincuencia"/>
    <s v="07.01 Delitos de Mayor Connotación Social"/>
    <s v="07.01.04 Denuncias"/>
    <m/>
    <m/>
    <m/>
    <m/>
    <m/>
    <m/>
    <m/>
    <m/>
    <m/>
    <m/>
    <m/>
    <m/>
    <m/>
    <m/>
    <m/>
    <m/>
    <m/>
    <m/>
    <m/>
    <m/>
    <m/>
    <m/>
  </r>
  <r>
    <s v="Cantidad de detenciones"/>
    <x v="7"/>
    <x v="14"/>
    <x v="29"/>
    <x v="52"/>
    <s v="Cantidad de detenciones"/>
    <s v="2008-2020"/>
    <m/>
    <m/>
    <s v="Centro de Estudios y Análisis del Delito (CEAD) de la Subsecretaría de Prevención del Delito"/>
    <s v="07 Delincuencia"/>
    <s v="07.01 Delitos de Mayor Connotación Social"/>
    <s v="07.01.05 Detenciones"/>
    <m/>
    <m/>
    <m/>
    <m/>
    <m/>
    <m/>
    <m/>
    <m/>
    <m/>
    <m/>
    <m/>
    <m/>
    <m/>
    <m/>
    <m/>
    <m/>
    <m/>
    <m/>
    <m/>
    <m/>
    <m/>
    <m/>
  </r>
  <r>
    <s v="Tasa de aprehensiones"/>
    <x v="7"/>
    <x v="14"/>
    <x v="26"/>
    <x v="49"/>
    <s v="Tasa por 100 mil habitantes"/>
    <s v="2008-2020"/>
    <m/>
    <m/>
    <s v="Centro de Estudios y Análisis del Delito (CEAD) de la Subsecretaría de Prevención del Delito"/>
    <s v="07 Delincuencia"/>
    <s v="07.01 Delitos de Mayor Connotación Social"/>
    <s v="07.01.02 Aprehensiones"/>
    <m/>
    <m/>
    <m/>
    <m/>
    <m/>
    <m/>
    <m/>
    <m/>
    <m/>
    <m/>
    <m/>
    <m/>
    <m/>
    <m/>
    <m/>
    <m/>
    <m/>
    <m/>
    <m/>
    <m/>
    <m/>
    <m/>
  </r>
  <r>
    <s v="Tasa de casos policiales"/>
    <x v="7"/>
    <x v="14"/>
    <x v="27"/>
    <x v="50"/>
    <s v="Tasa por 100 mil habitantes"/>
    <s v="2008-2020"/>
    <m/>
    <m/>
    <s v="Centro de Estudios y Análisis del Delito (CEAD) de la Subsecretaría de Prevención del Delito"/>
    <s v="07 Delincuencia"/>
    <s v="07.01 Delitos de Mayor Connotación Social"/>
    <s v="07.01.03 Casos Policiales"/>
    <m/>
    <m/>
    <m/>
    <m/>
    <m/>
    <m/>
    <m/>
    <m/>
    <m/>
    <m/>
    <m/>
    <m/>
    <m/>
    <m/>
    <m/>
    <m/>
    <m/>
    <m/>
    <m/>
    <m/>
    <m/>
    <m/>
  </r>
  <r>
    <s v="Tasa de denuncias"/>
    <x v="7"/>
    <x v="14"/>
    <x v="28"/>
    <x v="51"/>
    <s v="Tasa por 100 mil habitantes"/>
    <s v="2008-2020"/>
    <m/>
    <m/>
    <s v="Centro de Estudios y Análisis del Delito (CEAD) de la Subsecretaría de Prevención del Delito"/>
    <s v="07 Delincuencia"/>
    <s v="07.01 Delitos de Mayor Connotación Social"/>
    <s v="07.01.04 Denuncias"/>
    <m/>
    <m/>
    <m/>
    <m/>
    <m/>
    <m/>
    <m/>
    <m/>
    <m/>
    <m/>
    <m/>
    <m/>
    <m/>
    <m/>
    <m/>
    <m/>
    <m/>
    <m/>
    <m/>
    <m/>
    <m/>
    <m/>
  </r>
  <r>
    <s v="Tasa de detenciones"/>
    <x v="7"/>
    <x v="14"/>
    <x v="29"/>
    <x v="52"/>
    <s v="Tasa por 100 mil habitantes"/>
    <s v="2008-2020"/>
    <m/>
    <m/>
    <s v="Centro de Estudios y Análisis del Delito (CEAD) de la Subsecretaría de Prevención del Delito"/>
    <s v="07 Delincuencia"/>
    <s v="07.01 Delitos de Mayor Connotación Social"/>
    <s v="07.01.05 Detenciones"/>
    <m/>
    <m/>
    <m/>
    <m/>
    <m/>
    <m/>
    <m/>
    <m/>
    <m/>
    <m/>
    <m/>
    <m/>
    <m/>
    <m/>
    <m/>
    <m/>
    <m/>
    <m/>
    <m/>
    <m/>
    <m/>
    <m/>
  </r>
  <r>
    <s v="Número de habitantes"/>
    <x v="8"/>
    <x v="15"/>
    <x v="30"/>
    <x v="53"/>
    <s v="Número de habitantes"/>
    <m/>
    <m/>
    <m/>
    <m/>
    <s v="23 Social"/>
    <s v="23.01 Demografía"/>
    <s v="23.01.01 Población"/>
    <m/>
    <m/>
    <m/>
    <m/>
    <m/>
    <m/>
    <m/>
    <m/>
    <n v="16697754"/>
    <n v="16881078"/>
    <n v="17063927"/>
    <n v="17254159"/>
    <n v="17443491"/>
    <n v="17611902"/>
    <n v="17787617"/>
    <n v="17971423"/>
    <n v="18167147"/>
    <n v="18419192"/>
    <n v="18751405"/>
    <n v="19107216"/>
    <n v="19458310"/>
    <m/>
  </r>
  <r>
    <s v="Porcentaje de alumnos que obtuvieron más de 450 puntos en la PSU"/>
    <x v="9"/>
    <x v="16"/>
    <x v="31"/>
    <x v="54"/>
    <s v="Porcentaje"/>
    <m/>
    <m/>
    <m/>
    <m/>
    <s v="08 Educación"/>
    <s v="08.02 Métricas de la Educación"/>
    <s v="08.02.01 Prueba de Selección Universitaria"/>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s v="Becas Indígenas Enseñanza Básica"/>
    <x v="9"/>
    <x v="17"/>
    <x v="32"/>
    <x v="55"/>
    <s v="Cantiad de becas"/>
    <s v="2001-2020"/>
    <m/>
    <s v="Indica en Número de becas entregadas a población indígena, que cursa enseñanza básica."/>
    <s v="Sistema Nacional de Información Municipal"/>
    <s v="08 Educación"/>
    <s v="08.01 Apoyo Económico"/>
    <s v="08.01.01 Becas"/>
    <m/>
    <m/>
    <m/>
    <m/>
    <m/>
    <m/>
    <m/>
    <m/>
    <m/>
    <m/>
    <m/>
    <m/>
    <m/>
    <m/>
    <m/>
    <m/>
    <m/>
    <m/>
    <m/>
    <m/>
    <m/>
    <m/>
  </r>
  <r>
    <s v="Becas Indígenas Enseñanza Media"/>
    <x v="9"/>
    <x v="17"/>
    <x v="32"/>
    <x v="55"/>
    <s v="Cantiad de becas"/>
    <s v="2001-2020"/>
    <m/>
    <s v="Becas entregadas a la población indígena que se encuentra cursando enseñanza media."/>
    <s v="Sistema Nacional de Información Municipal"/>
    <s v="08 Educación"/>
    <s v="08.01 Apoyo Económico"/>
    <s v="08.01.01 Becas"/>
    <m/>
    <m/>
    <m/>
    <m/>
    <m/>
    <m/>
    <m/>
    <m/>
    <m/>
    <m/>
    <m/>
    <m/>
    <m/>
    <m/>
    <m/>
    <m/>
    <m/>
    <m/>
    <m/>
    <m/>
    <m/>
    <m/>
  </r>
  <r>
    <s v="Becas Presidente de la República a Enseñanza Media Asignadas"/>
    <x v="9"/>
    <x v="17"/>
    <x v="32"/>
    <x v="55"/>
    <s v="Cantiad de becas"/>
    <s v="2001-2020"/>
    <m/>
    <s v="Número total de becas Presidente de la República que fueron asignadas a la comuna en el año."/>
    <s v="Sistema Nacional de Información Municipal"/>
    <s v="08 Educación"/>
    <s v="08.01 Apoyo Económico"/>
    <s v="08.01.01 Becas"/>
    <m/>
    <m/>
    <m/>
    <m/>
    <m/>
    <m/>
    <m/>
    <m/>
    <m/>
    <m/>
    <m/>
    <m/>
    <m/>
    <m/>
    <m/>
    <m/>
    <m/>
    <m/>
    <m/>
    <m/>
    <m/>
    <m/>
  </r>
  <r>
    <s v="Distribución eléctrica"/>
    <x v="10"/>
    <x v="18"/>
    <x v="33"/>
    <x v="56"/>
    <s v="MWh"/>
    <s v="2014-2021"/>
    <m/>
    <s v="Distribución electrica por parte de empresas distribuidoras de electricidad, empresas generadoras y autoproducción, expresada en MWh."/>
    <s v="Instituto Nacional de Estadísticas"/>
    <s v="10 Energía"/>
    <s v="10.01 Energía Eléctrica"/>
    <s v="10.01.01 Distribución Eléctrica"/>
    <m/>
    <m/>
    <m/>
    <m/>
    <m/>
    <m/>
    <m/>
    <m/>
    <m/>
    <m/>
    <m/>
    <m/>
    <m/>
    <m/>
    <m/>
    <m/>
    <m/>
    <m/>
    <m/>
    <m/>
    <m/>
    <m/>
  </r>
  <r>
    <s v="Distribución eléctrica agrícola"/>
    <x v="10"/>
    <x v="18"/>
    <x v="33"/>
    <x v="57"/>
    <s v="MWh"/>
    <s v="2014-2021"/>
    <m/>
    <s v="Corresponde a la energía eléctrica distribuida en MWH a entidades y particulares que se dedican al cultivo y trabajo de la tierra. "/>
    <s v="Instituto Nacional de Estadísticas"/>
    <s v="10 Energía"/>
    <s v="10.01 Energía Eléctrica"/>
    <s v="10.01.01 Distribución Eléctrica"/>
    <m/>
    <m/>
    <m/>
    <m/>
    <m/>
    <m/>
    <m/>
    <m/>
    <m/>
    <m/>
    <m/>
    <m/>
    <m/>
    <m/>
    <m/>
    <m/>
    <m/>
    <m/>
    <m/>
    <m/>
    <m/>
    <m/>
  </r>
  <r>
    <s v="Distribución eléctrica comercial"/>
    <x v="10"/>
    <x v="18"/>
    <x v="33"/>
    <x v="58"/>
    <s v="MWh"/>
    <s v="2014-2021"/>
    <m/>
    <s v="Corresponde a la energía eléctrica distribuida en MWH a los locales y empresas dedicadas al comercio."/>
    <s v="Instituto Nacional de Estadísticas"/>
    <s v="10 Energía"/>
    <s v="10.01 Energía Eléctrica"/>
    <s v="10.01.01 Distribución Eléctrica"/>
    <m/>
    <m/>
    <m/>
    <m/>
    <m/>
    <m/>
    <m/>
    <m/>
    <m/>
    <m/>
    <m/>
    <m/>
    <m/>
    <m/>
    <m/>
    <m/>
    <m/>
    <m/>
    <m/>
    <m/>
    <m/>
    <m/>
  </r>
  <r>
    <s v="Distribución eléctrica industrial"/>
    <x v="10"/>
    <x v="18"/>
    <x v="33"/>
    <x v="59"/>
    <s v="MWh"/>
    <s v="2014-2021"/>
    <m/>
    <s v="Corresponde a la energía eléctrica distribuida en MWH a las empresas industriales. "/>
    <s v="Instituto Nacional de Estadísticas"/>
    <s v="10 Energía"/>
    <s v="10.01 Energía Eléctrica"/>
    <s v="10.01.01 Distribución Eléctrica"/>
    <m/>
    <m/>
    <m/>
    <m/>
    <m/>
    <m/>
    <m/>
    <m/>
    <m/>
    <m/>
    <m/>
    <m/>
    <m/>
    <m/>
    <m/>
    <m/>
    <m/>
    <m/>
    <m/>
    <m/>
    <m/>
    <m/>
  </r>
  <r>
    <s v="Distribución eléctrica minería"/>
    <x v="10"/>
    <x v="18"/>
    <x v="33"/>
    <x v="60"/>
    <s v="MWh"/>
    <s v="2014-2021"/>
    <m/>
    <s v="Corresponde a la energía eléctrica distribuida en MWH a las empresas dedicadas al rubro de la minería. "/>
    <s v="Instituto Nacional de Estadísticas"/>
    <s v="10 Energía"/>
    <s v="10.01 Energía Eléctrica"/>
    <s v="10.01.01 Distribución Eléctrica"/>
    <m/>
    <m/>
    <m/>
    <m/>
    <m/>
    <m/>
    <m/>
    <m/>
    <m/>
    <m/>
    <m/>
    <m/>
    <m/>
    <m/>
    <m/>
    <m/>
    <m/>
    <m/>
    <m/>
    <m/>
    <m/>
    <m/>
  </r>
  <r>
    <s v="Distribución eléctrica residencial"/>
    <x v="10"/>
    <x v="18"/>
    <x v="33"/>
    <x v="61"/>
    <s v="MWh"/>
    <s v="2014-2021"/>
    <m/>
    <s v="Corresponde a la energía eléctrica distribuida en MWH a los clientes residenciales. "/>
    <s v="Instituto Nacional de Estadísticas"/>
    <s v="10 Energía"/>
    <s v="10.01 Energía Eléctrica"/>
    <s v="10.01.01 Distribución Eléctrica"/>
    <m/>
    <m/>
    <m/>
    <m/>
    <m/>
    <m/>
    <m/>
    <m/>
    <m/>
    <m/>
    <m/>
    <m/>
    <m/>
    <m/>
    <m/>
    <m/>
    <m/>
    <m/>
    <m/>
    <m/>
    <m/>
    <m/>
  </r>
  <r>
    <s v="Distribución eléctrica varios"/>
    <x v="10"/>
    <x v="18"/>
    <x v="33"/>
    <x v="56"/>
    <s v="MWh"/>
    <s v="2014-2021"/>
    <m/>
    <s v="Corresponde a la energía eléctrica distribuida en MWH hacia los sectores de transporte, alumbrado público, fiscal, municipal y otros. "/>
    <s v="Instituto Nacional de Estadísticas"/>
    <s v="10 Energía"/>
    <s v="10.01 Energía Eléctrica"/>
    <s v="10.01.01 Distribución Eléctrica"/>
    <m/>
    <m/>
    <m/>
    <m/>
    <m/>
    <m/>
    <m/>
    <m/>
    <m/>
    <m/>
    <m/>
    <m/>
    <m/>
    <m/>
    <m/>
    <m/>
    <m/>
    <m/>
    <m/>
    <m/>
    <m/>
    <m/>
  </r>
  <r>
    <s v="Generación eléctrica"/>
    <x v="10"/>
    <x v="18"/>
    <x v="34"/>
    <x v="62"/>
    <s v="MWh"/>
    <s v="2014-2021"/>
    <m/>
    <s v="Producción real medida en MWh, de las distintas centrales generadoras reportadas en el cordinador electrico nacional."/>
    <s v="Instituto Nacional de Estadísticas"/>
    <s v="10 Energía"/>
    <s v="10.01 Energía Eléctrica"/>
    <s v="10.01.02 Generación Eléctrica"/>
    <m/>
    <m/>
    <m/>
    <m/>
    <m/>
    <m/>
    <m/>
    <m/>
    <m/>
    <m/>
    <m/>
    <m/>
    <m/>
    <m/>
    <m/>
    <m/>
    <m/>
    <m/>
    <m/>
    <m/>
    <m/>
    <m/>
  </r>
  <r>
    <s v="Generación Eólica"/>
    <x v="10"/>
    <x v="18"/>
    <x v="34"/>
    <x v="63"/>
    <s v="MWh"/>
    <s v="2014-2021"/>
    <m/>
    <s v="Producción real medida en MWh, generada por centrales del tipo eólica"/>
    <s v="Instituto Nacional de Estadísticas"/>
    <s v="10 Energía"/>
    <s v="10.01 Energía Eléctrica"/>
    <s v="10.01.02 Generación Eléctrica"/>
    <m/>
    <m/>
    <m/>
    <m/>
    <m/>
    <m/>
    <m/>
    <m/>
    <m/>
    <m/>
    <m/>
    <m/>
    <m/>
    <m/>
    <m/>
    <m/>
    <m/>
    <m/>
    <m/>
    <m/>
    <m/>
    <m/>
  </r>
  <r>
    <s v="Generación Hidráulica"/>
    <x v="10"/>
    <x v="18"/>
    <x v="34"/>
    <x v="64"/>
    <s v="MWh"/>
    <s v="2014-2021"/>
    <m/>
    <s v="Producción real medida en MWh, generada por centrales de los tipos hidráulica pasada e hidráulica embalse"/>
    <s v="Instituto Nacional de Estadísticas"/>
    <s v="10 Energía"/>
    <s v="10.01 Energía Eléctrica"/>
    <s v="10.01.02 Generación Eléctrica"/>
    <m/>
    <m/>
    <m/>
    <m/>
    <m/>
    <m/>
    <m/>
    <m/>
    <m/>
    <m/>
    <m/>
    <m/>
    <m/>
    <m/>
    <m/>
    <m/>
    <m/>
    <m/>
    <m/>
    <m/>
    <m/>
    <m/>
  </r>
  <r>
    <s v="Generación Solar"/>
    <x v="10"/>
    <x v="18"/>
    <x v="34"/>
    <x v="65"/>
    <s v="MWh"/>
    <s v="2014-2021"/>
    <m/>
    <s v="Producción real medida en MWh, generada por centrales del tipo solar"/>
    <s v="Instituto Nacional de Estadísticas"/>
    <s v="10 Energía"/>
    <s v="10.01 Energía Eléctrica"/>
    <s v="10.01.02 Generación Eléctrica"/>
    <m/>
    <m/>
    <m/>
    <m/>
    <m/>
    <m/>
    <m/>
    <m/>
    <m/>
    <m/>
    <m/>
    <m/>
    <m/>
    <m/>
    <m/>
    <m/>
    <m/>
    <m/>
    <m/>
    <m/>
    <m/>
    <m/>
  </r>
  <r>
    <s v="Generación Térmica"/>
    <x v="10"/>
    <x v="18"/>
    <x v="34"/>
    <x v="66"/>
    <s v="MWh"/>
    <s v="2014-2021"/>
    <m/>
    <s v="Producción real medida en MWh, generada por centrales de los tipos petróleo diesel, gas natural, carbón, fuel oil, petcoke, cogeneración, biomasa, gas natural licuado y geotérmica"/>
    <s v="Instituto Nacional de Estadísticas"/>
    <s v="10 Energía"/>
    <s v="10.01 Energía Eléctrica"/>
    <s v="10.01.02 Generación Eléctrica"/>
    <m/>
    <m/>
    <m/>
    <m/>
    <m/>
    <m/>
    <m/>
    <m/>
    <m/>
    <m/>
    <m/>
    <m/>
    <m/>
    <m/>
    <m/>
    <m/>
    <m/>
    <m/>
    <m/>
    <m/>
    <m/>
    <m/>
  </r>
  <r>
    <s v="Despacho de energía eléctrica del Centro de Despacho Económico de Carga (CDEC)"/>
    <x v="10"/>
    <x v="18"/>
    <x v="35"/>
    <x v="67"/>
    <s v="GWh"/>
    <m/>
    <m/>
    <m/>
    <m/>
    <s v="10 Energía"/>
    <s v="10.01 Energía Eléctrica"/>
    <s v="10.01.03 Operación del Sistema Eléctrico"/>
    <m/>
    <m/>
    <m/>
    <m/>
    <m/>
    <m/>
    <m/>
    <m/>
    <n v="56376.2"/>
    <n v="56696.5"/>
    <n v="58336.6"/>
    <n v="62009.599999999999"/>
    <n v="65610.600000000006"/>
    <n v="68119.8"/>
    <n v="69907"/>
    <n v="71705.3"/>
    <n v="73364"/>
    <n v="74265.399999999994"/>
    <n v="76732.800000000003"/>
    <n v="77223.100000000006"/>
    <n v="77698.8"/>
    <m/>
  </r>
  <r>
    <s v="Superficie afectada por incendios"/>
    <x v="11"/>
    <x v="19"/>
    <x v="36"/>
    <x v="68"/>
    <m/>
    <m/>
    <m/>
    <m/>
    <m/>
    <s v="12 Forestal"/>
    <s v="12.02 Incendios"/>
    <s v="12.02.03 Superficie Afectada"/>
    <m/>
    <m/>
    <m/>
    <m/>
    <m/>
    <m/>
    <m/>
    <m/>
    <m/>
    <m/>
    <m/>
    <m/>
    <m/>
    <m/>
    <m/>
    <m/>
    <m/>
    <m/>
    <m/>
    <m/>
    <m/>
    <m/>
  </r>
  <r>
    <s v="Ocurrencia de incendios"/>
    <x v="11"/>
    <x v="19"/>
    <x v="37"/>
    <x v="69"/>
    <m/>
    <m/>
    <m/>
    <m/>
    <m/>
    <s v="12 Forestal"/>
    <s v="12.02 Incendios"/>
    <s v="12.02.02 Ocurrencia"/>
    <m/>
    <m/>
    <m/>
    <m/>
    <m/>
    <m/>
    <m/>
    <m/>
    <m/>
    <m/>
    <m/>
    <m/>
    <m/>
    <m/>
    <m/>
    <m/>
    <m/>
    <m/>
    <m/>
    <m/>
    <m/>
    <m/>
  </r>
  <r>
    <s v="Cosecha de troza aserrable y pulpable"/>
    <x v="11"/>
    <x v="20"/>
    <x v="38"/>
    <x v="70"/>
    <s v="Metros cúbicos"/>
    <s v="2014-2021"/>
    <m/>
    <s v="Suma de cosecha de troza de madera sin corteza, destinada a aserradero y a industria de la celulosa expresada en m3"/>
    <s v="Instituto Nacional de Estadísticas"/>
    <s v="12 Forestal"/>
    <s v="12.04 Industria Maderera"/>
    <s v="12.04.01 Cosecha de Troza"/>
    <m/>
    <m/>
    <m/>
    <m/>
    <m/>
    <m/>
    <m/>
    <m/>
    <m/>
    <m/>
    <m/>
    <m/>
    <m/>
    <m/>
    <m/>
    <m/>
    <m/>
    <m/>
    <m/>
    <m/>
    <m/>
    <m/>
  </r>
  <r>
    <s v="Producción de Madera Aserrada"/>
    <x v="11"/>
    <x v="20"/>
    <x v="39"/>
    <x v="71"/>
    <m/>
    <m/>
    <m/>
    <m/>
    <s v="Corporación Nacional Forestal (CONAF)"/>
    <s v="12 Forestal"/>
    <s v="12.04 Industria Maderera"/>
    <s v="12.04.02 Producción de Madera"/>
    <m/>
    <m/>
    <m/>
    <m/>
    <m/>
    <m/>
    <m/>
    <m/>
    <m/>
    <m/>
    <m/>
    <m/>
    <m/>
    <m/>
    <m/>
    <m/>
    <m/>
    <m/>
    <m/>
    <m/>
    <m/>
    <m/>
  </r>
  <r>
    <s v="Superficie Forestal Plantada"/>
    <x v="11"/>
    <x v="21"/>
    <x v="40"/>
    <x v="72"/>
    <m/>
    <m/>
    <m/>
    <m/>
    <s v="Corporación Nacional Forestal (CONAF)"/>
    <s v="12 Forestal"/>
    <s v="12.01 Forestación"/>
    <s v="12.01.01 Superficie Plantada"/>
    <m/>
    <m/>
    <m/>
    <m/>
    <m/>
    <m/>
    <m/>
    <m/>
    <m/>
    <m/>
    <m/>
    <m/>
    <m/>
    <m/>
    <m/>
    <m/>
    <m/>
    <m/>
    <m/>
    <m/>
    <m/>
    <m/>
  </r>
  <r>
    <s v="Cantidad de clubes deportivos"/>
    <x v="12"/>
    <x v="22"/>
    <x v="41"/>
    <x v="73"/>
    <s v="Cantidad de clubes deportivos"/>
    <m/>
    <m/>
    <m/>
    <s v="Sistema Nacional de Información Municipal"/>
    <s v="14 Gobiernos Locales"/>
    <s v="14.02 Comunidad"/>
    <s v="14.02.01 Organizaciones Comunitarias"/>
    <m/>
    <m/>
    <m/>
    <m/>
    <m/>
    <m/>
    <m/>
    <m/>
    <m/>
    <m/>
    <m/>
    <m/>
    <m/>
    <m/>
    <m/>
    <m/>
    <m/>
    <m/>
    <m/>
    <m/>
    <m/>
    <m/>
  </r>
  <r>
    <s v="Gasto total devengado municipal en el sector de salud"/>
    <x v="12"/>
    <x v="23"/>
    <x v="42"/>
    <x v="74"/>
    <s v="Miles de CLP"/>
    <m/>
    <m/>
    <m/>
    <s v="Sistema Nacional de Información Municipal"/>
    <s v="14 Gobiernos Locales"/>
    <s v="14.06 Salud"/>
    <s v="14.01.01 Egresos"/>
    <m/>
    <m/>
    <m/>
    <m/>
    <m/>
    <m/>
    <m/>
    <m/>
    <m/>
    <m/>
    <m/>
    <m/>
    <m/>
    <m/>
    <m/>
    <m/>
    <m/>
    <m/>
    <m/>
    <m/>
    <m/>
    <m/>
  </r>
  <r>
    <s v="Avalúo fiscal de propiedades de dominio municipal (municipales y corporaciones)"/>
    <x v="12"/>
    <x v="24"/>
    <x v="43"/>
    <x v="75"/>
    <s v="Miles de CLP"/>
    <m/>
    <m/>
    <m/>
    <s v="Sistema Nacional de Información Municipal"/>
    <s v="14 Gobiernos Locales"/>
    <s v="14.01 Administración"/>
    <s v="14.01.07 Valoración Catastral"/>
    <m/>
    <m/>
    <m/>
    <m/>
    <m/>
    <m/>
    <m/>
    <m/>
    <m/>
    <m/>
    <m/>
    <m/>
    <m/>
    <m/>
    <m/>
    <m/>
    <m/>
    <m/>
    <m/>
    <m/>
    <m/>
    <m/>
  </r>
  <r>
    <s v="Avalúo fiscal de propiedades de municipalidades"/>
    <x v="12"/>
    <x v="24"/>
    <x v="43"/>
    <x v="75"/>
    <s v="Miles de CLP"/>
    <m/>
    <m/>
    <m/>
    <s v="Sistema Nacional de Información Municipal"/>
    <s v="14 Gobiernos Locales"/>
    <s v="14.01 Administración"/>
    <s v="14.01.07 Valoración Catastral"/>
    <m/>
    <m/>
    <m/>
    <m/>
    <m/>
    <m/>
    <m/>
    <m/>
    <m/>
    <m/>
    <m/>
    <m/>
    <m/>
    <m/>
    <m/>
    <m/>
    <m/>
    <m/>
    <m/>
    <m/>
    <m/>
    <m/>
  </r>
  <r>
    <s v="Cantidad de juntas de vecinos"/>
    <x v="12"/>
    <x v="22"/>
    <x v="41"/>
    <x v="76"/>
    <s v="Cantidad de juntas de vecinos"/>
    <m/>
    <m/>
    <m/>
    <s v="Sistema Nacional de Información Municipal"/>
    <s v="14 Gobiernos Locales"/>
    <s v="14.02 Comunidad"/>
    <s v="14.02.01 Organizaciones Comunitarias"/>
    <m/>
    <m/>
    <m/>
    <m/>
    <m/>
    <m/>
    <m/>
    <m/>
    <m/>
    <m/>
    <m/>
    <m/>
    <m/>
    <m/>
    <m/>
    <m/>
    <m/>
    <m/>
    <m/>
    <m/>
    <m/>
    <m/>
  </r>
  <r>
    <s v="Cantidad de ópticas municipales"/>
    <x v="12"/>
    <x v="23"/>
    <x v="44"/>
    <x v="77"/>
    <s v="Cantidad de ópticas"/>
    <m/>
    <m/>
    <m/>
    <s v="Sistema Nacional de Información Municipal"/>
    <s v="14 Gobiernos Locales"/>
    <s v="14.06 Salud"/>
    <s v="14.06.06 Red Asistencial"/>
    <m/>
    <m/>
    <m/>
    <m/>
    <m/>
    <m/>
    <m/>
    <m/>
    <m/>
    <m/>
    <m/>
    <m/>
    <m/>
    <m/>
    <m/>
    <m/>
    <m/>
    <m/>
    <m/>
    <m/>
    <m/>
    <m/>
  </r>
  <r>
    <s v="Cantidad de centros de madres"/>
    <x v="12"/>
    <x v="22"/>
    <x v="41"/>
    <x v="78"/>
    <s v="Cantidad de centros de madres"/>
    <m/>
    <m/>
    <m/>
    <s v="Sistema Nacional de Información Municipal"/>
    <s v="14 Gobiernos Locales"/>
    <s v="14.02 Comunidad"/>
    <s v="14.02.01 Organizaciones Comunitarias"/>
    <m/>
    <m/>
    <m/>
    <m/>
    <m/>
    <m/>
    <m/>
    <m/>
    <m/>
    <m/>
    <m/>
    <m/>
    <m/>
    <m/>
    <m/>
    <m/>
    <m/>
    <m/>
    <m/>
    <m/>
    <m/>
    <m/>
  </r>
  <r>
    <s v="Cantidad de centros de padres y apoderados"/>
    <x v="12"/>
    <x v="22"/>
    <x v="41"/>
    <x v="79"/>
    <s v="Cantidad de centros de padres y apoderados"/>
    <m/>
    <m/>
    <m/>
    <s v="Sistema Nacional de Información Municipal"/>
    <s v="14 Gobiernos Locales"/>
    <s v="14.02 Comunidad"/>
    <s v="14.02.01 Organizaciones Comunitarias"/>
    <m/>
    <m/>
    <m/>
    <m/>
    <m/>
    <m/>
    <m/>
    <m/>
    <m/>
    <m/>
    <m/>
    <m/>
    <m/>
    <m/>
    <m/>
    <m/>
    <m/>
    <m/>
    <m/>
    <m/>
    <m/>
    <m/>
  </r>
  <r>
    <s v="Cantidad de centros u organizaciones del adulto mayor"/>
    <x v="12"/>
    <x v="22"/>
    <x v="41"/>
    <x v="80"/>
    <s v="Cantidad de centros del adulto mayor"/>
    <m/>
    <m/>
    <m/>
    <s v="Sistema Nacional de Información Municipal"/>
    <s v="14 Gobiernos Locales"/>
    <s v="14.02 Comunidad"/>
    <s v="14.02.01 Organizaciones Comunitarias"/>
    <m/>
    <m/>
    <m/>
    <m/>
    <m/>
    <m/>
    <m/>
    <m/>
    <m/>
    <m/>
    <m/>
    <m/>
    <m/>
    <m/>
    <m/>
    <m/>
    <m/>
    <m/>
    <m/>
    <m/>
    <m/>
    <m/>
  </r>
  <r>
    <s v="Cobertura de exámenes preventivos del adulto"/>
    <x v="12"/>
    <x v="23"/>
    <x v="45"/>
    <x v="81"/>
    <s v="Porcentaje"/>
    <m/>
    <m/>
    <m/>
    <s v="Sistema Nacional de Información Municipal"/>
    <s v="14 Gobiernos Locales"/>
    <s v="14.06 Salud"/>
    <s v="14.06.01 Cobertura en Salud Municipal"/>
    <m/>
    <m/>
    <m/>
    <m/>
    <m/>
    <m/>
    <m/>
    <m/>
    <m/>
    <m/>
    <m/>
    <m/>
    <m/>
    <m/>
    <m/>
    <m/>
    <m/>
    <m/>
    <m/>
    <m/>
    <m/>
    <m/>
  </r>
  <r>
    <s v="Cobertura de salud primaria municipal"/>
    <x v="12"/>
    <x v="23"/>
    <x v="45"/>
    <x v="82"/>
    <s v="Porcentaje"/>
    <m/>
    <m/>
    <m/>
    <s v="Sistema Nacional de Información Municipal"/>
    <s v="14 Gobiernos Locales"/>
    <s v="14.06 Salud"/>
    <s v="14.06.01 Cobertura en Salud Municipal"/>
    <m/>
    <m/>
    <m/>
    <m/>
    <m/>
    <m/>
    <m/>
    <m/>
    <m/>
    <m/>
    <m/>
    <m/>
    <m/>
    <m/>
    <m/>
    <m/>
    <m/>
    <m/>
    <m/>
    <m/>
    <m/>
    <m/>
  </r>
  <r>
    <s v="Cantidad de enfermeras/os con contrato al 31 de diciembre"/>
    <x v="12"/>
    <x v="23"/>
    <x v="46"/>
    <x v="83"/>
    <s v="Cantidad de enfermeras/os"/>
    <m/>
    <m/>
    <m/>
    <s v="Sistema Nacional de Información Municipal"/>
    <s v="14 Gobiernos Locales"/>
    <s v="14.06 Salud"/>
    <s v="14.06.05 Recursos Humanos"/>
    <m/>
    <m/>
    <m/>
    <m/>
    <m/>
    <m/>
    <m/>
    <m/>
    <m/>
    <m/>
    <m/>
    <m/>
    <m/>
    <m/>
    <m/>
    <m/>
    <m/>
    <m/>
    <m/>
    <m/>
    <m/>
    <m/>
  </r>
  <r>
    <s v="Cantidad de farmacias municipales"/>
    <x v="12"/>
    <x v="23"/>
    <x v="44"/>
    <x v="84"/>
    <s v="Cantidad de farmacias"/>
    <m/>
    <m/>
    <m/>
    <s v="Sistema Nacional de Información Municipal"/>
    <s v="14 Gobiernos Locales"/>
    <s v="14.06 Salud"/>
    <s v="14.06.06 Red Asistencial"/>
    <m/>
    <m/>
    <m/>
    <m/>
    <m/>
    <m/>
    <m/>
    <m/>
    <m/>
    <m/>
    <m/>
    <m/>
    <m/>
    <m/>
    <m/>
    <m/>
    <m/>
    <m/>
    <m/>
    <m/>
    <m/>
    <m/>
  </r>
  <r>
    <s v="Gastos en personal municipal"/>
    <x v="12"/>
    <x v="24"/>
    <x v="42"/>
    <x v="85"/>
    <s v="Miles de CLP"/>
    <m/>
    <m/>
    <m/>
    <s v="Sistema Nacional de Información Municipal"/>
    <s v="14 Gobiernos Locales"/>
    <s v="14.01 Administración"/>
    <s v="14.01.01 Egresos"/>
    <m/>
    <m/>
    <m/>
    <m/>
    <m/>
    <m/>
    <m/>
    <m/>
    <m/>
    <m/>
    <m/>
    <m/>
    <m/>
    <m/>
    <m/>
    <m/>
    <m/>
    <m/>
    <m/>
    <m/>
    <m/>
    <m/>
  </r>
  <r>
    <s v="Gasto total devengado municipal"/>
    <x v="12"/>
    <x v="24"/>
    <x v="42"/>
    <x v="86"/>
    <s v="Miles de CLP"/>
    <m/>
    <m/>
    <m/>
    <s v="Sistema Nacional de Información Municipal"/>
    <s v="14 Gobiernos Locales"/>
    <s v="14.01 Administración"/>
    <s v="14.01.01 Egresos"/>
    <m/>
    <m/>
    <m/>
    <m/>
    <m/>
    <m/>
    <m/>
    <m/>
    <m/>
    <m/>
    <m/>
    <m/>
    <m/>
    <m/>
    <m/>
    <m/>
    <m/>
    <m/>
    <m/>
    <m/>
    <m/>
    <m/>
  </r>
  <r>
    <s v="Ingreso total percibido municipal en el sector de salud"/>
    <x v="12"/>
    <x v="23"/>
    <x v="19"/>
    <x v="87"/>
    <s v="Miles de CLP"/>
    <m/>
    <m/>
    <m/>
    <s v="Sistema Nacional de Información Municipal"/>
    <s v="14 Gobiernos Locales"/>
    <s v="14.06 Salud"/>
    <s v="05.02.02 Ingresos"/>
    <m/>
    <m/>
    <m/>
    <m/>
    <m/>
    <m/>
    <m/>
    <m/>
    <m/>
    <m/>
    <m/>
    <m/>
    <m/>
    <m/>
    <m/>
    <m/>
    <m/>
    <m/>
    <m/>
    <m/>
    <m/>
    <m/>
  </r>
  <r>
    <s v="Ingreso total percibido municipal"/>
    <x v="12"/>
    <x v="24"/>
    <x v="19"/>
    <x v="88"/>
    <s v="Miles de CLP"/>
    <m/>
    <m/>
    <m/>
    <s v="Sistema Nacional de Información Municipal"/>
    <s v="14 Gobiernos Locales"/>
    <s v="14.01 Administración"/>
    <s v="05.02.02 Ingresos"/>
    <m/>
    <m/>
    <m/>
    <m/>
    <m/>
    <m/>
    <m/>
    <m/>
    <m/>
    <m/>
    <m/>
    <m/>
    <m/>
    <m/>
    <m/>
    <m/>
    <m/>
    <m/>
    <m/>
    <m/>
    <m/>
    <m/>
  </r>
  <r>
    <s v="Ingresos municipales por impuestos"/>
    <x v="12"/>
    <x v="24"/>
    <x v="19"/>
    <x v="89"/>
    <s v="Miles de CLP"/>
    <m/>
    <m/>
    <m/>
    <s v="Sistema Nacional de Información Municipal"/>
    <s v="14 Gobiernos Locales"/>
    <s v="14.01 Administración"/>
    <s v="05.02.02 Ingresos"/>
    <m/>
    <m/>
    <m/>
    <m/>
    <m/>
    <m/>
    <m/>
    <m/>
    <m/>
    <m/>
    <m/>
    <m/>
    <m/>
    <m/>
    <m/>
    <m/>
    <m/>
    <m/>
    <m/>
    <m/>
    <m/>
    <m/>
  </r>
  <r>
    <s v="Ingresos municipales por permisos de circulación"/>
    <x v="12"/>
    <x v="24"/>
    <x v="19"/>
    <x v="90"/>
    <s v="Miles de CLP"/>
    <m/>
    <m/>
    <m/>
    <s v="Sistema Nacional de Información Municipal"/>
    <s v="14 Gobiernos Locales"/>
    <s v="14.01 Administración"/>
    <s v="05.02.02 Ingresos"/>
    <m/>
    <m/>
    <m/>
    <m/>
    <m/>
    <m/>
    <m/>
    <m/>
    <m/>
    <m/>
    <m/>
    <m/>
    <m/>
    <m/>
    <m/>
    <m/>
    <m/>
    <m/>
    <m/>
    <m/>
    <m/>
    <m/>
  </r>
  <r>
    <s v="Ingresos propios permanentes municipales"/>
    <x v="12"/>
    <x v="24"/>
    <x v="19"/>
    <x v="91"/>
    <s v="Miles de CLP"/>
    <m/>
    <m/>
    <m/>
    <s v="Sistema Nacional de Información Municipal"/>
    <s v="14 Gobiernos Locales"/>
    <s v="14.01 Administración"/>
    <s v="05.02.02 Ingresos"/>
    <m/>
    <m/>
    <m/>
    <m/>
    <m/>
    <m/>
    <m/>
    <m/>
    <m/>
    <m/>
    <m/>
    <m/>
    <m/>
    <m/>
    <m/>
    <m/>
    <m/>
    <m/>
    <m/>
    <m/>
    <m/>
    <m/>
  </r>
  <r>
    <s v="Cantidad de laboratorios de salud municipales"/>
    <x v="12"/>
    <x v="23"/>
    <x v="44"/>
    <x v="92"/>
    <s v="Cantiadad de laboratorios de salud"/>
    <m/>
    <m/>
    <m/>
    <s v="Sistema Nacional de Información Municipal"/>
    <s v="14 Gobiernos Locales"/>
    <s v="14.06 Salud"/>
    <s v="14.06.06 Red Asistencial"/>
    <m/>
    <m/>
    <m/>
    <m/>
    <m/>
    <m/>
    <m/>
    <m/>
    <m/>
    <m/>
    <m/>
    <m/>
    <m/>
    <m/>
    <m/>
    <m/>
    <m/>
    <m/>
    <m/>
    <m/>
    <m/>
    <m/>
  </r>
  <r>
    <s v="Cantidad de médicas/os con contrato al 31 de diciembre"/>
    <x v="12"/>
    <x v="23"/>
    <x v="46"/>
    <x v="93"/>
    <s v="Cantidad de médicas/os"/>
    <m/>
    <m/>
    <m/>
    <s v="Sistema Nacional de Información Municipal"/>
    <s v="14 Gobiernos Locales"/>
    <s v="14.06 Salud"/>
    <s v="14.06.05 Recursos Humanos"/>
    <m/>
    <m/>
    <m/>
    <m/>
    <m/>
    <m/>
    <m/>
    <m/>
    <m/>
    <m/>
    <m/>
    <m/>
    <m/>
    <m/>
    <m/>
    <m/>
    <m/>
    <m/>
    <m/>
    <m/>
    <m/>
    <m/>
  </r>
  <r>
    <s v="Cantidad de otras organizaciones comunitarias funcionales"/>
    <x v="12"/>
    <x v="22"/>
    <x v="41"/>
    <x v="94"/>
    <s v="Cantidad de organizaciones comunitarias"/>
    <m/>
    <m/>
    <m/>
    <s v="Sistema Nacional de Información Municipal"/>
    <s v="14 Gobiernos Locales"/>
    <s v="14.02 Comunidad"/>
    <s v="14.02.01 Organizaciones Comunitarias"/>
    <m/>
    <m/>
    <m/>
    <m/>
    <m/>
    <m/>
    <m/>
    <m/>
    <m/>
    <m/>
    <m/>
    <m/>
    <m/>
    <m/>
    <m/>
    <m/>
    <m/>
    <m/>
    <m/>
    <m/>
    <m/>
    <m/>
  </r>
  <r>
    <s v="Cantidad de otros establecimientos municipales de salud"/>
    <x v="12"/>
    <x v="23"/>
    <x v="44"/>
    <x v="95"/>
    <s v="Cantidad de establecimientos"/>
    <m/>
    <m/>
    <m/>
    <s v="Sistema Nacional de Información Municipal"/>
    <s v="14 Gobiernos Locales"/>
    <s v="14.06 Salud"/>
    <s v="14.06.06 Red Asistencial"/>
    <m/>
    <m/>
    <m/>
    <m/>
    <m/>
    <m/>
    <m/>
    <m/>
    <m/>
    <m/>
    <m/>
    <m/>
    <m/>
    <m/>
    <m/>
    <m/>
    <m/>
    <m/>
    <m/>
    <m/>
    <m/>
    <m/>
  </r>
  <r>
    <s v="Ingresos municipales por patentes mineras (Ley Nº19.143)"/>
    <x v="12"/>
    <x v="24"/>
    <x v="19"/>
    <x v="96"/>
    <s v="Miles de CLP"/>
    <m/>
    <m/>
    <m/>
    <s v="Sistema Nacional de Información Municipal"/>
    <s v="14 Gobiernos Locales"/>
    <s v="14.01 Administración"/>
    <s v="05.02.02 Ingresos"/>
    <m/>
    <m/>
    <m/>
    <m/>
    <m/>
    <m/>
    <m/>
    <m/>
    <m/>
    <m/>
    <m/>
    <m/>
    <m/>
    <m/>
    <m/>
    <m/>
    <m/>
    <m/>
    <m/>
    <m/>
    <m/>
    <m/>
  </r>
  <r>
    <s v="Cantidad de pensiones básicas solidarias pagadas"/>
    <x v="12"/>
    <x v="24"/>
    <x v="47"/>
    <x v="97"/>
    <s v="Cantidad de pensiones básicas solidarias"/>
    <m/>
    <m/>
    <m/>
    <s v="Sistema Nacional de Información Municipal"/>
    <s v="14 Gobiernos Locales"/>
    <s v="14.01 Administración"/>
    <s v="14.01.03 Pensiones"/>
    <m/>
    <m/>
    <m/>
    <m/>
    <m/>
    <m/>
    <m/>
    <m/>
    <m/>
    <m/>
    <m/>
    <m/>
    <m/>
    <m/>
    <m/>
    <m/>
    <m/>
    <m/>
    <m/>
    <m/>
    <m/>
    <m/>
  </r>
  <r>
    <s v="Cantidad de pensiones básicas solidarias de invalidez pagadas"/>
    <x v="12"/>
    <x v="24"/>
    <x v="47"/>
    <x v="98"/>
    <s v="Cantidad de pensiones solidarias de vejez"/>
    <m/>
    <m/>
    <m/>
    <s v="Sistema Nacional de Información Municipal"/>
    <s v="14 Gobiernos Locales"/>
    <s v="14.01 Administración"/>
    <s v="14.01.03 Pensiones"/>
    <m/>
    <m/>
    <m/>
    <m/>
    <m/>
    <m/>
    <m/>
    <m/>
    <m/>
    <m/>
    <m/>
    <m/>
    <m/>
    <m/>
    <m/>
    <m/>
    <m/>
    <m/>
    <m/>
    <m/>
    <m/>
    <m/>
  </r>
  <r>
    <s v="Cantidad de pensiones básicas solidarias de vejez pagadas"/>
    <x v="12"/>
    <x v="24"/>
    <x v="47"/>
    <x v="99"/>
    <s v="Cantidad de pensiones solidarias de invalidez"/>
    <m/>
    <m/>
    <m/>
    <s v="Sistema Nacional de Información Municipal"/>
    <s v="14 Gobiernos Locales"/>
    <s v="14.01 Administración"/>
    <s v="14.01.03 Pensiones"/>
    <m/>
    <m/>
    <m/>
    <m/>
    <m/>
    <m/>
    <m/>
    <m/>
    <m/>
    <m/>
    <m/>
    <m/>
    <m/>
    <m/>
    <m/>
    <m/>
    <m/>
    <m/>
    <m/>
    <m/>
    <m/>
    <m/>
  </r>
  <r>
    <s v="Cantidad de personas enviadas a un empleo"/>
    <x v="12"/>
    <x v="25"/>
    <x v="48"/>
    <x v="100"/>
    <s v="Cantidad de personas"/>
    <m/>
    <m/>
    <m/>
    <s v="Sistema Nacional de Información Municipal"/>
    <s v="14 Gobiernos Locales"/>
    <s v="14.05 Intermediación Laboral"/>
    <s v="14.05.02 Empleados"/>
    <m/>
    <m/>
    <m/>
    <m/>
    <m/>
    <m/>
    <m/>
    <m/>
    <m/>
    <m/>
    <m/>
    <m/>
    <m/>
    <m/>
    <m/>
    <m/>
    <m/>
    <m/>
    <m/>
    <m/>
    <m/>
    <m/>
  </r>
  <r>
    <s v="Cantidad de personas inscritas en la municipalidad en busca de empleo"/>
    <x v="12"/>
    <x v="25"/>
    <x v="49"/>
    <x v="101"/>
    <s v="Cantidad de personas"/>
    <m/>
    <m/>
    <m/>
    <s v="Sistema Nacional de Información Municipal"/>
    <s v="14 Gobiernos Locales"/>
    <s v="14.05 Intermediación Laboral"/>
    <s v="14.05.03 Inscripciones"/>
    <m/>
    <m/>
    <m/>
    <m/>
    <m/>
    <m/>
    <m/>
    <m/>
    <m/>
    <m/>
    <m/>
    <m/>
    <m/>
    <m/>
    <m/>
    <m/>
    <m/>
    <m/>
    <m/>
    <m/>
    <m/>
    <m/>
  </r>
  <r>
    <s v="Cantidad de personas inscritas en la municipalidad para capacitación"/>
    <x v="12"/>
    <x v="25"/>
    <x v="49"/>
    <x v="102"/>
    <s v="Cantidad de personas"/>
    <m/>
    <m/>
    <m/>
    <s v="Sistema Nacional de Información Municipal"/>
    <s v="14 Gobiernos Locales"/>
    <s v="14.05 Intermediación Laboral"/>
    <s v="14.05.03 Inscripciones"/>
    <m/>
    <m/>
    <m/>
    <m/>
    <m/>
    <m/>
    <m/>
    <m/>
    <m/>
    <m/>
    <m/>
    <m/>
    <m/>
    <m/>
    <m/>
    <m/>
    <m/>
    <m/>
    <m/>
    <m/>
    <m/>
    <m/>
  </r>
  <r>
    <s v="Cantidad de personas que efectivamente egresan de cursos de capacitación laboral"/>
    <x v="12"/>
    <x v="25"/>
    <x v="50"/>
    <x v="103"/>
    <s v="Cantidad de personas"/>
    <m/>
    <m/>
    <m/>
    <s v="Sistema Nacional de Información Municipal"/>
    <s v="14 Gobiernos Locales"/>
    <s v="14.05 Intermediación Laboral"/>
    <s v="14.05.01 Egresos de Capacitaciones"/>
    <m/>
    <m/>
    <m/>
    <m/>
    <m/>
    <m/>
    <m/>
    <m/>
    <m/>
    <m/>
    <m/>
    <m/>
    <m/>
    <m/>
    <m/>
    <m/>
    <m/>
    <m/>
    <m/>
    <m/>
    <m/>
    <m/>
  </r>
  <r>
    <s v="Cantidad de predios agrícolas"/>
    <x v="12"/>
    <x v="26"/>
    <x v="51"/>
    <x v="104"/>
    <s v="Cantidad de predios"/>
    <s v="2006-2019"/>
    <m/>
    <m/>
    <s v="Sistema Nacional de Información Municipal"/>
    <s v="14 Gobiernos Locales"/>
    <s v="14.04 Gestión Territorial"/>
    <s v="14.04.01 Predios Municipales"/>
    <m/>
    <m/>
    <m/>
    <m/>
    <m/>
    <m/>
    <m/>
    <m/>
    <m/>
    <m/>
    <m/>
    <m/>
    <m/>
    <m/>
    <m/>
    <m/>
    <m/>
    <m/>
    <m/>
    <m/>
    <m/>
    <m/>
  </r>
  <r>
    <s v="Cantidad de predios no agrícolas"/>
    <x v="12"/>
    <x v="26"/>
    <x v="51"/>
    <x v="105"/>
    <s v="Cantidad de predios"/>
    <s v="2006-2019"/>
    <m/>
    <m/>
    <s v="Sistema Nacional de Información Municipal"/>
    <s v="14 Gobiernos Locales"/>
    <s v="14.04 Gestión Territorial"/>
    <s v="14.04.01 Predios Municipales"/>
    <m/>
    <m/>
    <m/>
    <m/>
    <m/>
    <m/>
    <m/>
    <m/>
    <m/>
    <m/>
    <m/>
    <m/>
    <m/>
    <m/>
    <m/>
    <m/>
    <m/>
    <m/>
    <m/>
    <m/>
    <m/>
    <m/>
  </r>
  <r>
    <s v="Cantidad de predios no agrícolas habitacionales"/>
    <x v="12"/>
    <x v="26"/>
    <x v="51"/>
    <x v="105"/>
    <s v="Cantidad de predios"/>
    <s v="2006-2019"/>
    <m/>
    <m/>
    <s v="Sistema Nacional de Información Municipal"/>
    <s v="14 Gobiernos Locales"/>
    <s v="14.04 Gestión Territorial"/>
    <s v="14.04.01 Predios Municipales"/>
    <m/>
    <m/>
    <m/>
    <m/>
    <m/>
    <m/>
    <m/>
    <m/>
    <m/>
    <m/>
    <m/>
    <m/>
    <m/>
    <m/>
    <m/>
    <m/>
    <m/>
    <m/>
    <m/>
    <m/>
    <m/>
    <m/>
  </r>
  <r>
    <s v="Cantidad de predios no agrícolas no habitacionales"/>
    <x v="12"/>
    <x v="26"/>
    <x v="51"/>
    <x v="105"/>
    <s v="Cantidad de predios"/>
    <s v="2006-2019"/>
    <m/>
    <m/>
    <s v="Sistema Nacional de Información Municipal"/>
    <s v="14 Gobiernos Locales"/>
    <s v="14.04 Gestión Territorial"/>
    <s v="14.04.01 Predios Municipales"/>
    <m/>
    <m/>
    <m/>
    <m/>
    <m/>
    <m/>
    <m/>
    <m/>
    <m/>
    <m/>
    <m/>
    <m/>
    <m/>
    <m/>
    <m/>
    <m/>
    <m/>
    <m/>
    <m/>
    <m/>
    <m/>
    <m/>
  </r>
  <r>
    <s v="Presupuesto vigente de gastos municipales"/>
    <x v="12"/>
    <x v="24"/>
    <x v="52"/>
    <x v="106"/>
    <s v="Miles de CLP"/>
    <m/>
    <m/>
    <m/>
    <s v="Sistema Nacional de Información Municipal"/>
    <s v="14 Gobiernos Locales"/>
    <s v="14.01 Administración"/>
    <s v="14.01.04 Presupuesto"/>
    <m/>
    <m/>
    <m/>
    <m/>
    <m/>
    <m/>
    <m/>
    <m/>
    <m/>
    <m/>
    <m/>
    <m/>
    <m/>
    <m/>
    <m/>
    <m/>
    <m/>
    <m/>
    <m/>
    <m/>
    <m/>
    <m/>
  </r>
  <r>
    <s v="Presupuesto vigente municipal en sector de salud"/>
    <x v="12"/>
    <x v="23"/>
    <x v="52"/>
    <x v="107"/>
    <s v="Miles de CLP"/>
    <m/>
    <m/>
    <m/>
    <s v="Sistema Nacional de Información Municipal"/>
    <s v="14 Gobiernos Locales"/>
    <s v="14.06 Salud"/>
    <s v="14.01.04 Presupuesto"/>
    <m/>
    <m/>
    <m/>
    <m/>
    <m/>
    <m/>
    <m/>
    <m/>
    <m/>
    <m/>
    <m/>
    <m/>
    <m/>
    <m/>
    <m/>
    <m/>
    <m/>
    <m/>
    <m/>
    <m/>
    <m/>
    <m/>
  </r>
  <r>
    <s v="Cantidad de propiedades de dominio municipal (municipales y corporaciones)"/>
    <x v="12"/>
    <x v="24"/>
    <x v="53"/>
    <x v="108"/>
    <s v="Cantidad de propiedades"/>
    <s v="2010-2019"/>
    <m/>
    <m/>
    <s v="Sistema Nacional de Información Municipal"/>
    <s v="14 Gobiernos Locales"/>
    <s v="14.01 Administración"/>
    <s v="14.01.05 Propiedades"/>
    <m/>
    <m/>
    <m/>
    <m/>
    <m/>
    <m/>
    <m/>
    <m/>
    <m/>
    <m/>
    <m/>
    <m/>
    <m/>
    <m/>
    <m/>
    <m/>
    <m/>
    <m/>
    <m/>
    <m/>
    <m/>
    <m/>
  </r>
  <r>
    <s v="Cantidad de propiedades de municipalidades"/>
    <x v="12"/>
    <x v="24"/>
    <x v="53"/>
    <x v="109"/>
    <s v="Cantidad de propiedades"/>
    <s v="2010-2019"/>
    <m/>
    <m/>
    <s v="Sistema Nacional de Información Municipal"/>
    <s v="14 Gobiernos Locales"/>
    <s v="14.01 Administración"/>
    <s v="14.01.05 Propiedades"/>
    <m/>
    <m/>
    <m/>
    <m/>
    <m/>
    <m/>
    <m/>
    <m/>
    <m/>
    <m/>
    <m/>
    <m/>
    <m/>
    <m/>
    <m/>
    <m/>
    <m/>
    <m/>
    <m/>
    <m/>
    <m/>
    <m/>
  </r>
  <r>
    <s v="Cantidad de subsidios de agua potable otorgados a zonas rurales"/>
    <x v="12"/>
    <x v="24"/>
    <x v="54"/>
    <x v="110"/>
    <s v="Cantidad de subsidios"/>
    <m/>
    <m/>
    <m/>
    <s v="Sistema Nacional de Información Municipal"/>
    <s v="14 Gobiernos Locales"/>
    <s v="14.01 Administración"/>
    <s v="14.01.06 Subsidios"/>
    <m/>
    <m/>
    <m/>
    <m/>
    <m/>
    <m/>
    <m/>
    <m/>
    <m/>
    <m/>
    <m/>
    <m/>
    <m/>
    <m/>
    <m/>
    <m/>
    <m/>
    <m/>
    <m/>
    <m/>
    <m/>
    <m/>
  </r>
  <r>
    <s v="Cantidad de subsidios de agua potable otorgados a zonas urbanas"/>
    <x v="12"/>
    <x v="24"/>
    <x v="54"/>
    <x v="111"/>
    <s v="Cantidad de subsidios"/>
    <m/>
    <m/>
    <m/>
    <s v="Sistema Nacional de Información Municipal"/>
    <s v="14 Gobiernos Locales"/>
    <s v="14.01 Administración"/>
    <s v="14.01.06 Subsidios"/>
    <m/>
    <m/>
    <m/>
    <m/>
    <m/>
    <m/>
    <m/>
    <m/>
    <m/>
    <m/>
    <m/>
    <m/>
    <m/>
    <m/>
    <m/>
    <m/>
    <m/>
    <m/>
    <m/>
    <m/>
    <m/>
    <m/>
  </r>
  <r>
    <s v="Cantidad de subsidios familiares otorgados"/>
    <x v="12"/>
    <x v="24"/>
    <x v="54"/>
    <x v="112"/>
    <s v="Cantidad de subsidios"/>
    <m/>
    <m/>
    <m/>
    <s v="Sistema Nacional de Información Municipal"/>
    <s v="14 Gobiernos Locales"/>
    <s v="14.01 Administración"/>
    <s v="14.01.06 Subsidios"/>
    <m/>
    <m/>
    <m/>
    <m/>
    <m/>
    <m/>
    <m/>
    <m/>
    <m/>
    <m/>
    <m/>
    <m/>
    <m/>
    <m/>
    <m/>
    <m/>
    <m/>
    <m/>
    <m/>
    <m/>
    <m/>
    <m/>
  </r>
  <r>
    <s v="Tasa de logros de egresos de capacitación"/>
    <x v="12"/>
    <x v="25"/>
    <x v="50"/>
    <x v="113"/>
    <s v="Porcentaje"/>
    <m/>
    <m/>
    <m/>
    <s v="Sistema Nacional de Información Municipal"/>
    <s v="14 Gobiernos Locales"/>
    <s v="14.05 Intermediación Laboral"/>
    <s v="14.05.01 Egresos de Capacitaciones"/>
    <m/>
    <m/>
    <m/>
    <m/>
    <m/>
    <m/>
    <m/>
    <m/>
    <m/>
    <m/>
    <m/>
    <m/>
    <m/>
    <m/>
    <m/>
    <m/>
    <m/>
    <m/>
    <m/>
    <m/>
    <m/>
    <m/>
  </r>
  <r>
    <s v="Transferencias municipales al sector de salud sobre los ingresos propios municipales"/>
    <x v="12"/>
    <x v="23"/>
    <x v="55"/>
    <x v="114"/>
    <s v="Miles de CLP"/>
    <m/>
    <m/>
    <m/>
    <s v="Sistema Nacional de Información Municipal"/>
    <s v="14 Gobiernos Locales"/>
    <s v="14.06 Salud"/>
    <s v="14.06.07 Transferencias Municipales"/>
    <m/>
    <m/>
    <m/>
    <m/>
    <m/>
    <m/>
    <m/>
    <m/>
    <m/>
    <m/>
    <m/>
    <m/>
    <m/>
    <m/>
    <m/>
    <m/>
    <m/>
    <m/>
    <m/>
    <m/>
    <m/>
    <m/>
  </r>
  <r>
    <s v="Cantidad de uniones comunales"/>
    <x v="12"/>
    <x v="22"/>
    <x v="41"/>
    <x v="115"/>
    <s v="Cantidad de uniones comunales"/>
    <m/>
    <m/>
    <m/>
    <s v="Sistema Nacional de Información Municipal"/>
    <s v="14 Gobiernos Locales"/>
    <s v="14.02 Comunidad"/>
    <s v="14.02.01 Organizaciones Comunitarias"/>
    <m/>
    <m/>
    <m/>
    <m/>
    <m/>
    <m/>
    <m/>
    <m/>
    <m/>
    <m/>
    <m/>
    <m/>
    <m/>
    <m/>
    <m/>
    <m/>
    <m/>
    <m/>
    <m/>
    <m/>
    <m/>
    <m/>
  </r>
  <r>
    <s v="Cantidad de vacunatorios"/>
    <x v="12"/>
    <x v="23"/>
    <x v="44"/>
    <x v="116"/>
    <s v="Cantidad de vacunatorios"/>
    <m/>
    <m/>
    <m/>
    <s v="Sistema Nacional de Información Municipal"/>
    <s v="14 Gobiernos Locales"/>
    <s v="14.06 Salud"/>
    <s v="14.06.06 Red Asistencial"/>
    <m/>
    <m/>
    <m/>
    <m/>
    <m/>
    <m/>
    <m/>
    <m/>
    <m/>
    <m/>
    <m/>
    <m/>
    <m/>
    <m/>
    <m/>
    <m/>
    <m/>
    <m/>
    <m/>
    <m/>
    <m/>
    <m/>
  </r>
  <r>
    <s v="Índice de elaboración de productos alimenticios (base promedio año 2014=100)"/>
    <x v="13"/>
    <x v="0"/>
    <x v="56"/>
    <x v="117"/>
    <s v="Índice"/>
    <s v="2014-2021"/>
    <m/>
    <s v="Índice de la división 10 &quot;Elaboración de productos alimenticios&quot; según el clasificador CIIU4.CL2012, que forma parte del IPMan."/>
    <s v="Instituto Nacional de Estadísticas"/>
    <s v="15 Industria Manufacturera"/>
    <s v="02.03 Producción"/>
    <s v="02.03.12 Productos Alimenticios"/>
    <m/>
    <m/>
    <m/>
    <m/>
    <m/>
    <m/>
    <m/>
    <m/>
    <m/>
    <m/>
    <m/>
    <m/>
    <m/>
    <m/>
    <m/>
    <m/>
    <m/>
    <m/>
    <m/>
    <m/>
    <m/>
    <m/>
  </r>
  <r>
    <s v="Índice de elaboración de bebidas alcohólicas y no alcohólicas (base promedio año 2014=100)"/>
    <x v="13"/>
    <x v="0"/>
    <x v="57"/>
    <x v="118"/>
    <s v="Índice"/>
    <s v="2014-2021"/>
    <m/>
    <s v="Índice de producción de la división 11 &quot;Elaboración de bebidas alcohólicas y no alcohólicas&quot; Base promedio año 2014=100, según el clasificador CIIU4.CL2012, que forma parte del IPMan."/>
    <s v="Instituto Nacional de Estadísticas"/>
    <s v="15 Industria Manufacturera"/>
    <s v="02.03 Producción"/>
    <s v="02.03.01 Bebidas"/>
    <m/>
    <m/>
    <m/>
    <m/>
    <m/>
    <m/>
    <m/>
    <m/>
    <m/>
    <m/>
    <m/>
    <m/>
    <m/>
    <m/>
    <m/>
    <m/>
    <m/>
    <m/>
    <m/>
    <m/>
    <m/>
    <m/>
  </r>
  <r>
    <s v="Índice de elaboración de productos de tabaco (base promedio año 2014=100)"/>
    <x v="13"/>
    <x v="0"/>
    <x v="58"/>
    <x v="119"/>
    <s v="Índice"/>
    <s v="2014-2021"/>
    <m/>
    <s v="Índice de producción de la división 12 &quot;Elaboración de productos de tabaco&quot; Base promedio año 2014=100, según el clasificador CIIU4.CL2012, que forma parte del IPMan."/>
    <s v="Instituto Nacional de Estadísticas"/>
    <s v="15 Industria Manufacturera"/>
    <s v="02.03 Producción"/>
    <s v="02.03.17 Tabaco"/>
    <m/>
    <m/>
    <m/>
    <m/>
    <m/>
    <m/>
    <m/>
    <m/>
    <m/>
    <m/>
    <m/>
    <m/>
    <m/>
    <m/>
    <m/>
    <m/>
    <m/>
    <m/>
    <m/>
    <m/>
    <m/>
    <m/>
  </r>
  <r>
    <s v="Índice de producción de madera y fabricación de productos de madera y corcho, excepto muebles; fabricación de artículos de paja y de materiales trenzables (base promedio año 2014=100)"/>
    <x v="13"/>
    <x v="0"/>
    <x v="59"/>
    <x v="120"/>
    <s v="Índice"/>
    <s v="2014-2021"/>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s v="15 Industria Manufacturera"/>
    <s v="02.03 Producción"/>
    <s v="02.03.07 Madera y Derivados"/>
    <m/>
    <m/>
    <m/>
    <m/>
    <m/>
    <m/>
    <m/>
    <m/>
    <m/>
    <m/>
    <m/>
    <m/>
    <m/>
    <m/>
    <m/>
    <m/>
    <m/>
    <m/>
    <m/>
    <m/>
    <m/>
    <m/>
  </r>
  <r>
    <s v="Índice de fabricación de papel y productos de papel (base promedio año 2014=100)"/>
    <x v="13"/>
    <x v="0"/>
    <x v="60"/>
    <x v="121"/>
    <s v="Índice"/>
    <s v="2014-2021"/>
    <m/>
    <s v="Índice de producción de la división 17 &quot;Fabricación de papel y productos de papel&quot; Base promedio año 2014=100, según el clasificador CIIU4.CL2012, que forma parte del IPMan."/>
    <s v="Instituto Nacional de Estadísticas"/>
    <s v="15 Industria Manufacturera"/>
    <s v="02.03 Producción"/>
    <s v="02.03.11 Papel"/>
    <m/>
    <m/>
    <m/>
    <m/>
    <m/>
    <m/>
    <m/>
    <m/>
    <m/>
    <m/>
    <m/>
    <m/>
    <m/>
    <m/>
    <m/>
    <m/>
    <m/>
    <m/>
    <m/>
    <m/>
    <m/>
    <m/>
  </r>
  <r>
    <s v="Índice de impresión y reproducción de grabaciones (base promedio año 2014=100)"/>
    <x v="13"/>
    <x v="0"/>
    <x v="61"/>
    <x v="122"/>
    <s v="Índice"/>
    <s v="2014-2021"/>
    <m/>
    <s v="Índice de producción de la división 18 &quot;Impresión y reproducción de grabaciones&quot; Base promedio año 2014=100, según el clasificador CIIU4.CL2012, que forma parte del IPMan."/>
    <s v="Instituto Nacional de Estadísticas"/>
    <s v="15 Industria Manufacturera"/>
    <s v="02.03 Producción"/>
    <s v="02.03.06 Grabaciones"/>
    <m/>
    <m/>
    <m/>
    <m/>
    <m/>
    <m/>
    <m/>
    <m/>
    <m/>
    <m/>
    <m/>
    <m/>
    <m/>
    <m/>
    <m/>
    <m/>
    <m/>
    <m/>
    <m/>
    <m/>
    <m/>
    <m/>
  </r>
  <r>
    <s v="Índice de fabricación de coque y productos de la refinación del petróleo (base promedio año 2014=100)"/>
    <x v="13"/>
    <x v="0"/>
    <x v="62"/>
    <x v="123"/>
    <s v="Índice"/>
    <s v="2014-2021"/>
    <m/>
    <s v="Índice de producción de la división 19 &quot;Fabricación de coque y productos de la refinación del petróleo&quot; Base promedio año 2014=100, según el clasificador CIIU4.CL2012, que forma parte del IPMan."/>
    <s v="Instituto Nacional de Estadísticas"/>
    <s v="15 Industria Manufacturera"/>
    <s v="02.03 Producción"/>
    <s v="02.03.03 Derivados del Petróleo"/>
    <m/>
    <m/>
    <m/>
    <m/>
    <m/>
    <m/>
    <m/>
    <m/>
    <m/>
    <m/>
    <m/>
    <m/>
    <m/>
    <m/>
    <m/>
    <m/>
    <m/>
    <m/>
    <m/>
    <m/>
    <m/>
    <m/>
  </r>
  <r>
    <s v="Índice de fabricación de sustancias y productos químicos (base promedio año 2014=100)"/>
    <x v="13"/>
    <x v="0"/>
    <x v="63"/>
    <x v="124"/>
    <s v="Índice"/>
    <s v="2014-2021"/>
    <m/>
    <s v="Índice de producción de la división 20 &quot;Fabricación de sustancias y productos químicos&quot; Base promedio año 2014=100, según el clasificador CIIU4.CL2012, que forma parte del IPMan."/>
    <s v="Instituto Nacional de Estadísticas"/>
    <s v="15 Industria Manufacturera"/>
    <s v="02.03 Producción"/>
    <s v="02.03.16 Sustancias Químicas"/>
    <m/>
    <m/>
    <m/>
    <m/>
    <m/>
    <m/>
    <m/>
    <m/>
    <m/>
    <m/>
    <m/>
    <m/>
    <m/>
    <m/>
    <m/>
    <m/>
    <m/>
    <m/>
    <m/>
    <m/>
    <m/>
    <m/>
  </r>
  <r>
    <s v="Índice de fabricación de productos farmacéuticos, sustancias químicas medicinales y productos botánicos de uso farmacéutico (base promedio año 2014=100)"/>
    <x v="13"/>
    <x v="0"/>
    <x v="64"/>
    <x v="125"/>
    <s v="Índice"/>
    <s v="2014-2021"/>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s v="15 Industria Manufacturera"/>
    <s v="02.03 Producción"/>
    <s v="02.03.14 Productos Farmacéuticos"/>
    <m/>
    <m/>
    <m/>
    <m/>
    <m/>
    <m/>
    <m/>
    <m/>
    <m/>
    <m/>
    <m/>
    <m/>
    <m/>
    <m/>
    <m/>
    <m/>
    <m/>
    <m/>
    <m/>
    <m/>
    <m/>
    <m/>
  </r>
  <r>
    <s v="Índice de fabricación de productos de caucho y plástico (base promedio año 2014=100)"/>
    <x v="13"/>
    <x v="0"/>
    <x v="65"/>
    <x v="126"/>
    <s v="Índice"/>
    <s v="2014-2021"/>
    <m/>
    <s v="Índice de producción de la división 22 &quot;Fabricación de productos de caucho y de plástico&quot; Base promedio año 2014=100, según el clasificador CIIU4.CL2012, que forma parte del IPMan."/>
    <s v="Instituto Nacional de Estadísticas"/>
    <s v="15 Industria Manufacturera"/>
    <s v="02.03 Producción"/>
    <s v="02.03.02 Caucho y Plástico"/>
    <m/>
    <m/>
    <m/>
    <m/>
    <m/>
    <m/>
    <m/>
    <m/>
    <m/>
    <m/>
    <m/>
    <m/>
    <m/>
    <m/>
    <m/>
    <m/>
    <m/>
    <m/>
    <m/>
    <m/>
    <m/>
    <m/>
  </r>
  <r>
    <s v="Índice de fabricación de otros productos minerales no metálicos (base promedio año 2014=100)"/>
    <x v="13"/>
    <x v="0"/>
    <x v="66"/>
    <x v="127"/>
    <s v="Índice"/>
    <s v="2014-2021"/>
    <m/>
    <s v="Índice de producción la división 23 &quot;Fabricación de otros productos minerales no metálicos&quot; Base promedio año 2014=100, según el clasificador CIIU4.CL2012, que forma parte del IPMan."/>
    <s v="Instituto Nacional de Estadísticas"/>
    <s v="15 Industria Manufacturera"/>
    <s v="02.03 Producción"/>
    <s v="02.03.15 Productos Minerales No Metálicos"/>
    <m/>
    <m/>
    <m/>
    <m/>
    <m/>
    <m/>
    <m/>
    <m/>
    <m/>
    <m/>
    <m/>
    <m/>
    <m/>
    <m/>
    <m/>
    <m/>
    <m/>
    <m/>
    <m/>
    <m/>
    <m/>
    <m/>
  </r>
  <r>
    <s v="Índice de fabricación de metales comunes (base promedio año 2014=100)"/>
    <x v="13"/>
    <x v="0"/>
    <x v="67"/>
    <x v="128"/>
    <s v="Índice"/>
    <s v="2014-2021"/>
    <m/>
    <s v="Índice de producción de la división 24 &quot;Fabricación de metales comunes&quot; Base promedio año 2014=100, según el clasificador CIIU4.CL2012, que forma parte del IPMan."/>
    <s v="Instituto Nacional de Estadísticas"/>
    <s v="15 Industria Manufacturera"/>
    <s v="02.03 Producción"/>
    <s v="02.03.09 Metales"/>
    <m/>
    <m/>
    <m/>
    <m/>
    <m/>
    <m/>
    <m/>
    <m/>
    <m/>
    <m/>
    <m/>
    <m/>
    <m/>
    <m/>
    <m/>
    <m/>
    <m/>
    <m/>
    <m/>
    <m/>
    <m/>
    <m/>
  </r>
  <r>
    <s v="Índice de fabricación de productos elaborados de metal, excepto maquinaria y equipo (base promedio año 2014=100)"/>
    <x v="13"/>
    <x v="0"/>
    <x v="68"/>
    <x v="129"/>
    <s v="Índice"/>
    <s v="2014-2021"/>
    <m/>
    <s v="Índice de producción de la división 25 &quot;Fabricación de productos elaborados de metal, excepto maquinaria y equipo&quot; Base promedio año 2014=100, según el clasificador CIIU4.CL2012, que forma parte del IPMan."/>
    <s v="Instituto Nacional de Estadísticas"/>
    <s v="15 Industria Manufacturera"/>
    <s v="02.03 Producción"/>
    <s v="02.03.13 Productos de Metal"/>
    <m/>
    <m/>
    <m/>
    <m/>
    <m/>
    <m/>
    <m/>
    <m/>
    <m/>
    <m/>
    <m/>
    <m/>
    <m/>
    <m/>
    <m/>
    <m/>
    <m/>
    <m/>
    <m/>
    <m/>
    <m/>
    <m/>
  </r>
  <r>
    <s v="Índice de fabricación de equipo eléctrico (base promedio año 2014=100)"/>
    <x v="13"/>
    <x v="0"/>
    <x v="69"/>
    <x v="130"/>
    <s v="Índice"/>
    <s v="2014-2021"/>
    <m/>
    <s v="Índice de producción de la división 27 &quot;Fabricación de equipo eléctrico&quot; Base promedio año 2014=100,  según el clasificador CIIU4.CL2012, que forma parte del IPMan."/>
    <s v="Instituto Nacional de Estadísticas"/>
    <s v="15 Industria Manufacturera"/>
    <s v="02.03 Producción"/>
    <s v="02.03.05 Equipos Eléctricos"/>
    <m/>
    <m/>
    <m/>
    <m/>
    <m/>
    <m/>
    <m/>
    <m/>
    <m/>
    <m/>
    <m/>
    <m/>
    <m/>
    <m/>
    <m/>
    <m/>
    <m/>
    <m/>
    <m/>
    <m/>
    <m/>
    <m/>
  </r>
  <r>
    <s v="Índice de fabricación de maquinaria y equipo n.c.p (base promedio año 2014=100)"/>
    <x v="13"/>
    <x v="0"/>
    <x v="70"/>
    <x v="131"/>
    <s v="Índice"/>
    <s v="2014-2021"/>
    <m/>
    <s v="Índice de producción de la división 28 &quot;Fabricación de maquinaria y equipo n.c.p&quot; Base promedio año 2014=100, según el clasificador CIIU4.CL2012, que forma parte del IPMan."/>
    <s v="Instituto Nacional de Estadísticas"/>
    <s v="15 Industria Manufacturera"/>
    <s v="02.03 Producción"/>
    <s v="02.03.08 Maquinaria n.c.p"/>
    <m/>
    <m/>
    <m/>
    <m/>
    <m/>
    <m/>
    <m/>
    <m/>
    <m/>
    <m/>
    <m/>
    <m/>
    <m/>
    <m/>
    <m/>
    <m/>
    <m/>
    <m/>
    <m/>
    <m/>
    <m/>
    <m/>
  </r>
  <r>
    <s v="Índice de fabricación de vehículos automotores, remolques y semiremolques (base promedio año 2014=100)"/>
    <x v="13"/>
    <x v="0"/>
    <x v="71"/>
    <x v="132"/>
    <s v="Índice"/>
    <s v="2014-2021"/>
    <m/>
    <s v="Índice de producción de la división 29 &quot;Fabricación de vehículos automotores, remolques y semiremolques&quot; Base promedio año 2014=100, según el clasificador CIIU4.CL2012, que forma parte del IPMan."/>
    <s v="Instituto Nacional de Estadísticas"/>
    <s v="15 Industria Manufacturera"/>
    <s v="02.03 Producción"/>
    <s v="02.03.18 Vehículos"/>
    <m/>
    <m/>
    <m/>
    <m/>
    <m/>
    <m/>
    <m/>
    <m/>
    <m/>
    <m/>
    <m/>
    <m/>
    <m/>
    <m/>
    <m/>
    <m/>
    <m/>
    <m/>
    <m/>
    <m/>
    <m/>
    <m/>
  </r>
  <r>
    <s v="Índice de fabricación de otros tipos de equipo de transporte (base promedio año 2014=100)"/>
    <x v="13"/>
    <x v="0"/>
    <x v="72"/>
    <x v="133"/>
    <s v="Índice"/>
    <s v="2014-2021"/>
    <m/>
    <s v="Índice de producción de la división 30 &quot;Fabricación de otros tipos de equipo de transporte&quot; Base promedio año 2014=100, según el clasificador CIIU4.CL2012, que forma parte del IPMan."/>
    <s v="Instituto Nacional de Estadísticas"/>
    <s v="15 Industria Manufacturera"/>
    <s v="02.03 Producción"/>
    <s v="02.03.04 Equipo de Transporte"/>
    <m/>
    <m/>
    <m/>
    <m/>
    <m/>
    <m/>
    <m/>
    <m/>
    <m/>
    <m/>
    <m/>
    <m/>
    <m/>
    <m/>
    <m/>
    <m/>
    <m/>
    <m/>
    <m/>
    <m/>
    <m/>
    <m/>
  </r>
  <r>
    <s v="Índice de fabricación de muebles (base promedio año 2014=100)"/>
    <x v="13"/>
    <x v="0"/>
    <x v="73"/>
    <x v="134"/>
    <s v="Índice"/>
    <s v="2014-2021"/>
    <m/>
    <s v="Índice de producción de la división 31 &quot;Fabricación de muebles&quot; Base promedio año 2014=100, según el clasificador CIIU4.CL2012, que forma parte del IPMan."/>
    <s v="Instituto Nacional de Estadísticas"/>
    <s v="15 Industria Manufacturera"/>
    <s v="02.03 Producción"/>
    <s v="02.03.10 Muebles"/>
    <m/>
    <m/>
    <m/>
    <m/>
    <m/>
    <m/>
    <m/>
    <m/>
    <m/>
    <m/>
    <m/>
    <m/>
    <m/>
    <m/>
    <m/>
    <m/>
    <m/>
    <m/>
    <m/>
    <m/>
    <m/>
    <m/>
  </r>
  <r>
    <s v="Índice de Producción Manufacturera (base promedio año 2014=100)"/>
    <x v="13"/>
    <x v="27"/>
    <x v="74"/>
    <x v="135"/>
    <s v="Índice"/>
    <s v="2014-2021"/>
    <m/>
    <s v="Índice de Producción Manufacturera (IPMan) Base promedio año 2014=100. Este índice mide la evolución de la actividad productiva de la industria manufacturera desde el punto de vista de la oferta."/>
    <s v="Instituto Nacional de Estadísticas"/>
    <s v="15 Industria Manufacturera"/>
    <s v="15.02 Industria Manufacturera"/>
    <s v="15.02.01 Actividad Productiva"/>
    <m/>
    <m/>
    <m/>
    <m/>
    <m/>
    <m/>
    <m/>
    <m/>
    <m/>
    <m/>
    <m/>
    <m/>
    <m/>
    <m/>
    <m/>
    <m/>
    <m/>
    <m/>
    <m/>
    <m/>
    <m/>
    <m/>
  </r>
  <r>
    <s v="Volumen de molienda de trigo blanco y candeal"/>
    <x v="13"/>
    <x v="28"/>
    <x v="75"/>
    <x v="136"/>
    <s v="Toneladas"/>
    <s v="2014-2021"/>
    <m/>
    <s v="Cantidad de molienda de trigo, medido en toneladas, de los establecimientos que cuentan con 10 o más trabajadores."/>
    <s v="Instituto Nacional de Estadísticas"/>
    <s v="15 Industria Manufacturera"/>
    <s v="15.01 Alimentos"/>
    <s v="15.01.01 Cereales"/>
    <m/>
    <m/>
    <m/>
    <m/>
    <m/>
    <m/>
    <m/>
    <m/>
    <m/>
    <m/>
    <m/>
    <m/>
    <m/>
    <m/>
    <m/>
    <m/>
    <m/>
    <m/>
    <m/>
    <m/>
    <m/>
    <m/>
  </r>
  <r>
    <s v="Volumen de producción de crema fresca en industria láctea menor"/>
    <x v="13"/>
    <x v="28"/>
    <x v="76"/>
    <x v="137"/>
    <s v="Kilogramos"/>
    <s v="2014-2021"/>
    <m/>
    <s v="Cantidad producida de crema fresca de láctea menor medida en kilogramos (kg)"/>
    <s v="Instituto Nacional de Estadísticas"/>
    <s v="15 Industria Manufacturera"/>
    <s v="15.01 Alimentos"/>
    <s v="15.01.02 Lácteos"/>
    <m/>
    <m/>
    <m/>
    <m/>
    <m/>
    <m/>
    <m/>
    <m/>
    <m/>
    <m/>
    <m/>
    <m/>
    <m/>
    <m/>
    <m/>
    <m/>
    <m/>
    <m/>
    <m/>
    <m/>
    <m/>
    <m/>
  </r>
  <r>
    <s v="Volumen de producción de leche en polvo en industria láctea menor"/>
    <x v="13"/>
    <x v="28"/>
    <x v="76"/>
    <x v="138"/>
    <s v="Kilogramos"/>
    <s v="2014-2021"/>
    <m/>
    <s v="Cantidad producida de leche en polvo de láctea menor medida en kilogramos (kg)"/>
    <s v="Instituto Nacional de Estadísticas"/>
    <s v="15 Industria Manufacturera"/>
    <s v="15.01 Alimentos"/>
    <s v="15.01.02 Lácteos"/>
    <m/>
    <m/>
    <m/>
    <m/>
    <m/>
    <m/>
    <m/>
    <m/>
    <m/>
    <m/>
    <m/>
    <m/>
    <m/>
    <m/>
    <m/>
    <m/>
    <m/>
    <m/>
    <m/>
    <m/>
    <m/>
    <m/>
  </r>
  <r>
    <s v="Volumen de producción de leche fluida en industria láctea menor"/>
    <x v="13"/>
    <x v="28"/>
    <x v="76"/>
    <x v="139"/>
    <s v="Litros"/>
    <s v="2014-2021"/>
    <m/>
    <s v="Cantidad producida de leche fluida de láctea menor medida en litros."/>
    <s v="Instituto Nacional de Estadísticas"/>
    <s v="15 Industria Manufacturera"/>
    <s v="15.01 Alimentos"/>
    <s v="15.01.02 Lácteos"/>
    <m/>
    <m/>
    <m/>
    <m/>
    <m/>
    <m/>
    <m/>
    <m/>
    <m/>
    <m/>
    <m/>
    <m/>
    <m/>
    <m/>
    <m/>
    <m/>
    <m/>
    <m/>
    <m/>
    <m/>
    <m/>
    <m/>
  </r>
  <r>
    <s v="Volumen de producción de manjar en industria láctea menor"/>
    <x v="13"/>
    <x v="28"/>
    <x v="76"/>
    <x v="140"/>
    <s v="Kilogramos"/>
    <s v="2014-2021"/>
    <m/>
    <s v="Cantidad producida de manjar de láctea menor medida en kilogramos (kg)"/>
    <s v="Instituto Nacional de Estadísticas"/>
    <s v="15 Industria Manufacturera"/>
    <s v="15.01 Alimentos"/>
    <s v="15.01.02 Lácteos"/>
    <m/>
    <m/>
    <m/>
    <m/>
    <m/>
    <m/>
    <m/>
    <m/>
    <m/>
    <m/>
    <m/>
    <m/>
    <m/>
    <m/>
    <m/>
    <m/>
    <m/>
    <m/>
    <m/>
    <m/>
    <m/>
    <m/>
  </r>
  <r>
    <s v="Volumen de producción de mantequilla en industria láctea menor"/>
    <x v="13"/>
    <x v="28"/>
    <x v="76"/>
    <x v="141"/>
    <s v="Kilogramos"/>
    <s v="2014-2021"/>
    <m/>
    <s v="Cantidad producida de mantequilla de láctea menor medida en kilogramos (kg)"/>
    <s v="Instituto Nacional de Estadísticas"/>
    <s v="15 Industria Manufacturera"/>
    <s v="15.01 Alimentos"/>
    <s v="15.01.02 Lácteos"/>
    <m/>
    <m/>
    <m/>
    <m/>
    <m/>
    <m/>
    <m/>
    <m/>
    <m/>
    <m/>
    <m/>
    <m/>
    <m/>
    <m/>
    <m/>
    <m/>
    <m/>
    <m/>
    <m/>
    <m/>
    <m/>
    <m/>
  </r>
  <r>
    <s v="Volumen de producción de queso fresco o quesillo en industria láctea menor"/>
    <x v="13"/>
    <x v="28"/>
    <x v="76"/>
    <x v="142"/>
    <s v="Kilogramos"/>
    <s v="2014-2021"/>
    <m/>
    <s v="Cantidad producida de queso fresco o quisllo de láctea menor medida en kilogramos (kg)"/>
    <s v="Instituto Nacional de Estadísticas"/>
    <s v="15 Industria Manufacturera"/>
    <s v="15.01 Alimentos"/>
    <s v="15.01.02 Lácteos"/>
    <m/>
    <m/>
    <m/>
    <m/>
    <m/>
    <m/>
    <m/>
    <m/>
    <m/>
    <m/>
    <m/>
    <m/>
    <m/>
    <m/>
    <m/>
    <m/>
    <m/>
    <m/>
    <m/>
    <m/>
    <m/>
    <m/>
  </r>
  <r>
    <s v="Volumen de producción de queso en industria láctea menor"/>
    <x v="13"/>
    <x v="28"/>
    <x v="76"/>
    <x v="143"/>
    <s v="Kilogramos"/>
    <s v="2014-2021"/>
    <m/>
    <s v="Cantidad producida de queso de láctea menor medida en kilogramos (kg)"/>
    <s v="Instituto Nacional de Estadísticas"/>
    <s v="15 Industria Manufacturera"/>
    <s v="15.01 Alimentos"/>
    <s v="15.01.02 Lácteos"/>
    <m/>
    <m/>
    <m/>
    <m/>
    <m/>
    <m/>
    <m/>
    <m/>
    <m/>
    <m/>
    <m/>
    <m/>
    <m/>
    <m/>
    <m/>
    <m/>
    <m/>
    <m/>
    <m/>
    <m/>
    <m/>
    <m/>
  </r>
  <r>
    <s v="Volumen de producción de suero en polvo en industria láctea menor"/>
    <x v="13"/>
    <x v="28"/>
    <x v="76"/>
    <x v="144"/>
    <s v="Kilogramos"/>
    <s v="2014-2021"/>
    <m/>
    <s v="Cantidad producida de suero en polvo de láctea menor medida en kilogramos (kg)"/>
    <s v="Instituto Nacional de Estadísticas"/>
    <s v="15 Industria Manufacturera"/>
    <s v="15.01 Alimentos"/>
    <s v="15.01.02 Lácteos"/>
    <m/>
    <m/>
    <m/>
    <m/>
    <m/>
    <m/>
    <m/>
    <m/>
    <m/>
    <m/>
    <m/>
    <m/>
    <m/>
    <m/>
    <m/>
    <m/>
    <m/>
    <m/>
    <m/>
    <m/>
    <m/>
    <m/>
  </r>
  <r>
    <s v="Volumen de producción de yogurt en industria láctea menor"/>
    <x v="13"/>
    <x v="28"/>
    <x v="76"/>
    <x v="145"/>
    <s v="Litros"/>
    <s v="2014-2021"/>
    <m/>
    <s v="Cantidad producida de yogurt de láctea menor medida en litros "/>
    <s v="Instituto Nacional de Estadísticas"/>
    <s v="15 Industria Manufacturera"/>
    <s v="15.01 Alimentos"/>
    <s v="15.01.02 Lácteos"/>
    <m/>
    <m/>
    <m/>
    <m/>
    <m/>
    <m/>
    <m/>
    <m/>
    <m/>
    <m/>
    <m/>
    <m/>
    <m/>
    <m/>
    <m/>
    <m/>
    <m/>
    <m/>
    <m/>
    <m/>
    <m/>
    <m/>
  </r>
  <r>
    <s v="Volumen de producción de yodo"/>
    <x v="13"/>
    <x v="29"/>
    <x v="77"/>
    <x v="146"/>
    <s v="Kilogramos"/>
    <s v="2014-2021"/>
    <m/>
    <s v="Cantidad producida de yodo medida en toneladas, obtenida a partir de la extracción de caliche."/>
    <s v="Instituto Nacional de Estadísticas"/>
    <s v="15 Industria Manufacturera"/>
    <s v="15.03 Minería"/>
    <s v="15.03.01 Elementos Químicos"/>
    <m/>
    <m/>
    <m/>
    <m/>
    <m/>
    <m/>
    <m/>
    <m/>
    <m/>
    <m/>
    <m/>
    <m/>
    <m/>
    <m/>
    <m/>
    <m/>
    <m/>
    <m/>
    <m/>
    <m/>
    <m/>
    <m/>
  </r>
  <r>
    <s v="Cantidad de refugiados"/>
    <x v="14"/>
    <x v="30"/>
    <x v="78"/>
    <x v="147"/>
    <s v="Cantidad de refugiados"/>
    <m/>
    <m/>
    <m/>
    <s v="Instituto Nacional de Estadísticas"/>
    <s v="11 Extranjería"/>
    <s v="11.01 Refugio"/>
    <s v="11.01.01 Refugiados"/>
    <m/>
    <m/>
    <m/>
    <m/>
    <m/>
    <m/>
    <m/>
    <m/>
    <m/>
    <m/>
    <m/>
    <m/>
    <m/>
    <m/>
    <m/>
    <m/>
    <m/>
    <m/>
    <m/>
    <m/>
    <m/>
    <m/>
  </r>
  <r>
    <s v="Cantidad de solicitantes de refugio"/>
    <x v="14"/>
    <x v="30"/>
    <x v="79"/>
    <x v="148"/>
    <s v="Cantidad de solicitantes"/>
    <m/>
    <m/>
    <m/>
    <s v="Instituto Nacional de Estadísticas"/>
    <s v="11 Extranjería"/>
    <s v="11.01 Refugio"/>
    <s v="11.01.02 Solicitantes"/>
    <m/>
    <m/>
    <m/>
    <m/>
    <m/>
    <m/>
    <m/>
    <m/>
    <m/>
    <m/>
    <m/>
    <m/>
    <m/>
    <m/>
    <m/>
    <m/>
    <m/>
    <m/>
    <m/>
    <m/>
    <m/>
    <m/>
  </r>
  <r>
    <s v="Producción minera de carbón"/>
    <x v="15"/>
    <x v="31"/>
    <x v="80"/>
    <x v="149"/>
    <s v="Toneladas"/>
    <s v="2014-2021"/>
    <m/>
    <s v="Cantidad de carbón, proveniente de la explotación de minas subterráneas o cielo abierto, medida en toneladas netas."/>
    <s v="Instituto Nacional de Estadísticas"/>
    <s v="17 Minería"/>
    <s v="17.02 Minería de Carbón"/>
    <s v="17.02.01 Producción"/>
    <m/>
    <m/>
    <m/>
    <m/>
    <m/>
    <m/>
    <m/>
    <m/>
    <m/>
    <m/>
    <m/>
    <m/>
    <m/>
    <m/>
    <m/>
    <m/>
    <m/>
    <m/>
    <m/>
    <m/>
    <m/>
    <m/>
  </r>
  <r>
    <s v="Producción minera de cloruro de sodio"/>
    <x v="15"/>
    <x v="32"/>
    <x v="80"/>
    <x v="150"/>
    <s v="Toneladas"/>
    <s v="2014-2021"/>
    <m/>
    <s v="Cloruro de sodio medida en toneladas (t)"/>
    <s v="Instituto Nacional de Estadísticas"/>
    <s v="17 Minería"/>
    <s v="17.04 Minería No Metálica"/>
    <s v="17.02.01 Producción"/>
    <m/>
    <m/>
    <m/>
    <m/>
    <m/>
    <m/>
    <m/>
    <m/>
    <m/>
    <m/>
    <m/>
    <m/>
    <m/>
    <m/>
    <m/>
    <m/>
    <m/>
    <m/>
    <m/>
    <m/>
    <m/>
    <m/>
  </r>
  <r>
    <s v="Producción minera de cobre"/>
    <x v="15"/>
    <x v="33"/>
    <x v="80"/>
    <x v="151"/>
    <s v="Toneladas métricas de fino contenido"/>
    <s v="2014-2021"/>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s v="17 Minería"/>
    <s v="17.03 Minería Metálica"/>
    <s v="17.02.01 Producción"/>
    <m/>
    <m/>
    <m/>
    <m/>
    <m/>
    <m/>
    <m/>
    <m/>
    <m/>
    <m/>
    <m/>
    <m/>
    <m/>
    <m/>
    <m/>
    <m/>
    <m/>
    <m/>
    <m/>
    <m/>
    <m/>
    <m/>
  </r>
  <r>
    <s v="Producción minera de hierro"/>
    <x v="15"/>
    <x v="33"/>
    <x v="80"/>
    <x v="152"/>
    <s v="Toneladas de mineral"/>
    <s v="2014-2021"/>
    <m/>
    <s v="Cantidad de hierro medida en toneladas de mineral (tm). Incluye pellet, pellet feed y sinter, entre otros, realizados por integración de procesos en el mismo lugar de la extracción."/>
    <s v="Instituto Nacional de Estadísticas"/>
    <s v="17 Minería"/>
    <s v="17.03 Minería Metálica"/>
    <s v="17.02.01 Producción"/>
    <m/>
    <m/>
    <m/>
    <m/>
    <m/>
    <m/>
    <m/>
    <m/>
    <m/>
    <m/>
    <m/>
    <m/>
    <m/>
    <m/>
    <m/>
    <m/>
    <m/>
    <m/>
    <m/>
    <m/>
    <m/>
    <m/>
  </r>
  <r>
    <s v="Índice de Producción Minera (base promedio año 2014=100)"/>
    <x v="15"/>
    <x v="34"/>
    <x v="74"/>
    <x v="153"/>
    <s v="Índice"/>
    <s v="2014-2021"/>
    <m/>
    <s v="Índice de Producción Minera (IPMin) Base promedio año 2014=100. Este índice mide la evolución de la actividad productiva de la industria minera desde el punto de vista de la oferta."/>
    <s v="Instituto Nacional de Estadísticas"/>
    <s v="17 Minería"/>
    <s v="17.01 Industria Minera"/>
    <s v="15.02.01 Actividad Productiva"/>
    <m/>
    <m/>
    <m/>
    <m/>
    <m/>
    <m/>
    <m/>
    <m/>
    <m/>
    <m/>
    <m/>
    <m/>
    <m/>
    <m/>
    <m/>
    <m/>
    <m/>
    <m/>
    <m/>
    <m/>
    <m/>
    <m/>
  </r>
  <r>
    <s v="Índice de Producción de Minería Metálica (base promedio año 2014=100)"/>
    <x v="15"/>
    <x v="33"/>
    <x v="81"/>
    <x v="154"/>
    <s v="Índice"/>
    <s v="2014-2021"/>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s v="17 Minería"/>
    <s v="17.03 Minería Metálica"/>
    <s v="17.03.01 Explotación y Otros Procesos Complementarios"/>
    <m/>
    <m/>
    <m/>
    <m/>
    <m/>
    <m/>
    <m/>
    <m/>
    <m/>
    <m/>
    <m/>
    <m/>
    <m/>
    <m/>
    <m/>
    <m/>
    <m/>
    <m/>
    <m/>
    <m/>
    <m/>
    <m/>
  </r>
  <r>
    <s v="Índice de Producción de Minería No Metálica (base promedio año 2014=100)"/>
    <x v="15"/>
    <x v="32"/>
    <x v="82"/>
    <x v="155"/>
    <s v="Índice"/>
    <s v="2014-2021"/>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s v="17 Minería"/>
    <s v="17.04 Minería No Metálica"/>
    <s v="17.04.01 Extracción y Tratamiento de Recursos Mineros"/>
    <m/>
    <m/>
    <m/>
    <m/>
    <m/>
    <m/>
    <m/>
    <m/>
    <m/>
    <m/>
    <m/>
    <m/>
    <m/>
    <m/>
    <m/>
    <m/>
    <m/>
    <m/>
    <m/>
    <m/>
    <m/>
    <m/>
  </r>
  <r>
    <s v="Producción minera de molibdeno"/>
    <x v="15"/>
    <x v="33"/>
    <x v="80"/>
    <x v="156"/>
    <s v="Toneladas métricas de fino contenido"/>
    <s v="2014-2021"/>
    <m/>
    <s v="Cantidad de concentrado de molibdeno, proveniente de la explotación de minas de cobre, medida en toneladas métricas de fino contenido (tmf)."/>
    <s v="Instituto Nacional de Estadísticas"/>
    <s v="17 Minería"/>
    <s v="17.03 Minería Metálica"/>
    <s v="17.02.01 Producción"/>
    <m/>
    <m/>
    <m/>
    <m/>
    <m/>
    <m/>
    <m/>
    <m/>
    <m/>
    <m/>
    <m/>
    <m/>
    <m/>
    <m/>
    <m/>
    <m/>
    <m/>
    <m/>
    <m/>
    <m/>
    <m/>
    <m/>
  </r>
  <r>
    <s v="Producción minera de oro"/>
    <x v="15"/>
    <x v="33"/>
    <x v="80"/>
    <x v="157"/>
    <s v="Kilogramos de fino contenido"/>
    <s v="2014-2021"/>
    <m/>
    <s v="Cantidad de oro, proveniente de la explotación de minas de cobre y de yacimientos mixtos, medida en kilogramos de fino contenido (kgf)."/>
    <s v="Instituto Nacional de Estadísticas"/>
    <s v="17 Minería"/>
    <s v="17.03 Minería Metálica"/>
    <s v="17.02.01 Producción"/>
    <m/>
    <m/>
    <m/>
    <m/>
    <m/>
    <m/>
    <m/>
    <m/>
    <m/>
    <m/>
    <m/>
    <m/>
    <m/>
    <m/>
    <m/>
    <m/>
    <m/>
    <m/>
    <m/>
    <m/>
    <m/>
    <m/>
  </r>
  <r>
    <s v="Producción minera de plata"/>
    <x v="15"/>
    <x v="33"/>
    <x v="80"/>
    <x v="158"/>
    <s v="Kilogramos de fino contenido"/>
    <s v="2014-2021"/>
    <m/>
    <s v="Cantidad de plata, proveniente de la explotación de minas de cobre y de yacimientos mixtos, medida en kilogramos de fino contenido (kgf)."/>
    <s v="Instituto Nacional de Estadísticas"/>
    <s v="17 Minería"/>
    <s v="17.03 Minería Metálica"/>
    <s v="17.02.01 Producción"/>
    <m/>
    <m/>
    <m/>
    <m/>
    <m/>
    <m/>
    <m/>
    <m/>
    <m/>
    <m/>
    <m/>
    <m/>
    <m/>
    <m/>
    <m/>
    <m/>
    <m/>
    <m/>
    <m/>
    <m/>
    <m/>
    <m/>
  </r>
  <r>
    <s v="Femicidios (según Ministerio de la Mujer)"/>
    <x v="16"/>
    <x v="35"/>
    <x v="83"/>
    <x v="159"/>
    <s v="Cantidad de femicidios"/>
    <s v="2010-2021"/>
    <m/>
    <m/>
    <s v="Servicio Nacional de la Mujer y la Equidad de Género"/>
    <s v="28 Violencia Contra la Mujer"/>
    <s v="28.01 Delitos"/>
    <s v="28.01.01 Delitos Violentos"/>
    <m/>
    <m/>
    <m/>
    <m/>
    <m/>
    <m/>
    <m/>
    <m/>
    <m/>
    <m/>
    <m/>
    <m/>
    <m/>
    <m/>
    <m/>
    <m/>
    <m/>
    <m/>
    <m/>
    <m/>
    <m/>
    <m/>
  </r>
  <r>
    <s v="Volumen de leche recepcionado"/>
    <x v="17"/>
    <x v="36"/>
    <x v="84"/>
    <x v="160"/>
    <s v="Litros"/>
    <s v="2014-2021"/>
    <m/>
    <s v="Suma de leche recepcionada láctea mayor y láctea menor (Cod. 1.5.1+1.5.2)"/>
    <s v="Instituto Nacional de Estadísticas"/>
    <s v="18 Pecuario"/>
    <s v="18.01 Industria Láctea"/>
    <s v="18.01.01 Leche Recepicionada"/>
    <m/>
    <m/>
    <m/>
    <m/>
    <m/>
    <m/>
    <m/>
    <m/>
    <m/>
    <m/>
    <m/>
    <m/>
    <m/>
    <m/>
    <m/>
    <m/>
    <m/>
    <m/>
    <m/>
    <m/>
    <m/>
    <m/>
  </r>
  <r>
    <s v="Volumen de leche recepcionado en industria láctea mayor"/>
    <x v="17"/>
    <x v="36"/>
    <x v="84"/>
    <x v="160"/>
    <s v="Litros"/>
    <s v="2014-2021"/>
    <m/>
    <s v="Leche recepcionada en industrias lacteas que en promedio reciben más de 10 millones de litros al año"/>
    <s v="Instituto Nacional de Estadísticas"/>
    <s v="18 Pecuario"/>
    <s v="18.01 Industria Láctea"/>
    <s v="18.01.01 Leche Recepicionada"/>
    <m/>
    <m/>
    <m/>
    <m/>
    <m/>
    <m/>
    <m/>
    <m/>
    <m/>
    <m/>
    <m/>
    <m/>
    <m/>
    <m/>
    <m/>
    <m/>
    <m/>
    <m/>
    <m/>
    <m/>
    <m/>
    <m/>
  </r>
  <r>
    <s v="Volumen de leche recepcionado en industria láctea menor"/>
    <x v="17"/>
    <x v="36"/>
    <x v="84"/>
    <x v="160"/>
    <s v="Litros"/>
    <s v="2014-2021"/>
    <m/>
    <s v="Leche recepcionada en industrias lacteas no contempladas en lactea mayor."/>
    <s v="Instituto Nacional de Estadísticas"/>
    <s v="18 Pecuario"/>
    <s v="18.01 Industria Láctea"/>
    <s v="18.01.01 Leche Recepicionada"/>
    <m/>
    <m/>
    <m/>
    <m/>
    <m/>
    <m/>
    <m/>
    <m/>
    <m/>
    <m/>
    <m/>
    <m/>
    <m/>
    <m/>
    <m/>
    <m/>
    <m/>
    <m/>
    <m/>
    <m/>
    <m/>
    <m/>
  </r>
  <r>
    <s v="Cosechas acuícolas de algas"/>
    <x v="18"/>
    <x v="37"/>
    <x v="85"/>
    <x v="161"/>
    <s v="Toneladas"/>
    <s v="2014-2021"/>
    <m/>
    <s v="Cosechas acuicultura de Algas expresada en toneladas"/>
    <s v="Instituto Nacional de Estadísticas"/>
    <s v="01 Acuicultura"/>
    <s v="01.02 Especies Vegetales"/>
    <s v="01.02.01 Algas"/>
    <m/>
    <m/>
    <m/>
    <m/>
    <m/>
    <m/>
    <m/>
    <m/>
    <m/>
    <m/>
    <m/>
    <m/>
    <m/>
    <m/>
    <m/>
    <m/>
    <m/>
    <m/>
    <m/>
    <m/>
    <m/>
    <m/>
  </r>
  <r>
    <s v="Cosechas acuícolas de choritos"/>
    <x v="18"/>
    <x v="38"/>
    <x v="86"/>
    <x v="162"/>
    <s v="Toneladas"/>
    <s v="2014-2021"/>
    <m/>
    <s v="Cosechas acuicultura de CHORITO expresada en toneladas"/>
    <s v="Instituto Nacional de Estadísticas"/>
    <s v="01 Acuicultura"/>
    <s v="01.01 Especies Animales"/>
    <s v="01.01.01 Moluscos"/>
    <m/>
    <m/>
    <m/>
    <m/>
    <m/>
    <m/>
    <m/>
    <m/>
    <m/>
    <m/>
    <m/>
    <m/>
    <m/>
    <m/>
    <m/>
    <m/>
    <m/>
    <m/>
    <m/>
    <m/>
    <m/>
    <m/>
  </r>
  <r>
    <s v="Cosechas acuícolas de moluscos"/>
    <x v="18"/>
    <x v="38"/>
    <x v="86"/>
    <x v="163"/>
    <s v="Toneladas"/>
    <s v="2014-2021"/>
    <m/>
    <s v="Cosechas acuicultura de Moluscos expresada en toneladas"/>
    <s v="Instituto Nacional de Estadísticas"/>
    <s v="01 Acuicultura"/>
    <s v="01.01 Especies Animales"/>
    <s v="01.01.01 Moluscos"/>
    <m/>
    <m/>
    <m/>
    <m/>
    <m/>
    <m/>
    <m/>
    <m/>
    <m/>
    <m/>
    <m/>
    <m/>
    <m/>
    <m/>
    <m/>
    <m/>
    <m/>
    <m/>
    <m/>
    <m/>
    <m/>
    <m/>
  </r>
  <r>
    <s v="Cosechas acuícolas de peces"/>
    <x v="18"/>
    <x v="38"/>
    <x v="87"/>
    <x v="164"/>
    <s v="Toneladas"/>
    <s v="2014-2021"/>
    <m/>
    <s v="Cosechas acuicultura de Peces expresada en toneladas"/>
    <s v="Instituto Nacional de Estadísticas"/>
    <s v="01 Acuicultura"/>
    <s v="01.01 Especies Animales"/>
    <s v="01.01.02 Peces"/>
    <m/>
    <m/>
    <m/>
    <m/>
    <m/>
    <m/>
    <m/>
    <m/>
    <m/>
    <m/>
    <m/>
    <m/>
    <m/>
    <m/>
    <m/>
    <m/>
    <m/>
    <m/>
    <m/>
    <m/>
    <m/>
    <m/>
  </r>
  <r>
    <s v="Cosechas acuícolas de otras especies"/>
    <x v="18"/>
    <x v="38"/>
    <x v="88"/>
    <x v="165"/>
    <s v="Toneladas"/>
    <s v="2014-2021"/>
    <m/>
    <s v="Cosechas acuicultura de Otros expresada en toneladas"/>
    <s v="Instituto Nacional de Estadísticas"/>
    <s v="01 Acuicultura"/>
    <s v="01.01 Especies Animales"/>
    <s v="01.01.03 Resto"/>
    <m/>
    <m/>
    <m/>
    <m/>
    <m/>
    <m/>
    <m/>
    <m/>
    <m/>
    <m/>
    <m/>
    <m/>
    <m/>
    <m/>
    <m/>
    <m/>
    <m/>
    <m/>
    <m/>
    <m/>
    <m/>
    <m/>
  </r>
  <r>
    <s v="Cosechas acuícolas de Salmón del Atlántico"/>
    <x v="18"/>
    <x v="38"/>
    <x v="87"/>
    <x v="166"/>
    <s v="Toneladas"/>
    <s v="2014-2021"/>
    <m/>
    <s v="Cosechas acuicultura de SALMON DEL ATLANTICO expresada en toneladas"/>
    <s v="Instituto Nacional de Estadísticas"/>
    <s v="01 Acuicultura"/>
    <s v="01.01 Especies Animales"/>
    <s v="01.01.02 Peces"/>
    <m/>
    <m/>
    <m/>
    <m/>
    <m/>
    <m/>
    <m/>
    <m/>
    <m/>
    <m/>
    <m/>
    <m/>
    <m/>
    <m/>
    <m/>
    <m/>
    <m/>
    <m/>
    <m/>
    <m/>
    <m/>
    <m/>
  </r>
  <r>
    <s v="Cosechas acuícolas de Salmón Plateado o Coho"/>
    <x v="18"/>
    <x v="38"/>
    <x v="87"/>
    <x v="167"/>
    <s v="Toneladas"/>
    <s v="2014-2021"/>
    <m/>
    <s v="Cosechas acuicultura de SALMON PLATEADO O COHO expresada en toneladas"/>
    <s v="Instituto Nacional de Estadísticas"/>
    <s v="01 Acuicultura"/>
    <s v="01.01 Especies Animales"/>
    <s v="01.01.02 Peces"/>
    <m/>
    <m/>
    <m/>
    <m/>
    <m/>
    <m/>
    <m/>
    <m/>
    <m/>
    <m/>
    <m/>
    <m/>
    <m/>
    <m/>
    <m/>
    <m/>
    <m/>
    <m/>
    <m/>
    <m/>
    <m/>
    <m/>
  </r>
  <r>
    <s v="Cosechas acuícolas de Trucha Arcoiris"/>
    <x v="18"/>
    <x v="38"/>
    <x v="87"/>
    <x v="168"/>
    <s v="Toneladas"/>
    <s v="2014-2021"/>
    <m/>
    <s v="Cosechas acuicultura de TRUCHA ARCOIRIS expresada en toneladas"/>
    <s v="Instituto Nacional de Estadísticas"/>
    <s v="01 Acuicultura"/>
    <s v="01.01 Especies Animales"/>
    <s v="01.01.02 Peces"/>
    <m/>
    <m/>
    <m/>
    <m/>
    <m/>
    <m/>
    <m/>
    <m/>
    <m/>
    <m/>
    <m/>
    <m/>
    <m/>
    <m/>
    <m/>
    <m/>
    <m/>
    <m/>
    <m/>
    <m/>
    <m/>
    <m/>
  </r>
  <r>
    <s v="Desembarque de pesca artesanal de algas"/>
    <x v="19"/>
    <x v="39"/>
    <x v="85"/>
    <x v="169"/>
    <s v="Toneladas"/>
    <s v="2014-2021"/>
    <m/>
    <s v="Desembarque pesca artesanal de Algas expresada en toneladas"/>
    <s v="Instituto Nacional de Estadísticas"/>
    <s v="19 Pesca"/>
    <s v="19.01 Pesca Artesanal"/>
    <s v="01.02.01 Algas"/>
    <m/>
    <m/>
    <m/>
    <m/>
    <m/>
    <m/>
    <m/>
    <m/>
    <m/>
    <m/>
    <m/>
    <m/>
    <m/>
    <m/>
    <m/>
    <m/>
    <m/>
    <m/>
    <m/>
    <m/>
    <m/>
    <m/>
  </r>
  <r>
    <s v="Desembarque de pesca artesanal de almejas"/>
    <x v="19"/>
    <x v="39"/>
    <x v="86"/>
    <x v="170"/>
    <s v="Toneladas"/>
    <s v="2014-2021"/>
    <m/>
    <s v="Desembarque pesca artesanal de ALMEJA expresada en toneladas"/>
    <s v="Instituto Nacional de Estadísticas"/>
    <s v="19 Pesca"/>
    <s v="19.01 Pesca Artesanal"/>
    <s v="01.01.01 Moluscos"/>
    <m/>
    <m/>
    <m/>
    <m/>
    <m/>
    <m/>
    <m/>
    <m/>
    <m/>
    <m/>
    <m/>
    <m/>
    <m/>
    <m/>
    <m/>
    <m/>
    <m/>
    <m/>
    <m/>
    <m/>
    <m/>
    <m/>
  </r>
  <r>
    <s v="Desembarque de pesca artesanal de anchovetas"/>
    <x v="19"/>
    <x v="39"/>
    <x v="87"/>
    <x v="171"/>
    <s v="Toneladas"/>
    <s v="2014-2021"/>
    <m/>
    <s v="Desembarque pesca artesanal de ANCHOVETA expresada en toneladas"/>
    <s v="Instituto Nacional de Estadísticas"/>
    <s v="19 Pesca"/>
    <s v="19.01 Pesca Artesanal"/>
    <s v="01.01.02 Peces"/>
    <m/>
    <m/>
    <m/>
    <m/>
    <m/>
    <m/>
    <m/>
    <m/>
    <m/>
    <m/>
    <m/>
    <m/>
    <m/>
    <m/>
    <m/>
    <m/>
    <m/>
    <m/>
    <m/>
    <m/>
    <m/>
    <m/>
  </r>
  <r>
    <s v="Desembarque de pesca artesanal de bacaladillo o mote"/>
    <x v="19"/>
    <x v="39"/>
    <x v="87"/>
    <x v="172"/>
    <s v="Toneladas"/>
    <s v="2014-2021"/>
    <m/>
    <s v="Desembarque pesca artesanal de BACALADILLO O MOTE expresada en toneladas"/>
    <s v="Instituto Nacional de Estadísticas"/>
    <s v="19 Pesca"/>
    <s v="19.01 Pesca Artesanal"/>
    <s v="01.01.02 Peces"/>
    <m/>
    <m/>
    <m/>
    <m/>
    <m/>
    <m/>
    <m/>
    <m/>
    <m/>
    <m/>
    <m/>
    <m/>
    <m/>
    <m/>
    <m/>
    <m/>
    <m/>
    <m/>
    <m/>
    <m/>
    <m/>
    <m/>
  </r>
  <r>
    <s v="Desembarque de pesca artesanal de centollas"/>
    <x v="19"/>
    <x v="39"/>
    <x v="89"/>
    <x v="173"/>
    <s v="Toneladas"/>
    <s v="2014-2021"/>
    <m/>
    <s v="Desembarque pesca artesanal de CENTOLLA expresada en toneladas"/>
    <s v="Instituto Nacional de Estadísticas"/>
    <s v="19 Pesca"/>
    <s v="19.01 Pesca Artesanal"/>
    <s v="19.01.02 Crustáceos"/>
    <m/>
    <m/>
    <m/>
    <m/>
    <m/>
    <m/>
    <m/>
    <m/>
    <m/>
    <m/>
    <m/>
    <m/>
    <m/>
    <m/>
    <m/>
    <m/>
    <m/>
    <m/>
    <m/>
    <m/>
    <m/>
    <m/>
  </r>
  <r>
    <s v="Desembarque de pesca artesanal de centollones"/>
    <x v="19"/>
    <x v="39"/>
    <x v="89"/>
    <x v="174"/>
    <s v="Toneladas"/>
    <s v="2014-2021"/>
    <m/>
    <s v="Desembarque pesca artesanal de CENTOLLON expresada en toneladas"/>
    <s v="Instituto Nacional de Estadísticas"/>
    <s v="19 Pesca"/>
    <s v="19.01 Pesca Artesanal"/>
    <s v="19.01.02 Crustáceos"/>
    <m/>
    <m/>
    <m/>
    <m/>
    <m/>
    <m/>
    <m/>
    <m/>
    <m/>
    <m/>
    <m/>
    <m/>
    <m/>
    <m/>
    <m/>
    <m/>
    <m/>
    <m/>
    <m/>
    <m/>
    <m/>
    <m/>
  </r>
  <r>
    <s v="Desembarque de pesca artesanal de cholgas"/>
    <x v="19"/>
    <x v="39"/>
    <x v="86"/>
    <x v="175"/>
    <s v="Toneladas"/>
    <s v="2014-2021"/>
    <m/>
    <s v="Desembarque pesca artesanal de CHOLGA expresada en toneladas"/>
    <s v="Instituto Nacional de Estadísticas"/>
    <s v="19 Pesca"/>
    <s v="19.01 Pesca Artesanal"/>
    <s v="01.01.01 Moluscos"/>
    <m/>
    <m/>
    <m/>
    <m/>
    <m/>
    <m/>
    <m/>
    <m/>
    <m/>
    <m/>
    <m/>
    <m/>
    <m/>
    <m/>
    <m/>
    <m/>
    <m/>
    <m/>
    <m/>
    <m/>
    <m/>
    <m/>
  </r>
  <r>
    <s v="Desembarque de pesca artesanal de choritos"/>
    <x v="19"/>
    <x v="39"/>
    <x v="86"/>
    <x v="176"/>
    <s v="Toneladas"/>
    <s v="2014-2021"/>
    <m/>
    <s v="Desembarque pesca artesanal de CHORITO expresada en toneladas"/>
    <s v="Instituto Nacional de Estadísticas"/>
    <s v="19 Pesca"/>
    <s v="19.01 Pesca Artesanal"/>
    <s v="01.01.01 Moluscos"/>
    <m/>
    <m/>
    <m/>
    <m/>
    <m/>
    <m/>
    <m/>
    <m/>
    <m/>
    <m/>
    <m/>
    <m/>
    <m/>
    <m/>
    <m/>
    <m/>
    <m/>
    <m/>
    <m/>
    <m/>
    <m/>
    <m/>
  </r>
  <r>
    <s v="Desembarque de pesca artesanal de choros"/>
    <x v="19"/>
    <x v="39"/>
    <x v="86"/>
    <x v="177"/>
    <s v="Toneladas"/>
    <s v="2014-2021"/>
    <m/>
    <s v="Desembarque pesca artesanal de CHORO expresada en toneladas"/>
    <s v="Instituto Nacional de Estadísticas"/>
    <s v="19 Pesca"/>
    <s v="19.01 Pesca Artesanal"/>
    <s v="01.01.01 Moluscos"/>
    <m/>
    <m/>
    <m/>
    <m/>
    <m/>
    <m/>
    <m/>
    <m/>
    <m/>
    <m/>
    <m/>
    <m/>
    <m/>
    <m/>
    <m/>
    <m/>
    <m/>
    <m/>
    <m/>
    <m/>
    <m/>
    <m/>
  </r>
  <r>
    <s v="Desembarque de pesca artesanal de cochayuyo"/>
    <x v="19"/>
    <x v="39"/>
    <x v="85"/>
    <x v="178"/>
    <s v="Toneladas"/>
    <s v="2014-2021"/>
    <m/>
    <s v="Desembarque pesca artesanal de COCHAYUYO expresada en toneladas"/>
    <s v="Instituto Nacional de Estadísticas"/>
    <s v="19 Pesca"/>
    <s v="19.01 Pesca Artesanal"/>
    <s v="01.02.01 Algas"/>
    <m/>
    <m/>
    <m/>
    <m/>
    <m/>
    <m/>
    <m/>
    <m/>
    <m/>
    <m/>
    <m/>
    <m/>
    <m/>
    <m/>
    <m/>
    <m/>
    <m/>
    <m/>
    <m/>
    <m/>
    <m/>
    <m/>
  </r>
  <r>
    <s v="Desembarque de pesca artesanal de crustáceos"/>
    <x v="19"/>
    <x v="39"/>
    <x v="89"/>
    <x v="179"/>
    <s v="Toneladas"/>
    <s v="2014-2021"/>
    <m/>
    <s v="Desembarque pesca artesanal de Crustáceos expresada en toneladas"/>
    <s v="Instituto Nacional de Estadísticas"/>
    <s v="19 Pesca"/>
    <s v="19.01 Pesca Artesanal"/>
    <s v="19.01.02 Crustáceos"/>
    <m/>
    <m/>
    <m/>
    <m/>
    <m/>
    <m/>
    <m/>
    <m/>
    <m/>
    <m/>
    <m/>
    <m/>
    <m/>
    <m/>
    <m/>
    <m/>
    <m/>
    <m/>
    <m/>
    <m/>
    <m/>
    <m/>
  </r>
  <r>
    <s v="Desembarque de pesca artesanal de erizos"/>
    <x v="19"/>
    <x v="39"/>
    <x v="90"/>
    <x v="180"/>
    <s v="Toneladas"/>
    <s v="2014-2021"/>
    <m/>
    <s v="Desembarque pesca artesanal de ERIZO expresada en toneladas"/>
    <s v="Instituto Nacional de Estadísticas"/>
    <s v="19 Pesca"/>
    <s v="19.01 Pesca Artesanal"/>
    <s v="19.01.03 Equinodermos"/>
    <m/>
    <m/>
    <m/>
    <m/>
    <m/>
    <m/>
    <m/>
    <m/>
    <m/>
    <m/>
    <m/>
    <m/>
    <m/>
    <m/>
    <m/>
    <m/>
    <m/>
    <m/>
    <m/>
    <m/>
    <m/>
    <m/>
  </r>
  <r>
    <s v="Desembarque de pesca artesanal de huiro"/>
    <x v="19"/>
    <x v="39"/>
    <x v="85"/>
    <x v="181"/>
    <s v="Toneladas"/>
    <s v="2014-2021"/>
    <m/>
    <s v="Desembarque pesca artesanal de HUIRO expresada en toneladas"/>
    <s v="Instituto Nacional de Estadísticas"/>
    <s v="19 Pesca"/>
    <s v="19.01 Pesca Artesanal"/>
    <s v="01.02.01 Algas"/>
    <m/>
    <m/>
    <m/>
    <m/>
    <m/>
    <m/>
    <m/>
    <m/>
    <m/>
    <m/>
    <m/>
    <m/>
    <m/>
    <m/>
    <m/>
    <m/>
    <m/>
    <m/>
    <m/>
    <m/>
    <m/>
    <m/>
  </r>
  <r>
    <s v="Desembarque de pesca artesanal de jaiba marmola"/>
    <x v="19"/>
    <x v="39"/>
    <x v="89"/>
    <x v="182"/>
    <s v="Toneladas"/>
    <s v="2014-2021"/>
    <m/>
    <s v="Desembarque pesca artesanal de JAIBA MARMOLA expresada en toneladas"/>
    <s v="Instituto Nacional de Estadísticas"/>
    <s v="19 Pesca"/>
    <s v="19.01 Pesca Artesanal"/>
    <s v="19.01.02 Crustáceos"/>
    <m/>
    <m/>
    <m/>
    <m/>
    <m/>
    <m/>
    <m/>
    <m/>
    <m/>
    <m/>
    <m/>
    <m/>
    <m/>
    <m/>
    <m/>
    <m/>
    <m/>
    <m/>
    <m/>
    <m/>
    <m/>
    <m/>
  </r>
  <r>
    <s v="Desembarque de pesca artesanal de jibia o calamar rojo"/>
    <x v="19"/>
    <x v="39"/>
    <x v="86"/>
    <x v="183"/>
    <s v="Toneladas"/>
    <s v="2014-2021"/>
    <m/>
    <s v="Desembarque pesca artesanal de JIBIA O CALAMAR ROJO expresada en toneladas"/>
    <s v="Instituto Nacional de Estadísticas"/>
    <s v="19 Pesca"/>
    <s v="19.01 Pesca Artesanal"/>
    <s v="01.01.01 Moluscos"/>
    <m/>
    <m/>
    <m/>
    <m/>
    <m/>
    <m/>
    <m/>
    <m/>
    <m/>
    <m/>
    <m/>
    <m/>
    <m/>
    <m/>
    <m/>
    <m/>
    <m/>
    <m/>
    <m/>
    <m/>
    <m/>
    <m/>
  </r>
  <r>
    <s v="Desembarque de pesca artesanal de juliana o tawera"/>
    <x v="19"/>
    <x v="39"/>
    <x v="86"/>
    <x v="184"/>
    <s v="Toneladas"/>
    <s v="2014-2021"/>
    <m/>
    <s v="Desembarque pesca artesanal de JULIANA O TAWERA expresada en toneladas"/>
    <s v="Instituto Nacional de Estadísticas"/>
    <s v="19 Pesca"/>
    <s v="19.01 Pesca Artesanal"/>
    <s v="01.01.01 Moluscos"/>
    <m/>
    <m/>
    <m/>
    <m/>
    <m/>
    <m/>
    <m/>
    <m/>
    <m/>
    <m/>
    <m/>
    <m/>
    <m/>
    <m/>
    <m/>
    <m/>
    <m/>
    <m/>
    <m/>
    <m/>
    <m/>
    <m/>
  </r>
  <r>
    <s v="Desembarque de pesca artesanal de jurel"/>
    <x v="19"/>
    <x v="39"/>
    <x v="87"/>
    <x v="185"/>
    <s v="Toneladas"/>
    <s v="2014-2021"/>
    <m/>
    <s v="Desembarque pesca artesanal de JUREL expresada en toneladas"/>
    <s v="Instituto Nacional de Estadísticas"/>
    <s v="19 Pesca"/>
    <s v="19.01 Pesca Artesanal"/>
    <s v="01.01.02 Peces"/>
    <m/>
    <m/>
    <m/>
    <m/>
    <m/>
    <m/>
    <m/>
    <m/>
    <m/>
    <m/>
    <m/>
    <m/>
    <m/>
    <m/>
    <m/>
    <m/>
    <m/>
    <m/>
    <m/>
    <m/>
    <m/>
    <m/>
  </r>
  <r>
    <s v="Desembarque de pesca artesanal de luga negra o crespa"/>
    <x v="19"/>
    <x v="39"/>
    <x v="85"/>
    <x v="186"/>
    <s v="Toneladas"/>
    <s v="2014-2021"/>
    <m/>
    <s v="Desembarque pesca artesanal de LUGA NEGRA O CRESPA expresada en toneladas"/>
    <s v="Instituto Nacional de Estadísticas"/>
    <s v="19 Pesca"/>
    <s v="19.01 Pesca Artesanal"/>
    <s v="01.02.01 Algas"/>
    <m/>
    <m/>
    <m/>
    <m/>
    <m/>
    <m/>
    <m/>
    <m/>
    <m/>
    <m/>
    <m/>
    <m/>
    <m/>
    <m/>
    <m/>
    <m/>
    <m/>
    <m/>
    <m/>
    <m/>
    <m/>
    <m/>
  </r>
  <r>
    <s v="Desembarque de pesca artesanal de luga roja"/>
    <x v="19"/>
    <x v="39"/>
    <x v="85"/>
    <x v="187"/>
    <s v="Toneladas"/>
    <s v="2014-2021"/>
    <m/>
    <s v="Desembarque pesca artesanal de LUGA-ROJA expresada en toneladas"/>
    <s v="Instituto Nacional de Estadísticas"/>
    <s v="19 Pesca"/>
    <s v="19.01 Pesca Artesanal"/>
    <s v="01.02.01 Algas"/>
    <m/>
    <m/>
    <m/>
    <m/>
    <m/>
    <m/>
    <m/>
    <m/>
    <m/>
    <m/>
    <m/>
    <m/>
    <m/>
    <m/>
    <m/>
    <m/>
    <m/>
    <m/>
    <m/>
    <m/>
    <m/>
    <m/>
  </r>
  <r>
    <s v="Desembarque de pesca artesanal de machuelo o tritre"/>
    <x v="19"/>
    <x v="39"/>
    <x v="87"/>
    <x v="188"/>
    <s v="Toneladas"/>
    <s v="2014-2021"/>
    <m/>
    <s v="Desembarque pesca artesanal de MACHUELO O TRITRE expresada en toneladas"/>
    <s v="Instituto Nacional de Estadísticas"/>
    <s v="19 Pesca"/>
    <s v="19.01 Pesca Artesanal"/>
    <s v="01.01.02 Peces"/>
    <m/>
    <m/>
    <m/>
    <m/>
    <m/>
    <m/>
    <m/>
    <m/>
    <m/>
    <m/>
    <m/>
    <m/>
    <m/>
    <m/>
    <m/>
    <m/>
    <m/>
    <m/>
    <m/>
    <m/>
    <m/>
    <m/>
  </r>
  <r>
    <s v="Desembarque de pesca artesanal de merluza del sur o austral"/>
    <x v="19"/>
    <x v="39"/>
    <x v="87"/>
    <x v="189"/>
    <s v="Toneladas"/>
    <s v="2014-2021"/>
    <m/>
    <s v="Desembarque pesca artesanal de MERLUZA DEL SUR O AUSTRAL expresada en toneladas"/>
    <s v="Instituto Nacional de Estadísticas"/>
    <s v="19 Pesca"/>
    <s v="19.01 Pesca Artesanal"/>
    <s v="01.01.02 Peces"/>
    <m/>
    <m/>
    <m/>
    <m/>
    <m/>
    <m/>
    <m/>
    <m/>
    <m/>
    <m/>
    <m/>
    <m/>
    <m/>
    <m/>
    <m/>
    <m/>
    <m/>
    <m/>
    <m/>
    <m/>
    <m/>
    <m/>
  </r>
  <r>
    <s v="Desembarque de pesca artesanal de moluscos"/>
    <x v="19"/>
    <x v="39"/>
    <x v="86"/>
    <x v="190"/>
    <s v="Toneladas"/>
    <s v="2014-2021"/>
    <m/>
    <s v="Desembarque pesca artesanal de Moluscos expresada en toneladas"/>
    <s v="Instituto Nacional de Estadísticas"/>
    <s v="19 Pesca"/>
    <s v="19.01 Pesca Artesanal"/>
    <s v="01.01.01 Moluscos"/>
    <m/>
    <m/>
    <m/>
    <m/>
    <m/>
    <m/>
    <m/>
    <m/>
    <m/>
    <m/>
    <m/>
    <m/>
    <m/>
    <m/>
    <m/>
    <m/>
    <m/>
    <m/>
    <m/>
    <m/>
    <m/>
    <m/>
  </r>
  <r>
    <s v="Desembarque de pesca artesanal de otras especies"/>
    <x v="19"/>
    <x v="39"/>
    <x v="91"/>
    <x v="191"/>
    <s v="Toneladas"/>
    <s v="2014-2021"/>
    <m/>
    <s v="Desembarque pesca artesanal de Otros expresada en toneladas"/>
    <s v="Instituto Nacional de Estadísticas"/>
    <s v="19 Pesca"/>
    <s v="19.01 Pesca Artesanal"/>
    <s v="07.02.29 Otros"/>
    <m/>
    <m/>
    <m/>
    <m/>
    <m/>
    <m/>
    <m/>
    <m/>
    <m/>
    <m/>
    <m/>
    <m/>
    <m/>
    <m/>
    <m/>
    <m/>
    <m/>
    <m/>
    <m/>
    <m/>
    <m/>
    <m/>
  </r>
  <r>
    <s v="Desembarque de pesca artesanal de pampanito"/>
    <x v="19"/>
    <x v="39"/>
    <x v="87"/>
    <x v="192"/>
    <s v="Toneladas"/>
    <s v="2014-2021"/>
    <m/>
    <s v="Desembarque pesca artesanal de PAMPANITO expresada en toneladas"/>
    <s v="Instituto Nacional de Estadísticas"/>
    <s v="19 Pesca"/>
    <s v="19.01 Pesca Artesanal"/>
    <s v="01.01.02 Peces"/>
    <m/>
    <m/>
    <m/>
    <m/>
    <m/>
    <m/>
    <m/>
    <m/>
    <m/>
    <m/>
    <m/>
    <m/>
    <m/>
    <m/>
    <m/>
    <m/>
    <m/>
    <m/>
    <m/>
    <m/>
    <m/>
    <m/>
  </r>
  <r>
    <s v="Desembarque de pesca artesanal de peces"/>
    <x v="19"/>
    <x v="39"/>
    <x v="87"/>
    <x v="193"/>
    <s v="Toneladas"/>
    <s v="2014-2021"/>
    <m/>
    <s v="Desembarque pesca artesanal de Peces expresada en toneladas"/>
    <s v="Instituto Nacional de Estadísticas"/>
    <s v="19 Pesca"/>
    <s v="19.01 Pesca Artesanal"/>
    <s v="01.01.02 Peces"/>
    <m/>
    <m/>
    <m/>
    <m/>
    <m/>
    <m/>
    <m/>
    <m/>
    <m/>
    <m/>
    <m/>
    <m/>
    <m/>
    <m/>
    <m/>
    <m/>
    <m/>
    <m/>
    <m/>
    <m/>
    <m/>
    <m/>
  </r>
  <r>
    <s v="Desembarque de pesca artesanal de pelillo"/>
    <x v="19"/>
    <x v="39"/>
    <x v="85"/>
    <x v="194"/>
    <s v="Toneladas"/>
    <s v="2014-2021"/>
    <m/>
    <s v="Desembarque pesca artesanal de PELILLO expresada en toneladas"/>
    <s v="Instituto Nacional de Estadísticas"/>
    <s v="19 Pesca"/>
    <s v="19.01 Pesca Artesanal"/>
    <s v="01.02.01 Algas"/>
    <m/>
    <m/>
    <m/>
    <m/>
    <m/>
    <m/>
    <m/>
    <m/>
    <m/>
    <m/>
    <m/>
    <m/>
    <m/>
    <m/>
    <m/>
    <m/>
    <m/>
    <m/>
    <m/>
    <m/>
    <m/>
    <m/>
  </r>
  <r>
    <s v="Desembarque de pesca artesanal de reineta"/>
    <x v="19"/>
    <x v="39"/>
    <x v="87"/>
    <x v="195"/>
    <s v="Toneladas"/>
    <s v="2014-2021"/>
    <m/>
    <s v="Desembarque pesca artesanal de REINETA expresada en toneladas"/>
    <s v="Instituto Nacional de Estadísticas"/>
    <s v="19 Pesca"/>
    <s v="19.01 Pesca Artesanal"/>
    <s v="01.01.02 Peces"/>
    <m/>
    <m/>
    <m/>
    <m/>
    <m/>
    <m/>
    <m/>
    <m/>
    <m/>
    <m/>
    <m/>
    <m/>
    <m/>
    <m/>
    <m/>
    <m/>
    <m/>
    <m/>
    <m/>
    <m/>
    <m/>
    <m/>
  </r>
  <r>
    <s v="Desembarque de pesca artesanal del resto de especies"/>
    <x v="19"/>
    <x v="39"/>
    <x v="88"/>
    <x v="196"/>
    <s v="Toneladas"/>
    <s v="2014-2021"/>
    <m/>
    <s v="Desembarque pesca artesanal de Resto expresada en toneladas"/>
    <s v="Instituto Nacional de Estadísticas"/>
    <s v="19 Pesca"/>
    <s v="19.01 Pesca Artesanal"/>
    <s v="01.01.03 Resto"/>
    <m/>
    <m/>
    <m/>
    <m/>
    <m/>
    <m/>
    <m/>
    <m/>
    <m/>
    <m/>
    <m/>
    <m/>
    <m/>
    <m/>
    <m/>
    <m/>
    <m/>
    <m/>
    <m/>
    <m/>
    <m/>
    <m/>
  </r>
  <r>
    <s v="Desembarque de pesca artesanal de sardina austral"/>
    <x v="19"/>
    <x v="39"/>
    <x v="87"/>
    <x v="197"/>
    <s v="Toneladas"/>
    <s v="2014-2021"/>
    <m/>
    <s v="Desembarque pesca artesanal de SARDINA AUSTRAL expresada en toneladas"/>
    <s v="Instituto Nacional de Estadísticas"/>
    <s v="19 Pesca"/>
    <s v="19.01 Pesca Artesanal"/>
    <s v="01.01.02 Peces"/>
    <m/>
    <m/>
    <m/>
    <m/>
    <m/>
    <m/>
    <m/>
    <m/>
    <m/>
    <m/>
    <m/>
    <m/>
    <m/>
    <m/>
    <m/>
    <m/>
    <m/>
    <m/>
    <m/>
    <m/>
    <m/>
    <m/>
  </r>
  <r>
    <s v="Desembarque de pesca artesanal de sardina común"/>
    <x v="19"/>
    <x v="39"/>
    <x v="87"/>
    <x v="198"/>
    <s v="Toneladas"/>
    <s v="2014-2021"/>
    <m/>
    <s v="Desembarque pesca artesanal de SARDINA COMUN expresada en toneladas"/>
    <s v="Instituto Nacional de Estadísticas"/>
    <s v="19 Pesca"/>
    <s v="19.01 Pesca Artesanal"/>
    <s v="01.01.02 Peces"/>
    <m/>
    <m/>
    <m/>
    <m/>
    <m/>
    <m/>
    <m/>
    <m/>
    <m/>
    <m/>
    <m/>
    <m/>
    <m/>
    <m/>
    <m/>
    <m/>
    <m/>
    <m/>
    <m/>
    <m/>
    <m/>
    <m/>
  </r>
  <r>
    <s v="Desembarque de pesca artesanal de sierra"/>
    <x v="19"/>
    <x v="39"/>
    <x v="87"/>
    <x v="199"/>
    <s v="Toneladas"/>
    <s v="2014-2021"/>
    <m/>
    <s v="Desembarque pesca artesanal de SIERRA expresada en toneladas"/>
    <s v="Instituto Nacional de Estadísticas"/>
    <s v="19 Pesca"/>
    <s v="19.01 Pesca Artesanal"/>
    <s v="01.01.02 Peces"/>
    <m/>
    <m/>
    <m/>
    <m/>
    <m/>
    <m/>
    <m/>
    <m/>
    <m/>
    <m/>
    <m/>
    <m/>
    <m/>
    <m/>
    <m/>
    <m/>
    <m/>
    <m/>
    <m/>
    <m/>
    <m/>
    <m/>
  </r>
  <r>
    <s v="Cosechas acuícolas"/>
    <x v="18"/>
    <x v="40"/>
    <x v="92"/>
    <x v="165"/>
    <s v="Toneladas"/>
    <s v="2014-2021"/>
    <m/>
    <s v="Cosechas acuicultura expresada en toneladas."/>
    <s v="Instituto Nacional de Estadísticas"/>
    <s v="01 Acuicultura"/>
    <s v="01.03 Todas las especies"/>
    <s v="01.03.01 Cosechas Acuícolas"/>
    <m/>
    <m/>
    <m/>
    <m/>
    <m/>
    <m/>
    <m/>
    <m/>
    <m/>
    <m/>
    <m/>
    <m/>
    <m/>
    <m/>
    <m/>
    <m/>
    <m/>
    <m/>
    <m/>
    <m/>
    <m/>
    <m/>
  </r>
  <r>
    <s v="Desembarque de pesca artesanal"/>
    <x v="19"/>
    <x v="39"/>
    <x v="23"/>
    <x v="200"/>
    <s v="Toneladas"/>
    <s v="2014-2021"/>
    <m/>
    <s v="Desembarque pesca artesanal expresada en toneladas."/>
    <s v="Instituto Nacional de Estadísticas"/>
    <s v="19 Pesca"/>
    <s v="19.01 Pesca Artesanal"/>
    <s v="06.01.03 Total"/>
    <m/>
    <m/>
    <m/>
    <m/>
    <m/>
    <m/>
    <m/>
    <m/>
    <m/>
    <m/>
    <m/>
    <m/>
    <m/>
    <m/>
    <m/>
    <m/>
    <m/>
    <m/>
    <m/>
    <m/>
    <m/>
    <m/>
  </r>
  <r>
    <s v="Desembarque de pesca industrial"/>
    <x v="19"/>
    <x v="41"/>
    <x v="23"/>
    <x v="201"/>
    <s v="Toneladas"/>
    <s v="2014-2021"/>
    <m/>
    <s v="Desembarque pesca industrial expresada en toneladas."/>
    <s v="Instituto Nacional de Estadísticas"/>
    <s v="19 Pesca"/>
    <s v="19.02 Pesca Industrial"/>
    <s v="06.01.03 Total"/>
    <m/>
    <m/>
    <m/>
    <m/>
    <m/>
    <m/>
    <m/>
    <m/>
    <m/>
    <m/>
    <m/>
    <m/>
    <m/>
    <m/>
    <m/>
    <m/>
    <m/>
    <m/>
    <m/>
    <m/>
    <m/>
    <m/>
  </r>
  <r>
    <s v="Desembarque de pesca industrial de anchovetas"/>
    <x v="19"/>
    <x v="41"/>
    <x v="87"/>
    <x v="171"/>
    <s v="Toneladas"/>
    <s v="2014-2021"/>
    <m/>
    <s v="Desembarque pesca industrial de  ANCHOVETA expresada en toneladas"/>
    <s v="Instituto Nacional de Estadísticas"/>
    <s v="19 Pesca"/>
    <s v="19.02 Pesca Industrial"/>
    <s v="01.01.02 Peces"/>
    <m/>
    <m/>
    <m/>
    <m/>
    <m/>
    <m/>
    <m/>
    <m/>
    <m/>
    <m/>
    <m/>
    <m/>
    <m/>
    <m/>
    <m/>
    <m/>
    <m/>
    <m/>
    <m/>
    <m/>
    <m/>
    <m/>
  </r>
  <r>
    <s v="Desembarque de pesca industrial de bacaladillo o mote"/>
    <x v="19"/>
    <x v="41"/>
    <x v="87"/>
    <x v="172"/>
    <s v="Toneladas"/>
    <s v="2014-2021"/>
    <m/>
    <s v="Desembarque pesca industrial de  BACALADILLO O MOTE expresada en toneladas"/>
    <s v="Instituto Nacional de Estadísticas"/>
    <s v="19 Pesca"/>
    <s v="19.02 Pesca Industrial"/>
    <s v="01.01.02 Peces"/>
    <m/>
    <m/>
    <m/>
    <m/>
    <m/>
    <m/>
    <m/>
    <m/>
    <m/>
    <m/>
    <m/>
    <m/>
    <m/>
    <m/>
    <m/>
    <m/>
    <m/>
    <m/>
    <m/>
    <m/>
    <m/>
    <m/>
  </r>
  <r>
    <s v="Desembarque de pesca industrial de caballa"/>
    <x v="19"/>
    <x v="41"/>
    <x v="87"/>
    <x v="202"/>
    <s v="Toneladas"/>
    <s v="2014-2021"/>
    <m/>
    <s v="Desembarque pesca industrial de  CABALLA expresada en toneladas"/>
    <s v="Instituto Nacional de Estadísticas"/>
    <s v="19 Pesca"/>
    <s v="19.02 Pesca Industrial"/>
    <s v="01.01.02 Peces"/>
    <m/>
    <m/>
    <m/>
    <m/>
    <m/>
    <m/>
    <m/>
    <m/>
    <m/>
    <m/>
    <m/>
    <m/>
    <m/>
    <m/>
    <m/>
    <m/>
    <m/>
    <m/>
    <m/>
    <m/>
    <m/>
    <m/>
  </r>
  <r>
    <s v="Desembarque de pesca industrial de crustáceos"/>
    <x v="19"/>
    <x v="41"/>
    <x v="89"/>
    <x v="179"/>
    <s v="Toneladas"/>
    <s v="2014-2021"/>
    <m/>
    <s v="Desembarque pesca industrial de  Crustáceos expresada en toneladas"/>
    <s v="Instituto Nacional de Estadísticas"/>
    <s v="19 Pesca"/>
    <s v="19.02 Pesca Industrial"/>
    <s v="19.01.02 Crustáceos"/>
    <m/>
    <m/>
    <m/>
    <m/>
    <m/>
    <m/>
    <m/>
    <m/>
    <m/>
    <m/>
    <m/>
    <m/>
    <m/>
    <m/>
    <m/>
    <m/>
    <m/>
    <m/>
    <m/>
    <m/>
    <m/>
    <m/>
  </r>
  <r>
    <s v="Desembarque de pesca industrial de jibia o calamar rojo"/>
    <x v="19"/>
    <x v="41"/>
    <x v="86"/>
    <x v="183"/>
    <s v="Toneladas"/>
    <s v="2014-2021"/>
    <m/>
    <s v="Desembarque pesca industrial de  JIBIA O CALAMAR ROJO expresada en toneladas"/>
    <s v="Instituto Nacional de Estadísticas"/>
    <s v="19 Pesca"/>
    <s v="19.02 Pesca Industrial"/>
    <s v="01.01.01 Moluscos"/>
    <m/>
    <m/>
    <m/>
    <m/>
    <m/>
    <m/>
    <m/>
    <m/>
    <m/>
    <m/>
    <m/>
    <m/>
    <m/>
    <m/>
    <m/>
    <m/>
    <m/>
    <m/>
    <m/>
    <m/>
    <m/>
    <m/>
  </r>
  <r>
    <s v="Desembarque de pesca industrial de jurel"/>
    <x v="19"/>
    <x v="41"/>
    <x v="87"/>
    <x v="185"/>
    <s v="Toneladas"/>
    <s v="2014-2021"/>
    <m/>
    <s v="Desembarque pesca industrial de  JUREL expresada en toneladas"/>
    <s v="Instituto Nacional de Estadísticas"/>
    <s v="19 Pesca"/>
    <s v="19.02 Pesca Industrial"/>
    <s v="01.01.02 Peces"/>
    <m/>
    <m/>
    <m/>
    <m/>
    <m/>
    <m/>
    <m/>
    <m/>
    <m/>
    <m/>
    <m/>
    <m/>
    <m/>
    <m/>
    <m/>
    <m/>
    <m/>
    <m/>
    <m/>
    <m/>
    <m/>
    <m/>
  </r>
  <r>
    <s v="Desembarque de pesca industrial de merluza común"/>
    <x v="19"/>
    <x v="41"/>
    <x v="87"/>
    <x v="203"/>
    <s v="Toneladas"/>
    <s v="2014-2021"/>
    <m/>
    <s v="Desembarque pesca industrial de  MERLUZA COMUN expresada en toneladas"/>
    <s v="Instituto Nacional de Estadísticas"/>
    <s v="19 Pesca"/>
    <s v="19.02 Pesca Industrial"/>
    <s v="01.01.02 Peces"/>
    <m/>
    <m/>
    <m/>
    <m/>
    <m/>
    <m/>
    <m/>
    <m/>
    <m/>
    <m/>
    <m/>
    <m/>
    <m/>
    <m/>
    <m/>
    <m/>
    <m/>
    <m/>
    <m/>
    <m/>
    <m/>
    <m/>
  </r>
  <r>
    <s v="Desembarque de pesca industrial de merluza del sur o austral"/>
    <x v="19"/>
    <x v="41"/>
    <x v="87"/>
    <x v="204"/>
    <s v="Toneladas"/>
    <s v="2014-2021"/>
    <m/>
    <s v="Desembarque pesca industrial de  MERLUZA DEL SUR O AUSTRAL expresada en toneladas"/>
    <s v="Instituto Nacional de Estadísticas"/>
    <s v="19 Pesca"/>
    <s v="19.02 Pesca Industrial"/>
    <s v="01.01.02 Peces"/>
    <m/>
    <m/>
    <m/>
    <m/>
    <m/>
    <m/>
    <m/>
    <m/>
    <m/>
    <m/>
    <m/>
    <m/>
    <m/>
    <m/>
    <m/>
    <m/>
    <m/>
    <m/>
    <m/>
    <m/>
    <m/>
    <m/>
  </r>
  <r>
    <s v="Desembarque de pesca industrial de merluza de cola"/>
    <x v="19"/>
    <x v="41"/>
    <x v="87"/>
    <x v="189"/>
    <s v="Toneladas"/>
    <s v="2014-2021"/>
    <m/>
    <s v="Desembarque pesca industrial de  MERLUZA DE COLA expresada en toneladas"/>
    <s v="Instituto Nacional de Estadísticas"/>
    <s v="19 Pesca"/>
    <s v="19.02 Pesca Industrial"/>
    <s v="01.01.02 Peces"/>
    <m/>
    <m/>
    <m/>
    <m/>
    <m/>
    <m/>
    <m/>
    <m/>
    <m/>
    <m/>
    <m/>
    <m/>
    <m/>
    <m/>
    <m/>
    <m/>
    <m/>
    <m/>
    <m/>
    <m/>
    <m/>
    <m/>
  </r>
  <r>
    <s v="Desembarque de pesca industrial de moluscos"/>
    <x v="19"/>
    <x v="41"/>
    <x v="86"/>
    <x v="190"/>
    <s v="Toneladas"/>
    <s v="2014-2021"/>
    <m/>
    <s v="Desembarque pesca industrial de  Moluscos expresada en toneladas"/>
    <s v="Instituto Nacional de Estadísticas"/>
    <s v="19 Pesca"/>
    <s v="19.02 Pesca Industrial"/>
    <s v="01.01.01 Moluscos"/>
    <m/>
    <m/>
    <m/>
    <m/>
    <m/>
    <m/>
    <m/>
    <m/>
    <m/>
    <m/>
    <m/>
    <m/>
    <m/>
    <m/>
    <m/>
    <m/>
    <m/>
    <m/>
    <m/>
    <m/>
    <m/>
    <m/>
  </r>
  <r>
    <s v="Desembarque de pesca industrial de otras especies"/>
    <x v="19"/>
    <x v="41"/>
    <x v="91"/>
    <x v="191"/>
    <s v="Toneladas"/>
    <s v="2014-2021"/>
    <m/>
    <s v="Desembarque pesca industrial de  Otros expresada en toneladas"/>
    <s v="Instituto Nacional de Estadísticas"/>
    <s v="19 Pesca"/>
    <s v="19.02 Pesca Industrial"/>
    <s v="07.02.29 Otros"/>
    <m/>
    <m/>
    <m/>
    <m/>
    <m/>
    <m/>
    <m/>
    <m/>
    <m/>
    <m/>
    <m/>
    <m/>
    <m/>
    <m/>
    <m/>
    <m/>
    <m/>
    <m/>
    <m/>
    <m/>
    <m/>
    <m/>
  </r>
  <r>
    <s v="Desembarque de pesca industrial de peces"/>
    <x v="19"/>
    <x v="41"/>
    <x v="87"/>
    <x v="193"/>
    <s v="Toneladas"/>
    <s v="2014-2021"/>
    <m/>
    <s v="Desembarque pesca industrial de  Peces expresada en toneladas"/>
    <s v="Instituto Nacional de Estadísticas"/>
    <s v="19 Pesca"/>
    <s v="19.02 Pesca Industrial"/>
    <s v="01.01.02 Peces"/>
    <m/>
    <m/>
    <m/>
    <m/>
    <m/>
    <m/>
    <m/>
    <m/>
    <m/>
    <m/>
    <m/>
    <m/>
    <m/>
    <m/>
    <m/>
    <m/>
    <m/>
    <m/>
    <m/>
    <m/>
    <m/>
    <m/>
  </r>
  <r>
    <s v="Desembarque de pesca industrial de reineta"/>
    <x v="19"/>
    <x v="41"/>
    <x v="87"/>
    <x v="195"/>
    <s v="Toneladas"/>
    <s v="2014-2021"/>
    <m/>
    <s v="Desembarque pesca industrial de  REINETA expresada en toneladas"/>
    <s v="Instituto Nacional de Estadísticas"/>
    <s v="19 Pesca"/>
    <s v="19.02 Pesca Industrial"/>
    <s v="01.01.02 Peces"/>
    <m/>
    <m/>
    <m/>
    <m/>
    <m/>
    <m/>
    <m/>
    <m/>
    <m/>
    <m/>
    <m/>
    <m/>
    <m/>
    <m/>
    <m/>
    <m/>
    <m/>
    <m/>
    <m/>
    <m/>
    <m/>
    <m/>
  </r>
  <r>
    <s v="Desembarque de pesca industrial del resto de especies"/>
    <x v="19"/>
    <x v="41"/>
    <x v="88"/>
    <x v="196"/>
    <s v="Toneladas"/>
    <s v="2014-2021"/>
    <m/>
    <s v="Desembarque pesca industrial de  Resto expresada en toneladas"/>
    <s v="Instituto Nacional de Estadísticas"/>
    <s v="19 Pesca"/>
    <s v="19.02 Pesca Industrial"/>
    <s v="01.01.03 Resto"/>
    <m/>
    <m/>
    <m/>
    <m/>
    <m/>
    <m/>
    <m/>
    <m/>
    <m/>
    <m/>
    <m/>
    <m/>
    <m/>
    <m/>
    <m/>
    <m/>
    <m/>
    <m/>
    <m/>
    <m/>
    <m/>
    <m/>
  </r>
  <r>
    <s v="Desembarque de pesca industrial de sardina común"/>
    <x v="19"/>
    <x v="41"/>
    <x v="87"/>
    <x v="198"/>
    <s v="Toneladas"/>
    <s v="2014-2021"/>
    <m/>
    <s v="Desembarque pesca industrial de  SARDINA COMUN expresada en toneladas"/>
    <s v="Instituto Nacional de Estadísticas"/>
    <s v="19 Pesca"/>
    <s v="19.02 Pesca Industrial"/>
    <s v="01.01.02 Peces"/>
    <m/>
    <m/>
    <m/>
    <m/>
    <m/>
    <m/>
    <m/>
    <m/>
    <m/>
    <m/>
    <m/>
    <m/>
    <m/>
    <m/>
    <m/>
    <m/>
    <m/>
    <m/>
    <m/>
    <m/>
    <m/>
    <m/>
  </r>
  <r>
    <s v="Cantidad de ambulancias"/>
    <x v="20"/>
    <x v="42"/>
    <x v="93"/>
    <x v="205"/>
    <s v="Cantidad de ambulancias"/>
    <m/>
    <m/>
    <m/>
    <s v="Sistema Nacional de Información Municipal"/>
    <s v="21 Salud"/>
    <s v="21.05 Servicios de Salud"/>
    <s v="21.05.02 Emergencias"/>
    <m/>
    <m/>
    <m/>
    <m/>
    <m/>
    <m/>
    <m/>
    <m/>
    <m/>
    <m/>
    <m/>
    <m/>
    <m/>
    <m/>
    <m/>
    <m/>
    <m/>
    <m/>
    <m/>
    <m/>
    <m/>
    <m/>
  </r>
  <r>
    <s v="Cantidad de Centros de Salud Familiar (CESFAM)"/>
    <x v="20"/>
    <x v="43"/>
    <x v="94"/>
    <x v="206"/>
    <s v="Cantidad de CESFAM"/>
    <m/>
    <m/>
    <m/>
    <s v="Sistema Nacional de Información Municipal"/>
    <s v="21 Salud"/>
    <s v="21.02 Establecimientos"/>
    <s v="21.02.01 Centros de Salud"/>
    <m/>
    <m/>
    <m/>
    <m/>
    <m/>
    <m/>
    <m/>
    <m/>
    <m/>
    <m/>
    <m/>
    <m/>
    <m/>
    <m/>
    <m/>
    <m/>
    <m/>
    <m/>
    <m/>
    <m/>
    <m/>
    <m/>
  </r>
  <r>
    <s v="Cantidad de clínicas dentales móviles"/>
    <x v="20"/>
    <x v="42"/>
    <x v="95"/>
    <x v="207"/>
    <s v="Cantidad de clínicas dentales"/>
    <m/>
    <m/>
    <m/>
    <s v="Sistema Nacional de Información Municipal"/>
    <s v="21 Salud"/>
    <s v="21.05 Servicios de Salud"/>
    <s v="21.05.01 Cuidado Dental"/>
    <m/>
    <m/>
    <m/>
    <m/>
    <m/>
    <m/>
    <m/>
    <m/>
    <m/>
    <m/>
    <m/>
    <m/>
    <m/>
    <m/>
    <m/>
    <m/>
    <m/>
    <m/>
    <m/>
    <m/>
    <m/>
    <m/>
  </r>
  <r>
    <s v="Cantidad de casos positivos de cáncer de cuello uterino"/>
    <x v="20"/>
    <x v="44"/>
    <x v="96"/>
    <x v="208"/>
    <s v="Casos positivos"/>
    <m/>
    <m/>
    <m/>
    <s v="Sistema Nacional de Información Municipal"/>
    <s v="21 Salud"/>
    <s v="21.01 Enfermedades"/>
    <s v="21.01.01 Cáncer de Cuello Uterino"/>
    <m/>
    <m/>
    <m/>
    <m/>
    <m/>
    <m/>
    <m/>
    <m/>
    <m/>
    <m/>
    <m/>
    <m/>
    <m/>
    <m/>
    <m/>
    <m/>
    <m/>
    <m/>
    <m/>
    <m/>
    <m/>
    <m/>
  </r>
  <r>
    <s v="Cantidad de Centros Comunitarios de Salud Familiar (CECOF)"/>
    <x v="20"/>
    <x v="43"/>
    <x v="94"/>
    <x v="209"/>
    <s v="Cantidad de CECOF"/>
    <m/>
    <m/>
    <m/>
    <s v="Sistema Nacional de Información Municipal"/>
    <s v="21 Salud"/>
    <s v="21.02 Establecimientos"/>
    <s v="21.02.01 Centros de Salud"/>
    <m/>
    <m/>
    <m/>
    <m/>
    <m/>
    <m/>
    <m/>
    <m/>
    <m/>
    <m/>
    <m/>
    <m/>
    <m/>
    <m/>
    <m/>
    <m/>
    <m/>
    <m/>
    <m/>
    <m/>
    <m/>
    <m/>
  </r>
  <r>
    <s v="Cantidad de centros de salud rurales"/>
    <x v="20"/>
    <x v="43"/>
    <x v="94"/>
    <x v="210"/>
    <s v="Cantidad de CSR"/>
    <m/>
    <m/>
    <m/>
    <s v="Sistema Nacional de Información Municipal"/>
    <s v="21 Salud"/>
    <s v="21.02 Establecimientos"/>
    <s v="21.02.01 Centros de Salud"/>
    <m/>
    <m/>
    <m/>
    <m/>
    <m/>
    <m/>
    <m/>
    <m/>
    <m/>
    <m/>
    <m/>
    <m/>
    <m/>
    <m/>
    <m/>
    <m/>
    <m/>
    <m/>
    <m/>
    <m/>
    <m/>
    <m/>
  </r>
  <r>
    <s v="Cantidad de centros de salud urbanos"/>
    <x v="20"/>
    <x v="43"/>
    <x v="94"/>
    <x v="211"/>
    <s v="Cantidad de CSU"/>
    <m/>
    <m/>
    <m/>
    <s v="Sistema Nacional de Información Municipal"/>
    <s v="21 Salud"/>
    <s v="21.02 Establecimientos"/>
    <s v="21.02.01 Centros de Salud"/>
    <m/>
    <m/>
    <m/>
    <m/>
    <m/>
    <m/>
    <m/>
    <m/>
    <m/>
    <m/>
    <m/>
    <m/>
    <m/>
    <m/>
    <m/>
    <m/>
    <m/>
    <m/>
    <m/>
    <m/>
    <m/>
    <m/>
  </r>
  <r>
    <s v="Cantidad de consultorios generales rurales"/>
    <x v="20"/>
    <x v="43"/>
    <x v="97"/>
    <x v="212"/>
    <s v="Cantidad de CGR"/>
    <m/>
    <m/>
    <m/>
    <s v="Sistema Nacional de Información Municipal"/>
    <s v="21 Salud"/>
    <s v="21.02 Establecimientos"/>
    <s v="21.02.02 Consultorios Generales"/>
    <m/>
    <m/>
    <m/>
    <m/>
    <m/>
    <m/>
    <m/>
    <m/>
    <m/>
    <m/>
    <m/>
    <m/>
    <m/>
    <m/>
    <m/>
    <m/>
    <m/>
    <m/>
    <m/>
    <m/>
    <m/>
    <m/>
  </r>
  <r>
    <s v="Cantidad de consultorios generales urbanos"/>
    <x v="20"/>
    <x v="43"/>
    <x v="97"/>
    <x v="213"/>
    <s v="Cantidad de CGU"/>
    <m/>
    <m/>
    <m/>
    <s v="Sistema Nacional de Información Municipal"/>
    <s v="21 Salud"/>
    <s v="21.02 Establecimientos"/>
    <s v="21.02.02 Consultorios Generales"/>
    <m/>
    <m/>
    <m/>
    <m/>
    <m/>
    <m/>
    <m/>
    <m/>
    <m/>
    <m/>
    <m/>
    <m/>
    <m/>
    <m/>
    <m/>
    <m/>
    <m/>
    <m/>
    <m/>
    <m/>
    <m/>
    <m/>
  </r>
  <r>
    <s v="Cantidad de Centros de Salud Mental (COSAM)"/>
    <x v="20"/>
    <x v="43"/>
    <x v="94"/>
    <x v="214"/>
    <s v="Cantidad de COSAM"/>
    <m/>
    <m/>
    <m/>
    <s v="Sistema Nacional de Información Municipal"/>
    <s v="21 Salud"/>
    <s v="21.02 Establecimientos"/>
    <s v="21.02.01 Centros de Salud"/>
    <m/>
    <m/>
    <m/>
    <m/>
    <m/>
    <m/>
    <m/>
    <m/>
    <m/>
    <m/>
    <m/>
    <m/>
    <m/>
    <m/>
    <m/>
    <m/>
    <m/>
    <m/>
    <m/>
    <m/>
    <m/>
    <m/>
  </r>
  <r>
    <s v="Índice de Actividad de Atención Primaria de Salud"/>
    <x v="20"/>
    <x v="45"/>
    <x v="98"/>
    <x v="215"/>
    <s v="índice"/>
    <m/>
    <m/>
    <m/>
    <s v="Sistema Nacional de Información Municipal"/>
    <s v="21 Salud"/>
    <s v="21.03 Índices"/>
    <s v="21.03.01 Atención Primaria"/>
    <m/>
    <m/>
    <m/>
    <m/>
    <m/>
    <m/>
    <m/>
    <m/>
    <m/>
    <m/>
    <m/>
    <m/>
    <m/>
    <m/>
    <m/>
    <m/>
    <m/>
    <m/>
    <m/>
    <m/>
    <m/>
    <m/>
  </r>
  <r>
    <s v="Cantidad de personas diagnosticadas con VIH/SIDA"/>
    <x v="20"/>
    <x v="44"/>
    <x v="99"/>
    <x v="216"/>
    <s v="Cantidad de personas"/>
    <m/>
    <m/>
    <m/>
    <s v="Departamento de Estadísticas e Información de la Salud"/>
    <s v="21 Salud"/>
    <s v="21.01 Enfermedades"/>
    <s v="21.01.02 VIH/SIDA"/>
    <m/>
    <m/>
    <m/>
    <m/>
    <m/>
    <m/>
    <m/>
    <m/>
    <m/>
    <m/>
    <m/>
    <m/>
    <m/>
    <m/>
    <m/>
    <m/>
    <m/>
    <m/>
    <m/>
    <m/>
    <m/>
    <m/>
  </r>
  <r>
    <s v="Cantidad de personas en el programa de salud cardiovascular"/>
    <x v="20"/>
    <x v="46"/>
    <x v="100"/>
    <x v="217"/>
    <s v="Cantidad de personas"/>
    <m/>
    <m/>
    <m/>
    <s v="Departamento de Estadísticas e Información de la Salud"/>
    <s v="21 Salud"/>
    <s v="21.04 Programas"/>
    <s v="21.04.01 Programa de Salud Cardiovascular"/>
    <m/>
    <m/>
    <m/>
    <m/>
    <m/>
    <m/>
    <m/>
    <m/>
    <m/>
    <m/>
    <m/>
    <m/>
    <m/>
    <m/>
    <m/>
    <m/>
    <m/>
    <m/>
    <m/>
    <m/>
    <m/>
    <m/>
  </r>
  <r>
    <s v="Postas de Salud Rurales"/>
    <x v="20"/>
    <x v="43"/>
    <x v="101"/>
    <x v="218"/>
    <s v="Cantidad de postas rurales"/>
    <m/>
    <m/>
    <m/>
    <s v="Sistema Nacional de Información Municipal"/>
    <s v="21 Salud"/>
    <s v="21.02 Establecimientos"/>
    <s v="21.02.03 Postas"/>
    <m/>
    <m/>
    <m/>
    <m/>
    <m/>
    <m/>
    <m/>
    <m/>
    <m/>
    <m/>
    <m/>
    <m/>
    <m/>
    <m/>
    <m/>
    <m/>
    <m/>
    <m/>
    <m/>
    <m/>
    <m/>
    <m/>
  </r>
  <r>
    <s v="SAPU"/>
    <x v="20"/>
    <x v="43"/>
    <x v="102"/>
    <x v="219"/>
    <s v="Cantidad de SAPU"/>
    <m/>
    <m/>
    <m/>
    <s v="Sistema Nacional de Información Municipal"/>
    <s v="21 Salud"/>
    <s v="21.02 Establecimientos"/>
    <s v="21.02.04 Servicios de Urgencia"/>
    <m/>
    <m/>
    <m/>
    <m/>
    <m/>
    <m/>
    <m/>
    <m/>
    <m/>
    <m/>
    <m/>
    <m/>
    <m/>
    <m/>
    <m/>
    <m/>
    <m/>
    <m/>
    <m/>
    <m/>
    <m/>
    <m/>
  </r>
  <r>
    <s v="Electricidad, gas y agua"/>
    <x v="21"/>
    <x v="47"/>
    <x v="103"/>
    <x v="220"/>
    <m/>
    <m/>
    <m/>
    <m/>
    <m/>
    <s v="22 Servicios"/>
    <s v="22.01 Servicios de Abastecimiento"/>
    <s v="22.01.01 Servicios Básicos"/>
    <m/>
    <m/>
    <m/>
    <m/>
    <m/>
    <m/>
    <m/>
    <m/>
    <m/>
    <m/>
    <m/>
    <m/>
    <m/>
    <m/>
    <n v="100"/>
    <n v="102.5"/>
    <n v="105.7"/>
    <n v="106.6"/>
    <n v="107.9"/>
    <n v="107.8"/>
    <n v="105.3"/>
    <m/>
  </r>
  <r>
    <s v="Electricidad, gas y agua potable"/>
    <x v="21"/>
    <x v="47"/>
    <x v="103"/>
    <x v="221"/>
    <m/>
    <m/>
    <m/>
    <m/>
    <m/>
    <s v="22 Servicios"/>
    <s v="22.01 Servicios de Abastecimiento"/>
    <s v="22.01.01 Servicios Básicos"/>
    <m/>
    <m/>
    <m/>
    <m/>
    <m/>
    <m/>
    <m/>
    <m/>
    <m/>
    <n v="1200"/>
    <n v="1247.0999999999999"/>
    <n v="1315.4"/>
    <n v="1390"/>
    <n v="1439.1"/>
    <n v="1473.3"/>
    <n v="1505.2"/>
    <n v="1534"/>
    <m/>
    <m/>
    <m/>
    <m/>
    <m/>
  </r>
  <r>
    <s v="Pobreza Hombres PROVISIONAL"/>
    <x v="22"/>
    <x v="48"/>
    <x v="104"/>
    <x v="222"/>
    <s v="Porcentaje"/>
    <s v="2006-2020"/>
    <m/>
    <m/>
    <m/>
    <s v="24 Socioeconómico"/>
    <s v="24.03 Vulnerabilidad"/>
    <s v="24.03.04 Pobreza por Sexo"/>
    <m/>
    <m/>
    <m/>
    <m/>
    <m/>
    <m/>
    <n v="10.543700000000015"/>
    <m/>
    <m/>
    <n v="11.950800000000003"/>
    <m/>
    <n v="11.072300000000011"/>
    <m/>
    <n v="11.08280000000002"/>
    <m/>
    <n v="9.0929000000000126"/>
    <m/>
    <n v="6.5620999999999992"/>
    <m/>
    <m/>
    <n v="10.682500000000006"/>
    <m/>
  </r>
  <r>
    <s v="Pobreza Mujeres PROVISIONAL"/>
    <x v="22"/>
    <x v="48"/>
    <x v="104"/>
    <x v="223"/>
    <s v="Porcentaje"/>
    <s v="2006-2020"/>
    <m/>
    <m/>
    <m/>
    <s v="24 Socioeconómico"/>
    <s v="24.03 Vulnerabilidad"/>
    <s v="24.03.04 Pobreza por Sexo"/>
    <m/>
    <m/>
    <m/>
    <m/>
    <m/>
    <m/>
    <n v="12.320000000000004"/>
    <m/>
    <m/>
    <n v="14.11029999999997"/>
    <m/>
    <n v="13.796300000000008"/>
    <m/>
    <n v="13.178200000000006"/>
    <m/>
    <n v="10.616100000000007"/>
    <m/>
    <n v="7.7186000000000021"/>
    <m/>
    <m/>
    <n v="11.108400000000016"/>
    <m/>
  </r>
  <r>
    <s v="Pobreza Extrema PROVISIONAL"/>
    <x v="22"/>
    <x v="48"/>
    <x v="105"/>
    <x v="224"/>
    <s v="Porcentaje"/>
    <s v="2006-2020"/>
    <m/>
    <m/>
    <m/>
    <s v="24 Socioeconómico"/>
    <s v="24.03 Vulnerabilidad"/>
    <s v="24.03.01 Pobreza Extrema"/>
    <m/>
    <m/>
    <m/>
    <m/>
    <m/>
    <m/>
    <n v="2.523999999999968"/>
    <m/>
    <m/>
    <n v="3.1249999999999609"/>
    <m/>
    <n v="2.4379999999999828"/>
    <m/>
    <n v="3.6269999999999536"/>
    <m/>
    <n v="2.8459999999999646"/>
    <m/>
    <n v="1.882000000000001"/>
    <m/>
    <m/>
    <n v="4.2869999999999404"/>
    <m/>
  </r>
  <r>
    <s v="Pobreza No Extrema PROVISIONAL"/>
    <x v="22"/>
    <x v="48"/>
    <x v="106"/>
    <x v="225"/>
    <s v="Porcentaje"/>
    <s v="2006-2020"/>
    <m/>
    <m/>
    <m/>
    <s v="24 Socioeconómico"/>
    <s v="24.03 Vulnerabilidad"/>
    <s v="24.03.03 Pobreza No Extrema"/>
    <m/>
    <m/>
    <m/>
    <m/>
    <m/>
    <m/>
    <n v="8.8369999999999962"/>
    <m/>
    <m/>
    <n v="9.859999999999971"/>
    <m/>
    <n v="9.9439999999999973"/>
    <m/>
    <n v="8.4639999999999951"/>
    <m/>
    <n v="6.9249999999999865"/>
    <m/>
    <n v="5.2199999999999545"/>
    <m/>
    <m/>
    <n v="6.5189999999999779"/>
    <m/>
  </r>
  <r>
    <s v="Pobreza PROVISIONAL"/>
    <x v="22"/>
    <x v="48"/>
    <x v="107"/>
    <x v="226"/>
    <s v="Porcentaje"/>
    <s v="2006-2020"/>
    <m/>
    <m/>
    <m/>
    <s v="24 Socioeconómico"/>
    <s v="24.03 Vulnerabilidad"/>
    <s v="24.03.02 Pobreza General"/>
    <m/>
    <m/>
    <m/>
    <m/>
    <m/>
    <m/>
    <n v="11.360999999999965"/>
    <m/>
    <m/>
    <n v="12.984999999999932"/>
    <m/>
    <n v="12.38199999999998"/>
    <m/>
    <n v="12.090999999999948"/>
    <m/>
    <n v="9.7709999999999511"/>
    <m/>
    <n v="7.1019999999999559"/>
    <m/>
    <m/>
    <n v="10.805999999999919"/>
    <m/>
  </r>
  <r>
    <s v="Pobreza Migrantes PROVISIONAL"/>
    <x v="22"/>
    <x v="48"/>
    <x v="107"/>
    <x v="226"/>
    <s v="Porcentaje"/>
    <s v="2006-2020"/>
    <m/>
    <m/>
    <m/>
    <s v="24 Socioeconómico"/>
    <s v="24.03 Vulnerabilidad"/>
    <s v="24.03.02 Pobreza General"/>
    <m/>
    <m/>
    <m/>
    <m/>
    <m/>
    <m/>
    <m/>
    <m/>
    <m/>
    <m/>
    <m/>
    <n v="8.9119999999999973"/>
    <m/>
    <n v="3.0990000000000002"/>
    <m/>
    <n v="3"/>
    <m/>
    <n v="5.4189999999999978"/>
    <m/>
    <m/>
    <n v="6.7129999999999912"/>
    <m/>
  </r>
  <r>
    <s v="Conexiones a Internet Fijo"/>
    <x v="23"/>
    <x v="49"/>
    <x v="108"/>
    <x v="227"/>
    <s v="Cantidad de conexiones"/>
    <m/>
    <m/>
    <m/>
    <s v="Biblioteca del Congreso Nacional"/>
    <s v="25 Telecomunicaciones"/>
    <s v="25.01 Internet"/>
    <s v="25.01.01 Internet Fijo"/>
    <m/>
    <m/>
    <m/>
    <m/>
    <m/>
    <m/>
    <m/>
    <m/>
    <m/>
    <m/>
    <m/>
    <m/>
    <m/>
    <m/>
    <m/>
    <m/>
    <m/>
    <m/>
    <m/>
    <m/>
    <m/>
    <m/>
  </r>
  <r>
    <s v="Suscriptores a Televisión de Pago"/>
    <x v="23"/>
    <x v="50"/>
    <x v="109"/>
    <x v="228"/>
    <s v="Cantidad de suscriptores"/>
    <m/>
    <m/>
    <m/>
    <s v="Biblioteca del Congreso Nacional"/>
    <s v="25 Telecomunicaciones"/>
    <s v="25.02 Televisión"/>
    <s v="25.02.01 Televisión de Pago"/>
    <m/>
    <m/>
    <m/>
    <m/>
    <m/>
    <m/>
    <m/>
    <m/>
    <m/>
    <m/>
    <m/>
    <m/>
    <m/>
    <m/>
    <m/>
    <m/>
    <m/>
    <m/>
    <m/>
    <m/>
    <m/>
    <m/>
  </r>
  <r>
    <s v="Carga efectiva de comercio exterior - contenedores "/>
    <x v="24"/>
    <x v="51"/>
    <x v="110"/>
    <x v="229"/>
    <s v="Toneladas"/>
    <s v="2014-2021"/>
    <m/>
    <s v="Carga transportada hacia o desde el exterior en un deposito de  carga para el transporte marítimo y que cumple con dimensiones normalizadas para  facilitar su manipulación"/>
    <s v="Instituto Nacional de Estadísticas"/>
    <s v="26 Transporte"/>
    <s v="26.02 Comercio Exterior"/>
    <s v="26.02.01 Carga Efectiva"/>
    <m/>
    <m/>
    <m/>
    <m/>
    <m/>
    <m/>
    <m/>
    <m/>
    <m/>
    <m/>
    <m/>
    <m/>
    <m/>
    <m/>
    <m/>
    <m/>
    <m/>
    <m/>
    <m/>
    <m/>
    <m/>
    <m/>
  </r>
  <r>
    <s v="Carga efectiva de comercio exterior -  granel sólido"/>
    <x v="24"/>
    <x v="51"/>
    <x v="110"/>
    <x v="229"/>
    <s v="Toneladas"/>
    <s v="2014-2021"/>
    <m/>
    <s v="Carga transportada hacia o desde el exterior si  empaquetar ni embalar, en grandes cantidades  en forma estado sólido"/>
    <s v="Instituto Nacional de Estadísticas"/>
    <s v="26 Transporte"/>
    <s v="26.02 Comercio Exterior"/>
    <s v="26.02.01 Carga Efectiva"/>
    <m/>
    <m/>
    <m/>
    <m/>
    <m/>
    <m/>
    <m/>
    <m/>
    <m/>
    <m/>
    <m/>
    <m/>
    <m/>
    <m/>
    <m/>
    <m/>
    <m/>
    <m/>
    <m/>
    <m/>
    <m/>
    <m/>
  </r>
  <r>
    <s v="Carga efectiva de comercio exterior - suelta o general"/>
    <x v="24"/>
    <x v="51"/>
    <x v="110"/>
    <x v="229"/>
    <s v="Toneladas"/>
    <s v="2014-2021"/>
    <m/>
    <s v="Carga transportada hacia o desde el exterior que estando embalada o sin embalar fuera de contenedores es posible tratarla como unidad"/>
    <s v="Instituto Nacional de Estadísticas"/>
    <s v="26 Transporte"/>
    <s v="26.02 Comercio Exterior"/>
    <s v="26.02.01 Carga Efectiva"/>
    <m/>
    <m/>
    <m/>
    <m/>
    <m/>
    <m/>
    <m/>
    <m/>
    <m/>
    <m/>
    <m/>
    <m/>
    <m/>
    <m/>
    <m/>
    <m/>
    <m/>
    <m/>
    <m/>
    <m/>
    <m/>
    <m/>
  </r>
  <r>
    <s v="Carga efectiva de comercio exterior - granel"/>
    <x v="24"/>
    <x v="51"/>
    <x v="110"/>
    <x v="229"/>
    <s v="Toneladas"/>
    <s v="2014-2021"/>
    <m/>
    <s v="Carga transportada hacia o desde el exterior si  empaquetar ni embalar, en grandes cantidades  en forma sólida líquida o gaseosa."/>
    <s v="Instituto Nacional de Estadísticas"/>
    <s v="26 Transporte"/>
    <s v="26.02 Comercio Exterior"/>
    <s v="26.02.01 Carga Efectiva"/>
    <m/>
    <m/>
    <m/>
    <m/>
    <m/>
    <m/>
    <m/>
    <m/>
    <m/>
    <m/>
    <m/>
    <m/>
    <m/>
    <m/>
    <m/>
    <m/>
    <m/>
    <m/>
    <m/>
    <m/>
    <m/>
    <m/>
  </r>
  <r>
    <s v="Carga efectiva de comercio exterior - granel líquido-gaseoso"/>
    <x v="24"/>
    <x v="51"/>
    <x v="110"/>
    <x v="229"/>
    <s v="Toneladas"/>
    <s v="2014-2021"/>
    <m/>
    <s v="Carga transportada hacia o desde el exterior si  empaquetar ni embalar, en grandes cantidades en estado liquido o gaseosa."/>
    <s v="Instituto Nacional de Estadísticas"/>
    <s v="26 Transporte"/>
    <s v="26.02 Comercio Exterior"/>
    <s v="26.02.01 Carga Efectiva"/>
    <m/>
    <m/>
    <m/>
    <m/>
    <m/>
    <m/>
    <m/>
    <m/>
    <m/>
    <m/>
    <m/>
    <m/>
    <m/>
    <m/>
    <m/>
    <m/>
    <m/>
    <m/>
    <m/>
    <m/>
    <m/>
    <m/>
  </r>
  <r>
    <s v="Carga efectiva de comercio exterior - otro"/>
    <x v="24"/>
    <x v="51"/>
    <x v="110"/>
    <x v="229"/>
    <s v="Toneladas"/>
    <s v="2014-2021"/>
    <m/>
    <s v="Carga transportada hacia o desde el exterior que no se clasifique en otras desagregaciones."/>
    <s v="Instituto Nacional de Estadísticas"/>
    <s v="26 Transporte"/>
    <s v="26.02 Comercio Exterior"/>
    <s v="26.02.01 Carga Efectiva"/>
    <m/>
    <m/>
    <m/>
    <m/>
    <m/>
    <m/>
    <m/>
    <m/>
    <m/>
    <m/>
    <m/>
    <m/>
    <m/>
    <m/>
    <m/>
    <m/>
    <m/>
    <m/>
    <m/>
    <m/>
    <m/>
    <m/>
  </r>
  <r>
    <s v="Movimiento de carga portuaria embarcada al exterior"/>
    <x v="24"/>
    <x v="51"/>
    <x v="111"/>
    <x v="230"/>
    <s v="Toneladas"/>
    <s v="2014-2021"/>
    <m/>
    <s v="Traslado de carga desde el frente de atraque hasta el interior de la nave. La carga tiene como destino otro país."/>
    <s v="Instituto Nacional de Estadísticas"/>
    <s v="26 Transporte"/>
    <s v="26.02 Comercio Exterior"/>
    <s v="26.02.02 Carga Portuaria"/>
    <m/>
    <m/>
    <m/>
    <m/>
    <m/>
    <m/>
    <m/>
    <m/>
    <m/>
    <m/>
    <m/>
    <m/>
    <m/>
    <m/>
    <m/>
    <m/>
    <m/>
    <m/>
    <m/>
    <m/>
    <m/>
    <m/>
  </r>
  <r>
    <s v="Movimiento de carga portuaria por cabotaje"/>
    <x v="24"/>
    <x v="52"/>
    <x v="111"/>
    <x v="230"/>
    <s v="Toneladas"/>
    <s v="2014-2021"/>
    <m/>
    <s v="Transporte de carga nacional o nacionalizada entre puertos de un mismo país"/>
    <s v="Instituto Nacional de Estadísticas"/>
    <s v="26 Transporte"/>
    <s v="26.03 Comercio Nacional"/>
    <s v="26.02.02 Carga Portuaria"/>
    <m/>
    <m/>
    <m/>
    <m/>
    <m/>
    <m/>
    <m/>
    <m/>
    <m/>
    <m/>
    <m/>
    <m/>
    <m/>
    <m/>
    <m/>
    <m/>
    <m/>
    <m/>
    <m/>
    <m/>
    <m/>
    <m/>
  </r>
  <r>
    <s v="Movimiento de carga portuaria desembarcada del exterior"/>
    <x v="24"/>
    <x v="51"/>
    <x v="111"/>
    <x v="230"/>
    <s v="Toneladas"/>
    <s v="2014-2021"/>
    <m/>
    <s v="Transferencia de carga desde el interior de la nave hasta el frente de atraque. El origen de la carga es otro país."/>
    <s v="Instituto Nacional de Estadísticas"/>
    <s v="26 Transporte"/>
    <s v="26.02 Comercio Exterior"/>
    <s v="26.02.02 Carga Portuaria"/>
    <m/>
    <m/>
    <m/>
    <m/>
    <m/>
    <m/>
    <m/>
    <m/>
    <m/>
    <m/>
    <m/>
    <m/>
    <m/>
    <m/>
    <m/>
    <m/>
    <m/>
    <m/>
    <m/>
    <m/>
    <m/>
    <m/>
  </r>
  <r>
    <s v="Movimiento de carga portuaria por re-estibas y transbordos"/>
    <x v="24"/>
    <x v="52"/>
    <x v="111"/>
    <x v="230"/>
    <s v="Toneladas"/>
    <s v="2014-2021"/>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s v="26 Transporte"/>
    <s v="26.03 Comercio Nacional"/>
    <s v="26.02.02 Carga Portuaria"/>
    <m/>
    <m/>
    <m/>
    <m/>
    <m/>
    <m/>
    <m/>
    <m/>
    <m/>
    <m/>
    <m/>
    <m/>
    <m/>
    <m/>
    <m/>
    <m/>
    <m/>
    <m/>
    <m/>
    <m/>
    <m/>
    <m/>
  </r>
  <r>
    <s v="Movimiento de carga portuaria en tránsito"/>
    <x v="24"/>
    <x v="51"/>
    <x v="111"/>
    <x v="230"/>
    <s v="Toneladas"/>
    <s v="2014-2021"/>
    <m/>
    <s v="Es el paso de carga extranjera por territorio nacional , descargada en el terminal portuario nacional pero que posteriormente es embarcada con destino el extranjero"/>
    <s v="Instituto Nacional de Estadísticas"/>
    <s v="26 Transporte"/>
    <s v="26.02 Comercio Exterior"/>
    <s v="26.02.02 Carga Portuaria"/>
    <m/>
    <m/>
    <m/>
    <m/>
    <m/>
    <m/>
    <m/>
    <m/>
    <m/>
    <m/>
    <m/>
    <m/>
    <m/>
    <m/>
    <m/>
    <m/>
    <m/>
    <m/>
    <m/>
    <m/>
    <m/>
    <m/>
  </r>
  <r>
    <s v="Cantidad de contenedores de 20 pies manipulados en puerto"/>
    <x v="24"/>
    <x v="52"/>
    <x v="112"/>
    <x v="231"/>
    <s v="TEUS"/>
    <s v="2014-2021"/>
    <m/>
    <s v="Cantidad de contenedores/depósitos de carga  de tamaño de 20 pies. TEUS es la unidad de medida utilizada en el transporte marítimo de contenedores equivalente a la capacidad de carga de un contenedor normalizado de 20 pies"/>
    <s v="Instituto Nacional de Estadísticas"/>
    <s v="26 Transporte"/>
    <s v="26.03 Comercio Nacional"/>
    <s v="26.03.02 Contenedores"/>
    <m/>
    <m/>
    <m/>
    <m/>
    <m/>
    <m/>
    <m/>
    <m/>
    <m/>
    <m/>
    <m/>
    <m/>
    <m/>
    <m/>
    <m/>
    <m/>
    <m/>
    <m/>
    <m/>
    <m/>
    <m/>
    <m/>
  </r>
  <r>
    <s v="Cantidad de contenedores de 40 pies manipulados en puerto"/>
    <x v="24"/>
    <x v="52"/>
    <x v="112"/>
    <x v="232"/>
    <s v="FEUS"/>
    <s v="2014-2021"/>
    <m/>
    <s v="Cantidad de contenedores/depósitos de carga  de tamaño de 40 pies. FEUS es la unidad de medida utilizada en el transporte marítimo de contenedores equivalente a la capacidad de carga de un contenedor normalizado de 40 pies"/>
    <s v="Instituto Nacional de Estadísticas"/>
    <s v="26 Transporte"/>
    <s v="26.03 Comercio Nacional"/>
    <s v="26.03.02 Contenedores"/>
    <m/>
    <m/>
    <m/>
    <m/>
    <m/>
    <m/>
    <m/>
    <m/>
    <m/>
    <m/>
    <m/>
    <m/>
    <m/>
    <m/>
    <m/>
    <m/>
    <m/>
    <m/>
    <m/>
    <m/>
    <m/>
    <m/>
  </r>
  <r>
    <s v="Parque vehicular de buses"/>
    <x v="24"/>
    <x v="53"/>
    <x v="113"/>
    <x v="233"/>
    <s v="Cantidad de buses"/>
    <s v="2014-2021"/>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s v="26 Transporte"/>
    <s v="26.05 Transporte Público"/>
    <s v="26.04.01 Parque Vehicular"/>
    <m/>
    <m/>
    <m/>
    <m/>
    <m/>
    <m/>
    <m/>
    <m/>
    <m/>
    <m/>
    <m/>
    <m/>
    <m/>
    <m/>
    <m/>
    <m/>
    <m/>
    <m/>
    <m/>
    <m/>
    <m/>
    <m/>
  </r>
  <r>
    <s v="Parque vehicular de buses escolares"/>
    <x v="24"/>
    <x v="54"/>
    <x v="113"/>
    <x v="234"/>
    <s v="Cantidad de buses escolares"/>
    <s v="2014-2021"/>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s v="26 Transporte"/>
    <s v="26.04 Transporte Privado"/>
    <s v="26.04.01 Parque Vehicular"/>
    <m/>
    <m/>
    <m/>
    <m/>
    <m/>
    <m/>
    <m/>
    <m/>
    <m/>
    <m/>
    <m/>
    <m/>
    <m/>
    <m/>
    <m/>
    <m/>
    <m/>
    <m/>
    <m/>
    <m/>
    <m/>
    <m/>
  </r>
  <r>
    <s v="Parque vehicular de minibuses"/>
    <x v="24"/>
    <x v="54"/>
    <x v="113"/>
    <x v="235"/>
    <s v="Cantidad de minibuses"/>
    <s v="2014-2021"/>
    <m/>
    <s v="Los Minibuses están definidos en el articulo 20° del Decreto N°212/1992 como:_x000a__x000a_• Minibuses son vehículos de 12 a 17 asientos, incluido el del conductor._x000a__x000a_"/>
    <s v="Instituto Nacional de Estadísticas"/>
    <s v="26 Transporte"/>
    <s v="26.04 Transporte Privado"/>
    <s v="26.04.01 Parque Vehicular"/>
    <m/>
    <m/>
    <m/>
    <m/>
    <m/>
    <m/>
    <m/>
    <m/>
    <m/>
    <m/>
    <m/>
    <m/>
    <m/>
    <m/>
    <m/>
    <m/>
    <m/>
    <m/>
    <m/>
    <m/>
    <m/>
    <m/>
  </r>
  <r>
    <s v="Parque vehicular de taxis"/>
    <x v="24"/>
    <x v="53"/>
    <x v="113"/>
    <x v="236"/>
    <s v="Cantidad de taxis"/>
    <s v="2014-2021"/>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s v="26 Transporte"/>
    <s v="26.05 Transporte Público"/>
    <s v="26.04.01 Parque Vehicular"/>
    <m/>
    <m/>
    <m/>
    <m/>
    <m/>
    <m/>
    <m/>
    <m/>
    <m/>
    <m/>
    <m/>
    <m/>
    <m/>
    <m/>
    <m/>
    <m/>
    <m/>
    <m/>
    <m/>
    <m/>
    <m/>
    <m/>
  </r>
  <r>
    <s v="Parque vehicular de trolebuses"/>
    <x v="24"/>
    <x v="53"/>
    <x v="113"/>
    <x v="237"/>
    <s v="Cantidad de trolebuses"/>
    <s v="2014-2021"/>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s v="26 Transporte"/>
    <s v="26.05 Transporte Público"/>
    <s v="26.04.01 Parque Vehicular"/>
    <m/>
    <m/>
    <m/>
    <m/>
    <m/>
    <m/>
    <m/>
    <m/>
    <m/>
    <m/>
    <m/>
    <m/>
    <m/>
    <m/>
    <m/>
    <m/>
    <m/>
    <m/>
    <m/>
    <m/>
    <m/>
    <m/>
  </r>
  <r>
    <s v="Pasada de vehículos por plazas de peajes y pórticos de autopistas interurbanas"/>
    <x v="24"/>
    <x v="55"/>
    <x v="114"/>
    <x v="238"/>
    <s v="Cantidad de vehículos"/>
    <s v="2014-2021"/>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s v="26 Transporte"/>
    <s v="26.01 Autopistas"/>
    <s v="26.01.01 Plazas de Peajes y Pórticos"/>
    <m/>
    <m/>
    <m/>
    <m/>
    <m/>
    <m/>
    <m/>
    <m/>
    <m/>
    <m/>
    <m/>
    <m/>
    <m/>
    <m/>
    <m/>
    <m/>
    <m/>
    <m/>
    <m/>
    <m/>
    <m/>
    <m/>
  </r>
  <r>
    <s v="Pasada de vehículos por pórticos de autopistas urbanas"/>
    <x v="24"/>
    <x v="55"/>
    <x v="115"/>
    <x v="238"/>
    <s v="Cantidad de vehículos"/>
    <s v="2014-2021"/>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s v="26 Transporte"/>
    <s v="26.01 Autopistas"/>
    <s v="26.01.02 Pórticos"/>
    <m/>
    <m/>
    <m/>
    <m/>
    <m/>
    <m/>
    <m/>
    <m/>
    <m/>
    <m/>
    <m/>
    <m/>
    <m/>
    <m/>
    <m/>
    <m/>
    <m/>
    <m/>
    <m/>
    <m/>
    <m/>
    <m/>
  </r>
  <r>
    <s v="Compañías de Bomberos"/>
    <x v="25"/>
    <x v="56"/>
    <x v="93"/>
    <x v="239"/>
    <s v="Cantidad de compañías de bomberos"/>
    <m/>
    <m/>
    <m/>
    <s v="Sistema Nacional de Información Municipal"/>
    <s v="27 Utilidad Pública"/>
    <s v="27.01 Seguridad"/>
    <s v="21.05.02 Emergencias"/>
    <m/>
    <m/>
    <m/>
    <m/>
    <m/>
    <m/>
    <m/>
    <m/>
    <m/>
    <m/>
    <m/>
    <m/>
    <m/>
    <m/>
    <m/>
    <m/>
    <m/>
    <m/>
    <m/>
    <m/>
    <m/>
    <m/>
  </r>
  <r>
    <s v="Monto pagado por pensión básica de vejez en el año"/>
    <x v="12"/>
    <x v="57"/>
    <x v="47"/>
    <x v="240"/>
    <s v="Miles de CLP"/>
    <s v="2011-2020"/>
    <m/>
    <m/>
    <s v="Sistema Nacional de Información Municipal"/>
    <s v="14 Gobiernos Locales"/>
    <s v="14.03 Egreso"/>
    <s v="14.01.03 Pensiones"/>
    <m/>
    <m/>
    <m/>
    <m/>
    <m/>
    <m/>
    <m/>
    <m/>
    <m/>
    <m/>
    <m/>
    <m/>
    <m/>
    <m/>
    <m/>
    <m/>
    <m/>
    <m/>
    <m/>
    <m/>
    <m/>
    <m/>
  </r>
  <r>
    <s v="Monto pagado por pensión básica solidaria en el año"/>
    <x v="12"/>
    <x v="57"/>
    <x v="47"/>
    <x v="241"/>
    <s v="Miles de CLP"/>
    <s v="2011-2020"/>
    <m/>
    <m/>
    <s v="Sistema Nacional de Información Municipal"/>
    <s v="14 Gobiernos Locales"/>
    <s v="14.03 Egreso"/>
    <s v="14.01.03 Pensiones"/>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E18D41-AB93-4027-91D9-5A02DD333FD4}" name="TablaDinámica1" cacheId="31"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F3:I266" firstHeaderRow="1" firstDataRow="1" firstDataCol="4"/>
  <pivotFields count="35">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8">
        <item x="18"/>
        <item x="0"/>
        <item x="3"/>
        <item x="4"/>
        <item x="5"/>
        <item x="6"/>
        <item x="7"/>
        <item x="9"/>
        <item m="1" x="26"/>
        <item x="10"/>
        <item x="14"/>
        <item x="11"/>
        <item x="2"/>
        <item x="12"/>
        <item x="13"/>
        <item x="1"/>
        <item x="15"/>
        <item x="17"/>
        <item x="19"/>
        <item m="1" x="27"/>
        <item x="20"/>
        <item x="21"/>
        <item x="8"/>
        <item x="22"/>
        <item x="23"/>
        <item x="24"/>
        <item x="25"/>
        <item x="16"/>
      </items>
      <extLst>
        <ext xmlns:x14="http://schemas.microsoft.com/office/spreadsheetml/2009/9/main" uri="{2946ED86-A175-432a-8AC1-64E0C546D7DE}">
          <x14:pivotField fillDownLabels="1"/>
        </ext>
      </extLst>
    </pivotField>
    <pivotField axis="axisRow" compact="0" outline="0" showAll="0" defaultSubtotal="0">
      <items count="70">
        <item x="24"/>
        <item x="28"/>
        <item x="17"/>
        <item x="55"/>
        <item x="7"/>
        <item x="51"/>
        <item x="52"/>
        <item x="22"/>
        <item x="35"/>
        <item x="14"/>
        <item x="15"/>
        <item m="1" x="68"/>
        <item x="13"/>
        <item x="10"/>
        <item x="57"/>
        <item x="8"/>
        <item x="1"/>
        <item m="1" x="60"/>
        <item m="1" x="67"/>
        <item x="18"/>
        <item x="44"/>
        <item x="38"/>
        <item x="37"/>
        <item x="43"/>
        <item x="4"/>
        <item x="21"/>
        <item x="26"/>
        <item x="6"/>
        <item x="5"/>
        <item x="19"/>
        <item m="1" x="64"/>
        <item x="45"/>
        <item x="36"/>
        <item x="20"/>
        <item x="27"/>
        <item x="34"/>
        <item x="11"/>
        <item x="3"/>
        <item x="2"/>
        <item m="1" x="65"/>
        <item x="25"/>
        <item x="49"/>
        <item x="16"/>
        <item m="1" x="58"/>
        <item x="29"/>
        <item x="31"/>
        <item x="33"/>
        <item x="32"/>
        <item x="39"/>
        <item x="41"/>
        <item x="0"/>
        <item x="46"/>
        <item m="1" x="59"/>
        <item x="30"/>
        <item x="23"/>
        <item x="56"/>
        <item m="1" x="69"/>
        <item m="1" x="63"/>
        <item x="12"/>
        <item x="47"/>
        <item x="42"/>
        <item x="50"/>
        <item m="1" x="61"/>
        <item x="40"/>
        <item x="54"/>
        <item x="53"/>
        <item m="1" x="66"/>
        <item m="1" x="62"/>
        <item x="9"/>
        <item x="48"/>
      </items>
      <extLst>
        <ext xmlns:x14="http://schemas.microsoft.com/office/spreadsheetml/2009/9/main" uri="{2946ED86-A175-432a-8AC1-64E0C546D7DE}">
          <x14:pivotField fillDownLabels="1"/>
        </ext>
      </extLst>
    </pivotField>
    <pivotField axis="axisRow" compact="0" outline="0" showAll="0" defaultSubtotal="0">
      <items count="228">
        <item x="74"/>
        <item x="7"/>
        <item m="1" x="159"/>
        <item x="85"/>
        <item x="18"/>
        <item x="24"/>
        <item m="1" x="199"/>
        <item m="1" x="224"/>
        <item x="26"/>
        <item x="2"/>
        <item x="98"/>
        <item m="1" x="201"/>
        <item x="57"/>
        <item x="32"/>
        <item x="10"/>
        <item x="96"/>
        <item x="12"/>
        <item m="1" x="120"/>
        <item x="110"/>
        <item x="111"/>
        <item x="27"/>
        <item x="65"/>
        <item m="1" x="122"/>
        <item x="5"/>
        <item x="94"/>
        <item x="75"/>
        <item m="1" x="153"/>
        <item m="1" x="161"/>
        <item m="1" x="220"/>
        <item m="1" x="150"/>
        <item x="45"/>
        <item x="13"/>
        <item x="14"/>
        <item x="97"/>
        <item x="15"/>
        <item x="112"/>
        <item m="1" x="140"/>
        <item x="38"/>
        <item x="92"/>
        <item m="1" x="131"/>
        <item x="89"/>
        <item x="95"/>
        <item m="1" x="144"/>
        <item m="1" x="137"/>
        <item m="1" x="185"/>
        <item m="1" x="171"/>
        <item m="1" x="166"/>
        <item m="1" x="190"/>
        <item m="1" x="142"/>
        <item m="1" x="210"/>
        <item m="1" x="116"/>
        <item m="1" x="160"/>
        <item m="1" x="134"/>
        <item m="1" x="186"/>
        <item m="1" x="172"/>
        <item m="1" x="124"/>
        <item m="1" x="162"/>
        <item m="1" x="143"/>
        <item m="1" x="123"/>
        <item m="1" x="211"/>
        <item m="1" x="121"/>
        <item m="1" x="176"/>
        <item m="1" x="170"/>
        <item m="1" x="195"/>
        <item m="1" x="145"/>
        <item m="1" x="156"/>
        <item x="83"/>
        <item m="1" x="221"/>
        <item x="28"/>
        <item x="62"/>
        <item x="29"/>
        <item x="33"/>
        <item m="1" x="147"/>
        <item x="42"/>
        <item x="50"/>
        <item x="77"/>
        <item x="93"/>
        <item x="48"/>
        <item x="90"/>
        <item x="72"/>
        <item x="69"/>
        <item m="1" x="191"/>
        <item x="81"/>
        <item x="82"/>
        <item x="0"/>
        <item m="1" x="227"/>
        <item m="1" x="182"/>
        <item x="1"/>
        <item x="34"/>
        <item x="6"/>
        <item x="61"/>
        <item m="1" x="158"/>
        <item m="1" x="178"/>
        <item m="1" x="179"/>
        <item m="1" x="177"/>
        <item m="1" x="205"/>
        <item m="1" x="164"/>
        <item x="16"/>
        <item x="11"/>
        <item x="19"/>
        <item x="49"/>
        <item m="1" x="187"/>
        <item x="108"/>
        <item x="21"/>
        <item x="76"/>
        <item x="84"/>
        <item m="1" x="207"/>
        <item x="59"/>
        <item x="70"/>
        <item m="1" x="138"/>
        <item m="1" x="225"/>
        <item m="1" x="196"/>
        <item m="1" x="135"/>
        <item x="67"/>
        <item m="1" x="202"/>
        <item m="1" x="206"/>
        <item m="1" x="188"/>
        <item m="1" x="125"/>
        <item x="8"/>
        <item m="1" x="217"/>
        <item m="1" x="200"/>
        <item m="1" x="203"/>
        <item m="1" x="127"/>
        <item m="1" x="126"/>
        <item m="1" x="181"/>
        <item m="1" x="180"/>
        <item m="1" x="193"/>
        <item m="1" x="130"/>
        <item m="1" x="151"/>
        <item m="1" x="149"/>
        <item m="1" x="148"/>
        <item m="1" x="184"/>
        <item m="1" x="223"/>
        <item m="1" x="213"/>
        <item m="1" x="154"/>
        <item m="1" x="204"/>
        <item m="1" x="175"/>
        <item m="1" x="215"/>
        <item m="1" x="133"/>
        <item m="1" x="129"/>
        <item m="1" x="168"/>
        <item m="1" x="146"/>
        <item x="86"/>
        <item x="73"/>
        <item m="1" x="192"/>
        <item m="1" x="117"/>
        <item m="1" x="157"/>
        <item m="1" x="209"/>
        <item m="1" x="214"/>
        <item m="1" x="198"/>
        <item m="1" x="197"/>
        <item m="1" x="167"/>
        <item x="25"/>
        <item x="22"/>
        <item x="37"/>
        <item x="35"/>
        <item m="1" x="194"/>
        <item m="1" x="212"/>
        <item x="41"/>
        <item x="91"/>
        <item x="60"/>
        <item x="113"/>
        <item x="3"/>
        <item x="87"/>
        <item x="47"/>
        <item m="1" x="155"/>
        <item m="1" x="219"/>
        <item m="1" x="141"/>
        <item m="1" x="163"/>
        <item m="1" x="136"/>
        <item m="1" x="118"/>
        <item m="1" x="152"/>
        <item x="4"/>
        <item x="114"/>
        <item x="30"/>
        <item m="1" x="119"/>
        <item m="1" x="222"/>
        <item x="105"/>
        <item x="107"/>
        <item x="106"/>
        <item x="104"/>
        <item m="1" x="174"/>
        <item x="115"/>
        <item x="101"/>
        <item x="17"/>
        <item x="51"/>
        <item x="52"/>
        <item x="80"/>
        <item x="39"/>
        <item x="56"/>
        <item x="68"/>
        <item x="64"/>
        <item x="66"/>
        <item x="100"/>
        <item x="53"/>
        <item x="31"/>
        <item x="46"/>
        <item x="44"/>
        <item x="78"/>
        <item x="88"/>
        <item m="1" x="139"/>
        <item m="1" x="165"/>
        <item x="103"/>
        <item x="102"/>
        <item m="1" x="173"/>
        <item m="1" x="183"/>
        <item x="9"/>
        <item m="1" x="226"/>
        <item m="1" x="169"/>
        <item m="1" x="132"/>
        <item m="1" x="216"/>
        <item m="1" x="208"/>
        <item x="79"/>
        <item x="54"/>
        <item x="36"/>
        <item x="40"/>
        <item x="20"/>
        <item x="63"/>
        <item x="58"/>
        <item x="109"/>
        <item m="1" x="189"/>
        <item x="23"/>
        <item m="1" x="218"/>
        <item x="55"/>
        <item m="1" x="128"/>
        <item x="43"/>
        <item x="71"/>
        <item x="99"/>
      </items>
      <extLst>
        <ext xmlns:x14="http://schemas.microsoft.com/office/spreadsheetml/2009/9/main" uri="{2946ED86-A175-432a-8AC1-64E0C546D7DE}">
          <x14:pivotField fillDownLabels="1"/>
        </ext>
      </extLst>
    </pivotField>
    <pivotField axis="axisRow" compact="0" outline="0" showAll="0" defaultSubtotal="0">
      <items count="826">
        <item m="1" x="754"/>
        <item m="1" x="383"/>
        <item m="1" x="760"/>
        <item m="1" x="768"/>
        <item m="1" x="779"/>
        <item m="1" x="381"/>
        <item m="1" x="586"/>
        <item m="1" x="394"/>
        <item m="1" x="416"/>
        <item m="1" x="243"/>
        <item m="1" x="692"/>
        <item m="1" x="265"/>
        <item m="1" x="465"/>
        <item m="1" x="464"/>
        <item m="1" x="481"/>
        <item m="1" x="302"/>
        <item m="1" x="653"/>
        <item m="1" x="489"/>
        <item m="1" x="707"/>
        <item m="1" x="521"/>
        <item m="1" x="792"/>
        <item m="1" x="444"/>
        <item m="1" x="611"/>
        <item m="1" x="694"/>
        <item m="1" x="569"/>
        <item m="1" x="337"/>
        <item m="1" x="469"/>
        <item m="1" x="824"/>
        <item m="1" x="531"/>
        <item m="1" x="582"/>
        <item x="215"/>
        <item m="1" x="806"/>
        <item m="1" x="822"/>
        <item x="165"/>
        <item x="161"/>
        <item x="162"/>
        <item x="168"/>
        <item x="163"/>
        <item x="164"/>
        <item x="166"/>
        <item x="167"/>
        <item m="1" x="535"/>
        <item m="1" x="810"/>
        <item m="1" x="592"/>
        <item m="1" x="568"/>
        <item m="1" x="654"/>
        <item m="1" x="501"/>
        <item m="1" x="304"/>
        <item m="1" x="725"/>
        <item m="1" x="578"/>
        <item x="205"/>
        <item m="1" x="756"/>
        <item m="1" x="778"/>
        <item m="1" x="534"/>
        <item m="1" x="572"/>
        <item m="1" x="424"/>
        <item m="1" x="566"/>
        <item m="1" x="674"/>
        <item m="1" x="454"/>
        <item m="1" x="483"/>
        <item m="1" x="417"/>
        <item m="1" x="502"/>
        <item x="49"/>
        <item m="1" x="468"/>
        <item m="1" x="503"/>
        <item m="1" x="450"/>
        <item m="1" x="595"/>
        <item m="1" x="719"/>
        <item m="1" x="796"/>
        <item m="1" x="514"/>
        <item m="1" x="557"/>
        <item m="1" x="248"/>
        <item m="1" x="735"/>
        <item m="1" x="780"/>
        <item m="1" x="720"/>
        <item m="1" x="307"/>
        <item m="1" x="777"/>
        <item m="1" x="683"/>
        <item m="1" x="749"/>
        <item m="1" x="488"/>
        <item m="1" x="518"/>
        <item m="1" x="390"/>
        <item m="1" x="271"/>
        <item m="1" x="541"/>
        <item x="75"/>
        <item x="55"/>
        <item m="1" x="724"/>
        <item m="1" x="327"/>
        <item x="233"/>
        <item x="234"/>
        <item m="1" x="627"/>
        <item x="9"/>
        <item x="5"/>
        <item x="7"/>
        <item m="1" x="513"/>
        <item x="229"/>
        <item x="50"/>
        <item x="208"/>
        <item m="1" x="485"/>
        <item m="1" x="584"/>
        <item m="1" x="463"/>
        <item m="1" x="689"/>
        <item x="209"/>
        <item m="1" x="668"/>
        <item x="78"/>
        <item x="79"/>
        <item x="210"/>
        <item x="211"/>
        <item x="80"/>
        <item x="206"/>
        <item x="207"/>
        <item x="73"/>
        <item x="3"/>
        <item m="1" x="438"/>
        <item m="1" x="570"/>
        <item m="1" x="597"/>
        <item m="1" x="688"/>
        <item m="1" x="263"/>
        <item m="1" x="433"/>
        <item m="1" x="256"/>
        <item m="1" x="677"/>
        <item m="1" x="750"/>
        <item x="239"/>
        <item m="1" x="623"/>
        <item m="1" x="517"/>
        <item m="1" x="799"/>
        <item m="1" x="746"/>
        <item m="1" x="345"/>
        <item m="1" x="398"/>
        <item m="1" x="474"/>
        <item m="1" x="593"/>
        <item m="1" x="759"/>
        <item m="1" x="617"/>
        <item m="1" x="680"/>
        <item m="1" x="369"/>
        <item m="1" x="335"/>
        <item m="1" x="405"/>
        <item m="1" x="599"/>
        <item x="227"/>
        <item m="1" x="436"/>
        <item m="1" x="354"/>
        <item m="1" x="478"/>
        <item x="212"/>
        <item x="213"/>
        <item m="1" x="588"/>
        <item m="1" x="596"/>
        <item m="1" x="666"/>
        <item m="1" x="510"/>
        <item x="231"/>
        <item x="232"/>
        <item m="1" x="296"/>
        <item m="1" x="348"/>
        <item m="1" x="537"/>
        <item m="1" x="685"/>
        <item m="1" x="606"/>
        <item m="1" x="305"/>
        <item x="214"/>
        <item m="1" x="480"/>
        <item m="1" x="697"/>
        <item m="1" x="632"/>
        <item m="1" x="261"/>
        <item m="1" x="445"/>
        <item m="1" x="547"/>
        <item m="1" x="742"/>
        <item m="1" x="548"/>
        <item m="1" x="279"/>
        <item m="1" x="487"/>
        <item m="1" x="598"/>
        <item x="68"/>
        <item m="1" x="519"/>
        <item m="1" x="766"/>
        <item m="1" x="650"/>
        <item m="1" x="554"/>
        <item m="1" x="380"/>
        <item m="1" x="353"/>
        <item m="1" x="288"/>
        <item m="1" x="540"/>
        <item m="1" x="770"/>
        <item m="1" x="331"/>
        <item m="1" x="461"/>
        <item m="1" x="484"/>
        <item m="1" x="610"/>
        <item m="1" x="741"/>
        <item m="1" x="312"/>
        <item m="1" x="365"/>
        <item m="1" x="419"/>
        <item m="1" x="252"/>
        <item m="1" x="581"/>
        <item m="1" x="314"/>
        <item m="1" x="664"/>
        <item m="1" x="376"/>
        <item m="1" x="264"/>
        <item m="1" x="328"/>
        <item m="1" x="456"/>
        <item m="1" x="563"/>
        <item m="1" x="373"/>
        <item m="1" x="637"/>
        <item m="1" x="633"/>
        <item m="1" x="737"/>
        <item m="1" x="332"/>
        <item m="1" x="460"/>
        <item m="1" x="443"/>
        <item m="1" x="775"/>
        <item m="1" x="753"/>
        <item m="1" x="718"/>
        <item m="1" x="290"/>
        <item m="1" x="639"/>
        <item m="1" x="644"/>
        <item m="1" x="642"/>
        <item m="1" x="329"/>
        <item m="1" x="587"/>
        <item m="1" x="257"/>
        <item m="1" x="420"/>
        <item m="1" x="411"/>
        <item m="1" x="590"/>
        <item m="1" x="646"/>
        <item m="1" x="690"/>
        <item m="1" x="395"/>
        <item m="1" x="589"/>
        <item x="51"/>
        <item m="1" x="452"/>
        <item m="1" x="726"/>
        <item m="1" x="545"/>
        <item m="1" x="783"/>
        <item x="67"/>
        <item m="1" x="616"/>
        <item m="1" x="767"/>
        <item x="52"/>
        <item m="1" x="246"/>
        <item m="1" x="665"/>
        <item m="1" x="585"/>
        <item m="1" x="506"/>
        <item m="1" x="401"/>
        <item m="1" x="500"/>
        <item x="56"/>
        <item x="57"/>
        <item x="58"/>
        <item x="59"/>
        <item x="60"/>
        <item x="61"/>
        <item m="1" x="281"/>
        <item m="1" x="602"/>
        <item m="1" x="773"/>
        <item m="1" x="648"/>
        <item m="1" x="558"/>
        <item x="118"/>
        <item x="123"/>
        <item x="133"/>
        <item x="130"/>
        <item x="122"/>
        <item x="131"/>
        <item x="128"/>
        <item x="134"/>
        <item x="117"/>
        <item x="126"/>
        <item x="120"/>
        <item x="129"/>
        <item x="121"/>
        <item x="119"/>
        <item x="125"/>
        <item x="127"/>
        <item x="124"/>
        <item x="132"/>
        <item m="1" x="253"/>
        <item x="220"/>
        <item x="221"/>
        <item m="1" x="729"/>
        <item m="1" x="567"/>
        <item m="1" x="631"/>
        <item m="1" x="317"/>
        <item m="1" x="270"/>
        <item m="1" x="313"/>
        <item m="1" x="399"/>
        <item m="1" x="280"/>
        <item m="1" x="340"/>
        <item m="1" x="788"/>
        <item x="83"/>
        <item m="1" x="346"/>
        <item m="1" x="392"/>
        <item m="1" x="603"/>
        <item m="1" x="723"/>
        <item m="1" x="311"/>
        <item x="95"/>
        <item m="1" x="310"/>
        <item m="1" x="721"/>
        <item x="25"/>
        <item m="1" x="798"/>
        <item m="1" x="715"/>
        <item m="1" x="817"/>
        <item x="81"/>
        <item m="1" x="286"/>
        <item x="10"/>
        <item x="11"/>
        <item x="14"/>
        <item x="12"/>
        <item x="15"/>
        <item x="16"/>
        <item x="13"/>
        <item m="1" x="391"/>
        <item m="1" x="649"/>
        <item m="1" x="498"/>
        <item m="1" x="459"/>
        <item m="1" x="364"/>
        <item m="1" x="717"/>
        <item m="1" x="561"/>
        <item m="1" x="427"/>
        <item m="1" x="273"/>
        <item m="1" x="800"/>
        <item m="1" x="379"/>
        <item m="1" x="499"/>
        <item m="1" x="673"/>
        <item m="1" x="303"/>
        <item m="1" x="549"/>
        <item m="1" x="301"/>
        <item m="1" x="562"/>
        <item m="1" x="338"/>
        <item m="1" x="370"/>
        <item m="1" x="359"/>
        <item m="1" x="656"/>
        <item m="1" x="349"/>
        <item m="1" x="818"/>
        <item m="1" x="298"/>
        <item m="1" x="732"/>
        <item x="84"/>
        <item m="1" x="272"/>
        <item m="1" x="658"/>
        <item x="159"/>
        <item m="1" x="451"/>
        <item m="1" x="555"/>
        <item m="1" x="339"/>
        <item m="1" x="366"/>
        <item m="1" x="409"/>
        <item m="1" x="704"/>
        <item x="85"/>
        <item x="86"/>
        <item x="74"/>
        <item x="62"/>
        <item x="63"/>
        <item x="64"/>
        <item x="65"/>
        <item x="66"/>
        <item m="1" x="814"/>
        <item m="1" x="751"/>
        <item m="1" x="528"/>
        <item m="1" x="552"/>
        <item m="1" x="476"/>
        <item m="1" x="426"/>
        <item m="1" x="527"/>
        <item m="1" x="490"/>
        <item m="1" x="687"/>
        <item m="1" x="609"/>
        <item m="1" x="275"/>
        <item m="1" x="679"/>
        <item m="1" x="320"/>
        <item m="1" x="422"/>
        <item m="1" x="477"/>
        <item m="1" x="755"/>
        <item m="1" x="781"/>
        <item m="1" x="618"/>
        <item m="1" x="276"/>
        <item m="1" x="363"/>
        <item m="1" x="360"/>
        <item m="1" x="709"/>
        <item m="1" x="371"/>
        <item m="1" x="245"/>
        <item x="22"/>
        <item x="17"/>
        <item x="18"/>
        <item x="19"/>
        <item x="20"/>
        <item x="21"/>
        <item x="23"/>
        <item m="1" x="413"/>
        <item m="1" x="660"/>
        <item m="1" x="268"/>
        <item m="1" x="429"/>
        <item m="1" x="523"/>
        <item m="1" x="293"/>
        <item m="1" x="700"/>
        <item m="1" x="403"/>
        <item m="1" x="374"/>
        <item x="154"/>
        <item x="155"/>
        <item x="135"/>
        <item x="153"/>
        <item x="33"/>
        <item m="1" x="706"/>
        <item m="1" x="525"/>
        <item m="1" x="672"/>
        <item m="1" x="772"/>
        <item m="1" x="722"/>
        <item m="1" x="414"/>
        <item m="1" x="600"/>
        <item m="1" x="532"/>
        <item m="1" x="397"/>
        <item m="1" x="613"/>
        <item m="1" x="466"/>
        <item m="1" x="539"/>
        <item m="1" x="699"/>
        <item m="1" x="612"/>
        <item m="1" x="698"/>
        <item m="1" x="550"/>
        <item m="1" x="396"/>
        <item m="1" x="324"/>
        <item m="1" x="682"/>
        <item m="1" x="559"/>
        <item m="1" x="462"/>
        <item m="1" x="402"/>
        <item m="1" x="643"/>
        <item m="1" x="529"/>
        <item m="1" x="282"/>
        <item m="1" x="703"/>
        <item m="1" x="384"/>
        <item m="1" x="522"/>
        <item m="1" x="605"/>
        <item m="1" x="782"/>
        <item m="1" x="255"/>
        <item m="1" x="492"/>
        <item x="87"/>
        <item x="89"/>
        <item x="90"/>
        <item x="88"/>
        <item m="1" x="790"/>
        <item x="91"/>
        <item m="1" x="432"/>
        <item m="1" x="638"/>
        <item m="1" x="309"/>
        <item m="1" x="389"/>
        <item m="1" x="757"/>
        <item m="1" x="447"/>
        <item m="1" x="808"/>
        <item m="1" x="728"/>
        <item m="1" x="260"/>
        <item m="1" x="577"/>
        <item m="1" x="731"/>
        <item m="1" x="663"/>
        <item m="1" x="669"/>
        <item m="1" x="368"/>
        <item m="1" x="344"/>
        <item m="1" x="675"/>
        <item m="1" x="786"/>
        <item x="37"/>
        <item x="38"/>
        <item x="43"/>
        <item x="42"/>
        <item x="44"/>
        <item x="45"/>
        <item x="39"/>
        <item x="36"/>
        <item x="40"/>
        <item x="41"/>
        <item x="34"/>
        <item x="35"/>
        <item x="76"/>
        <item x="92"/>
        <item m="1" x="591"/>
        <item m="1" x="651"/>
        <item m="1" x="343"/>
        <item x="160"/>
        <item m="1" x="819"/>
        <item m="1" x="793"/>
        <item m="1" x="362"/>
        <item m="1" x="748"/>
        <item m="1" x="734"/>
        <item m="1" x="250"/>
        <item m="1" x="733"/>
        <item m="1" x="453"/>
        <item m="1" x="406"/>
        <item m="1" x="621"/>
        <item m="1" x="795"/>
        <item x="26"/>
        <item m="1" x="739"/>
        <item m="1" x="615"/>
        <item x="71"/>
        <item m="1" x="628"/>
        <item m="1" x="629"/>
        <item m="1" x="318"/>
        <item m="1" x="385"/>
        <item m="1" x="351"/>
        <item m="1" x="269"/>
        <item m="1" x="607"/>
        <item m="1" x="667"/>
        <item m="1" x="352"/>
        <item m="1" x="774"/>
        <item m="1" x="812"/>
        <item m="1" x="821"/>
        <item m="1" x="771"/>
        <item m="1" x="546"/>
        <item x="93"/>
        <item m="1" x="630"/>
        <item x="235"/>
        <item x="136"/>
        <item x="230"/>
        <item m="1" x="594"/>
        <item m="1" x="575"/>
        <item m="1" x="400"/>
        <item m="1" x="640"/>
        <item m="1" x="762"/>
        <item m="1" x="308"/>
        <item m="1" x="655"/>
        <item m="1" x="285"/>
        <item m="1" x="355"/>
        <item m="1" x="526"/>
        <item m="1" x="435"/>
        <item m="1" x="636"/>
        <item m="1" x="505"/>
        <item m="1" x="325"/>
        <item m="1" x="657"/>
        <item m="1" x="765"/>
        <item m="1" x="693"/>
        <item m="1" x="705"/>
        <item m="1" x="574"/>
        <item m="1" x="441"/>
        <item m="1" x="479"/>
        <item m="1" x="357"/>
        <item m="1" x="493"/>
        <item m="1" x="601"/>
        <item m="1" x="247"/>
        <item m="1" x="747"/>
        <item m="1" x="467"/>
        <item m="1" x="711"/>
        <item m="1" x="802"/>
        <item m="1" x="336"/>
        <item m="1" x="347"/>
        <item m="1" x="520"/>
        <item x="29"/>
        <item x="30"/>
        <item x="69"/>
        <item m="1" x="446"/>
        <item m="1" x="803"/>
        <item m="1" x="614"/>
        <item m="1" x="641"/>
        <item x="77"/>
        <item x="94"/>
        <item m="1" x="321"/>
        <item m="1" x="533"/>
        <item m="1" x="358"/>
        <item m="1" x="251"/>
        <item m="1" x="375"/>
        <item m="1" x="434"/>
        <item m="1" x="730"/>
        <item m="1" x="382"/>
        <item m="1" x="573"/>
        <item m="1" x="249"/>
        <item m="1" x="408"/>
        <item m="1" x="608"/>
        <item m="1" x="330"/>
        <item m="1" x="486"/>
        <item m="1" x="508"/>
        <item m="1" x="415"/>
        <item m="1" x="292"/>
        <item m="1" x="738"/>
        <item m="1" x="410"/>
        <item m="1" x="491"/>
        <item m="1" x="647"/>
        <item m="1" x="701"/>
        <item m="1" x="367"/>
        <item m="1" x="816"/>
        <item m="1" x="784"/>
        <item m="1" x="686"/>
        <item m="1" x="542"/>
        <item m="1" x="571"/>
        <item m="1" x="289"/>
        <item m="1" x="322"/>
        <item m="1" x="470"/>
        <item m="1" x="743"/>
        <item m="1" x="287"/>
        <item m="1" x="695"/>
        <item x="238"/>
        <item x="96"/>
        <item m="1" x="710"/>
        <item x="240"/>
        <item x="241"/>
        <item x="97"/>
        <item x="99"/>
        <item x="98"/>
        <item x="27"/>
        <item m="1" x="797"/>
        <item x="103"/>
        <item x="101"/>
        <item x="100"/>
        <item x="102"/>
        <item x="217"/>
        <item x="200"/>
        <item x="169"/>
        <item x="170"/>
        <item x="171"/>
        <item x="172"/>
        <item x="202"/>
        <item x="173"/>
        <item x="174"/>
        <item x="175"/>
        <item x="176"/>
        <item x="177"/>
        <item x="178"/>
        <item x="179"/>
        <item x="180"/>
        <item x="181"/>
        <item x="182"/>
        <item x="183"/>
        <item x="184"/>
        <item x="185"/>
        <item x="186"/>
        <item x="187"/>
        <item x="188"/>
        <item x="189"/>
        <item x="203"/>
        <item x="204"/>
        <item x="190"/>
        <item x="191"/>
        <item x="192"/>
        <item x="193"/>
        <item x="194"/>
        <item x="195"/>
        <item x="197"/>
        <item x="198"/>
        <item x="199"/>
        <item x="196"/>
        <item x="201"/>
        <item x="53"/>
        <item m="1" x="512"/>
        <item m="1" x="504"/>
        <item m="1" x="624"/>
        <item m="1" x="341"/>
        <item m="1" x="323"/>
        <item m="1" x="716"/>
        <item m="1" x="678"/>
        <item m="1" x="662"/>
        <item m="1" x="530"/>
        <item m="1" x="625"/>
        <item m="1" x="576"/>
        <item x="226"/>
        <item x="224"/>
        <item x="222"/>
        <item x="223"/>
        <item x="225"/>
        <item m="1" x="448"/>
        <item m="1" x="283"/>
        <item m="1" x="361"/>
        <item m="1" x="294"/>
        <item m="1" x="277"/>
        <item m="1" x="681"/>
        <item m="1" x="326"/>
        <item m="1" x="404"/>
        <item x="218"/>
        <item x="24"/>
        <item x="104"/>
        <item x="105"/>
        <item m="1" x="333"/>
        <item m="1" x="619"/>
        <item m="1" x="457"/>
        <item m="1" x="745"/>
        <item x="106"/>
        <item x="107"/>
        <item m="1" x="315"/>
        <item m="1" x="291"/>
        <item m="1" x="494"/>
        <item x="149"/>
        <item x="150"/>
        <item x="151"/>
        <item x="137"/>
        <item x="152"/>
        <item x="138"/>
        <item x="139"/>
        <item x="140"/>
        <item x="141"/>
        <item m="1" x="334"/>
        <item x="156"/>
        <item x="157"/>
        <item x="158"/>
        <item x="143"/>
        <item x="142"/>
        <item x="144"/>
        <item x="146"/>
        <item x="145"/>
        <item m="1" x="659"/>
        <item m="1" x="393"/>
        <item m="1" x="727"/>
        <item m="1" x="274"/>
        <item x="109"/>
        <item x="108"/>
        <item x="54"/>
        <item m="1" x="430"/>
        <item m="1" x="387"/>
        <item m="1" x="440"/>
        <item m="1" x="297"/>
        <item m="1" x="350"/>
        <item m="1" x="684"/>
        <item m="1" x="516"/>
        <item m="1" x="259"/>
        <item m="1" x="744"/>
        <item m="1" x="807"/>
        <item m="1" x="507"/>
        <item x="147"/>
        <item m="1" x="458"/>
        <item x="28"/>
        <item m="1" x="407"/>
        <item m="1" x="386"/>
        <item m="1" x="372"/>
        <item m="1" x="813"/>
        <item m="1" x="439"/>
        <item m="1" x="825"/>
        <item m="1" x="423"/>
        <item m="1" x="763"/>
        <item m="1" x="356"/>
        <item m="1" x="254"/>
        <item m="1" x="645"/>
        <item m="1" x="791"/>
        <item m="1" x="431"/>
        <item m="1" x="425"/>
        <item m="1" x="515"/>
        <item m="1" x="316"/>
        <item m="1" x="583"/>
        <item m="1" x="418"/>
        <item m="1" x="497"/>
        <item m="1" x="511"/>
        <item m="1" x="752"/>
        <item m="1" x="761"/>
        <item m="1" x="544"/>
        <item m="1" x="319"/>
        <item m="1" x="785"/>
        <item m="1" x="801"/>
        <item m="1" x="804"/>
        <item m="1" x="736"/>
        <item m="1" x="670"/>
        <item m="1" x="769"/>
        <item x="82"/>
        <item x="219"/>
        <item m="1" x="560"/>
        <item m="1" x="475"/>
        <item m="1" x="472"/>
        <item m="1" x="295"/>
        <item m="1" x="543"/>
        <item m="1" x="455"/>
        <item m="1" x="278"/>
        <item m="1" x="473"/>
        <item m="1" x="388"/>
        <item x="148"/>
        <item x="110"/>
        <item x="111"/>
        <item x="112"/>
        <item m="1" x="495"/>
        <item m="1" x="789"/>
        <item x="48"/>
        <item x="47"/>
        <item x="4"/>
        <item x="6"/>
        <item x="8"/>
        <item x="72"/>
        <item x="31"/>
        <item x="228"/>
        <item m="1" x="714"/>
        <item m="1" x="713"/>
        <item m="1" x="509"/>
        <item m="1" x="428"/>
        <item m="1" x="758"/>
        <item m="1" x="671"/>
        <item m="1" x="262"/>
        <item x="113"/>
        <item x="236"/>
        <item m="1" x="787"/>
        <item m="1" x="565"/>
        <item m="1" x="794"/>
        <item m="1" x="620"/>
        <item m="1" x="626"/>
        <item m="1" x="242"/>
        <item m="1" x="691"/>
        <item m="1" x="805"/>
        <item m="1" x="449"/>
        <item m="1" x="652"/>
        <item m="1" x="712"/>
        <item m="1" x="740"/>
        <item m="1" x="524"/>
        <item m="1" x="267"/>
        <item m="1" x="306"/>
        <item m="1" x="536"/>
        <item m="1" x="538"/>
        <item m="1" x="815"/>
        <item m="1" x="412"/>
        <item x="114"/>
        <item m="1" x="776"/>
        <item m="1" x="564"/>
        <item m="1" x="266"/>
        <item m="1" x="676"/>
        <item m="1" x="421"/>
        <item m="1" x="708"/>
        <item m="1" x="342"/>
        <item m="1" x="244"/>
        <item x="237"/>
        <item x="70"/>
        <item m="1" x="551"/>
        <item m="1" x="442"/>
        <item x="115"/>
        <item m="1" x="258"/>
        <item m="1" x="604"/>
        <item m="1" x="811"/>
        <item m="1" x="661"/>
        <item m="1" x="437"/>
        <item m="1" x="377"/>
        <item m="1" x="471"/>
        <item m="1" x="556"/>
        <item m="1" x="696"/>
        <item m="1" x="299"/>
        <item m="1" x="579"/>
        <item m="1" x="553"/>
        <item m="1" x="580"/>
        <item m="1" x="820"/>
        <item m="1" x="809"/>
        <item x="0"/>
        <item x="1"/>
        <item x="2"/>
        <item x="116"/>
        <item m="1" x="496"/>
        <item m="1" x="378"/>
        <item x="32"/>
        <item m="1" x="622"/>
        <item x="216"/>
        <item m="1" x="823"/>
        <item m="1" x="300"/>
        <item m="1" x="634"/>
        <item m="1" x="635"/>
        <item m="1" x="284"/>
        <item m="1" x="764"/>
        <item m="1" x="702"/>
        <item m="1" x="482"/>
        <item x="4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2"/>
    <field x="3"/>
    <field x="4"/>
  </rowFields>
  <rowItems count="263">
    <i>
      <x/>
      <x v="21"/>
      <x v="142"/>
      <x v="35"/>
    </i>
    <i r="3">
      <x v="37"/>
    </i>
    <i r="2">
      <x v="163"/>
      <x v="36"/>
    </i>
    <i r="3">
      <x v="38"/>
    </i>
    <i r="3">
      <x v="39"/>
    </i>
    <i r="3">
      <x v="40"/>
    </i>
    <i r="2">
      <x v="199"/>
      <x v="33"/>
    </i>
    <i r="1">
      <x v="22"/>
      <x v="3"/>
      <x v="34"/>
    </i>
    <i r="1">
      <x v="63"/>
      <x v="38"/>
      <x v="33"/>
    </i>
    <i>
      <x v="1"/>
      <x v="50"/>
      <x v="84"/>
      <x v="808"/>
    </i>
    <i r="3">
      <x v="809"/>
    </i>
    <i r="3">
      <x v="810"/>
    </i>
    <i>
      <x v="2"/>
      <x v="37"/>
      <x v="23"/>
      <x v="91"/>
    </i>
    <i>
      <x v="3"/>
      <x v="24"/>
      <x v="1"/>
      <x v="292"/>
    </i>
    <i r="2">
      <x v="14"/>
      <x v="293"/>
    </i>
    <i r="2">
      <x v="89"/>
      <x v="291"/>
    </i>
    <i r="2">
      <x v="98"/>
      <x v="295"/>
    </i>
    <i r="2">
      <x v="118"/>
      <x v="294"/>
    </i>
    <i r="3">
      <x v="296"/>
    </i>
    <i r="2">
      <x v="206"/>
      <x v="297"/>
    </i>
    <i r="1">
      <x v="28"/>
      <x v="14"/>
      <x v="365"/>
    </i>
    <i r="2">
      <x v="16"/>
      <x v="366"/>
    </i>
    <i r="2">
      <x v="31"/>
      <x v="367"/>
    </i>
    <i r="2">
      <x v="32"/>
      <x v="368"/>
    </i>
    <i r="2">
      <x v="34"/>
      <x v="369"/>
    </i>
    <i r="3">
      <x v="370"/>
    </i>
    <i r="2">
      <x v="97"/>
      <x v="371"/>
    </i>
    <i>
      <x v="4"/>
      <x v="4"/>
      <x v="216"/>
      <x v="385"/>
    </i>
    <i r="3">
      <x v="749"/>
    </i>
    <i r="3">
      <x v="814"/>
    </i>
    <i r="1">
      <x v="27"/>
      <x v="4"/>
      <x v="285"/>
    </i>
    <i r="3">
      <x v="470"/>
    </i>
    <i r="3">
      <x v="525"/>
    </i>
    <i r="3">
      <x v="526"/>
    </i>
    <i r="3">
      <x v="576"/>
    </i>
    <i r="2">
      <x v="99"/>
      <x v="695"/>
    </i>
    <i r="2">
      <x v="184"/>
      <x v="645"/>
    </i>
    <i>
      <x v="5"/>
      <x v="12"/>
      <x v="5"/>
      <x v="743"/>
    </i>
    <i r="2">
      <x v="152"/>
      <x v="743"/>
    </i>
    <i r="2">
      <x v="221"/>
      <x v="743"/>
    </i>
    <i r="1">
      <x v="13"/>
      <x v="221"/>
      <x v="744"/>
    </i>
    <i r="1">
      <x v="15"/>
      <x v="103"/>
      <x v="441"/>
    </i>
    <i r="3">
      <x v="442"/>
    </i>
    <i r="3">
      <x v="443"/>
    </i>
    <i r="3">
      <x v="444"/>
    </i>
    <i r="3">
      <x v="445"/>
    </i>
    <i r="3">
      <x v="446"/>
    </i>
    <i r="3">
      <x v="447"/>
    </i>
    <i r="3">
      <x v="448"/>
    </i>
    <i r="3">
      <x v="449"/>
    </i>
    <i r="3">
      <x v="450"/>
    </i>
    <i r="3">
      <x v="451"/>
    </i>
    <i r="3">
      <x v="452"/>
    </i>
    <i r="1">
      <x v="36"/>
      <x v="5"/>
      <x v="744"/>
    </i>
    <i r="2">
      <x v="152"/>
      <x v="744"/>
    </i>
    <i r="1">
      <x v="58"/>
      <x v="5"/>
      <x v="744"/>
    </i>
    <i r="2">
      <x v="152"/>
      <x v="744"/>
    </i>
    <i r="1">
      <x v="68"/>
      <x v="153"/>
      <x v="825"/>
    </i>
    <i>
      <x v="6"/>
      <x v="9"/>
      <x v="8"/>
      <x v="62"/>
    </i>
    <i r="2">
      <x v="20"/>
      <x v="96"/>
    </i>
    <i r="2">
      <x v="68"/>
      <x v="219"/>
    </i>
    <i r="2">
      <x v="70"/>
      <x v="227"/>
    </i>
    <i>
      <x v="7"/>
      <x v="2"/>
      <x v="13"/>
      <x v="85"/>
    </i>
    <i r="1">
      <x v="42"/>
      <x v="195"/>
      <x v="681"/>
    </i>
    <i>
      <x v="9"/>
      <x v="19"/>
      <x v="71"/>
      <x v="234"/>
    </i>
    <i r="3">
      <x v="235"/>
    </i>
    <i r="3">
      <x v="236"/>
    </i>
    <i r="3">
      <x v="237"/>
    </i>
    <i r="3">
      <x v="238"/>
    </i>
    <i r="3">
      <x v="239"/>
    </i>
    <i r="2">
      <x v="88"/>
      <x v="336"/>
    </i>
    <i r="3">
      <x v="337"/>
    </i>
    <i r="3">
      <x v="338"/>
    </i>
    <i r="3">
      <x v="339"/>
    </i>
    <i r="3">
      <x v="340"/>
    </i>
    <i r="2">
      <x v="155"/>
      <x v="224"/>
    </i>
    <i>
      <x v="10"/>
      <x v="53"/>
      <x v="198"/>
      <x v="693"/>
    </i>
    <i r="2">
      <x v="212"/>
      <x v="737"/>
    </i>
    <i>
      <x v="11"/>
      <x v="25"/>
      <x v="215"/>
      <x v="748"/>
    </i>
    <i r="1">
      <x v="29"/>
      <x v="154"/>
      <x v="527"/>
    </i>
    <i r="2">
      <x v="214"/>
      <x v="168"/>
    </i>
    <i r="1">
      <x v="33"/>
      <x v="37"/>
      <x v="789"/>
    </i>
    <i r="2">
      <x v="188"/>
      <x v="473"/>
    </i>
    <i>
      <x v="12"/>
      <x v="38"/>
      <x v="9"/>
      <x v="745"/>
    </i>
    <i r="2">
      <x v="162"/>
      <x v="92"/>
    </i>
    <i r="3">
      <x v="746"/>
    </i>
    <i r="2">
      <x v="172"/>
      <x v="93"/>
    </i>
    <i r="3">
      <x v="747"/>
    </i>
    <i>
      <x v="13"/>
      <x/>
      <x v="73"/>
      <x v="333"/>
    </i>
    <i r="3">
      <x v="334"/>
    </i>
    <i r="2">
      <x v="99"/>
      <x v="419"/>
    </i>
    <i r="3">
      <x v="420"/>
    </i>
    <i r="3">
      <x v="421"/>
    </i>
    <i r="3">
      <x v="423"/>
    </i>
    <i r="3">
      <x v="569"/>
    </i>
    <i r="2">
      <x v="164"/>
      <x v="573"/>
    </i>
    <i r="3">
      <x v="574"/>
    </i>
    <i r="3">
      <x v="575"/>
    </i>
    <i r="2">
      <x v="186"/>
      <x v="652"/>
    </i>
    <i r="2">
      <x v="194"/>
      <x v="679"/>
    </i>
    <i r="3">
      <x v="680"/>
    </i>
    <i r="2">
      <x v="213"/>
      <x v="738"/>
    </i>
    <i r="3">
      <x v="739"/>
    </i>
    <i r="3">
      <x v="740"/>
    </i>
    <i r="2">
      <x v="225"/>
      <x v="84"/>
    </i>
    <i r="1">
      <x v="7"/>
      <x v="158"/>
      <x v="104"/>
    </i>
    <i r="3">
      <x v="105"/>
    </i>
    <i r="3">
      <x v="108"/>
    </i>
    <i r="3">
      <x v="111"/>
    </i>
    <i r="3">
      <x v="453"/>
    </i>
    <i r="3">
      <x v="533"/>
    </i>
    <i r="3">
      <x v="792"/>
    </i>
    <i r="1">
      <x v="14"/>
      <x v="164"/>
      <x v="571"/>
    </i>
    <i r="3">
      <x v="572"/>
    </i>
    <i r="1">
      <x v="26"/>
      <x v="185"/>
      <x v="646"/>
    </i>
    <i r="3">
      <x v="647"/>
    </i>
    <i r="1">
      <x v="40"/>
      <x v="74"/>
      <x v="578"/>
    </i>
    <i r="3">
      <x v="758"/>
    </i>
    <i r="2">
      <x v="77"/>
      <x v="580"/>
    </i>
    <i r="2">
      <x v="100"/>
      <x v="579"/>
    </i>
    <i r="3">
      <x v="581"/>
    </i>
    <i r="1">
      <x v="54"/>
      <x v="30"/>
      <x v="289"/>
    </i>
    <i r="3">
      <x v="726"/>
    </i>
    <i r="2">
      <x v="73"/>
      <x v="335"/>
    </i>
    <i r="2">
      <x v="99"/>
      <x v="418"/>
    </i>
    <i r="2">
      <x v="186"/>
      <x v="653"/>
    </i>
    <i r="2">
      <x v="196"/>
      <x v="276"/>
    </i>
    <i r="3">
      <x v="488"/>
    </i>
    <i r="2">
      <x v="197"/>
      <x v="282"/>
    </i>
    <i r="3">
      <x v="323"/>
    </i>
    <i r="3">
      <x v="454"/>
    </i>
    <i r="3">
      <x v="532"/>
    </i>
    <i r="3">
      <x v="811"/>
    </i>
    <i r="2">
      <x v="223"/>
      <x v="779"/>
    </i>
    <i>
      <x v="14"/>
      <x v="1"/>
      <x v="25"/>
      <x v="491"/>
    </i>
    <i r="2">
      <x v="104"/>
      <x v="660"/>
    </i>
    <i r="3">
      <x v="662"/>
    </i>
    <i r="3">
      <x v="663"/>
    </i>
    <i r="3">
      <x v="664"/>
    </i>
    <i r="3">
      <x v="665"/>
    </i>
    <i r="3">
      <x v="670"/>
    </i>
    <i r="3">
      <x v="671"/>
    </i>
    <i r="3">
      <x v="672"/>
    </i>
    <i r="3">
      <x v="674"/>
    </i>
    <i r="1">
      <x v="34"/>
      <x/>
      <x v="383"/>
    </i>
    <i r="1">
      <x v="44"/>
      <x v="75"/>
      <x v="673"/>
    </i>
    <i r="1">
      <x v="50"/>
      <x v="12"/>
      <x v="245"/>
    </i>
    <i r="2">
      <x v="21"/>
      <x v="254"/>
    </i>
    <i r="2">
      <x v="69"/>
      <x v="246"/>
    </i>
    <i r="2">
      <x v="79"/>
      <x v="247"/>
    </i>
    <i r="2">
      <x v="80"/>
      <x v="248"/>
    </i>
    <i r="2">
      <x v="90"/>
      <x v="249"/>
    </i>
    <i r="2">
      <x v="107"/>
      <x v="255"/>
    </i>
    <i r="2">
      <x v="108"/>
      <x v="250"/>
    </i>
    <i r="2">
      <x v="113"/>
      <x v="251"/>
    </i>
    <i r="2">
      <x v="143"/>
      <x v="252"/>
    </i>
    <i r="2">
      <x v="160"/>
      <x v="257"/>
    </i>
    <i r="2">
      <x v="189"/>
      <x v="253"/>
    </i>
    <i r="2">
      <x v="190"/>
      <x v="256"/>
    </i>
    <i r="2">
      <x v="191"/>
      <x v="259"/>
    </i>
    <i r="2">
      <x v="192"/>
      <x v="260"/>
    </i>
    <i r="2">
      <x v="217"/>
      <x v="261"/>
    </i>
    <i r="2">
      <x v="218"/>
      <x v="258"/>
    </i>
    <i r="2">
      <x v="226"/>
      <x v="262"/>
    </i>
    <i>
      <x v="15"/>
      <x v="16"/>
      <x v="87"/>
      <x v="112"/>
    </i>
    <i>
      <x v="16"/>
      <x v="35"/>
      <x/>
      <x v="384"/>
    </i>
    <i r="1">
      <x v="45"/>
      <x v="187"/>
      <x v="657"/>
    </i>
    <i r="1">
      <x v="46"/>
      <x v="82"/>
      <x v="381"/>
    </i>
    <i r="2">
      <x v="187"/>
      <x v="659"/>
    </i>
    <i r="3">
      <x v="661"/>
    </i>
    <i r="3">
      <x v="667"/>
    </i>
    <i r="3">
      <x v="668"/>
    </i>
    <i r="3">
      <x v="669"/>
    </i>
    <i r="1">
      <x v="47"/>
      <x v="83"/>
      <x v="382"/>
    </i>
    <i r="2">
      <x v="187"/>
      <x v="658"/>
    </i>
    <i>
      <x v="17"/>
      <x v="32"/>
      <x v="105"/>
      <x v="458"/>
    </i>
    <i>
      <x v="18"/>
      <x v="48"/>
      <x v="3"/>
      <x v="584"/>
    </i>
    <i r="3">
      <x v="594"/>
    </i>
    <i r="3">
      <x v="597"/>
    </i>
    <i r="3">
      <x v="602"/>
    </i>
    <i r="3">
      <x v="603"/>
    </i>
    <i r="3">
      <x v="612"/>
    </i>
    <i r="2">
      <x v="40"/>
      <x v="589"/>
    </i>
    <i r="3">
      <x v="590"/>
    </i>
    <i r="3">
      <x v="595"/>
    </i>
    <i r="3">
      <x v="598"/>
    </i>
    <i r="2">
      <x v="78"/>
      <x v="596"/>
    </i>
    <i r="2">
      <x v="142"/>
      <x v="585"/>
    </i>
    <i r="3">
      <x v="591"/>
    </i>
    <i r="3">
      <x v="592"/>
    </i>
    <i r="3">
      <x v="593"/>
    </i>
    <i r="3">
      <x v="599"/>
    </i>
    <i r="3">
      <x v="600"/>
    </i>
    <i r="3">
      <x v="608"/>
    </i>
    <i r="2">
      <x v="159"/>
      <x v="609"/>
    </i>
    <i r="2">
      <x v="163"/>
      <x v="586"/>
    </i>
    <i r="3">
      <x v="587"/>
    </i>
    <i r="3">
      <x v="601"/>
    </i>
    <i r="3">
      <x v="604"/>
    </i>
    <i r="3">
      <x v="605"/>
    </i>
    <i r="3">
      <x v="610"/>
    </i>
    <i r="3">
      <x v="611"/>
    </i>
    <i r="3">
      <x v="613"/>
    </i>
    <i r="3">
      <x v="614"/>
    </i>
    <i r="3">
      <x v="615"/>
    </i>
    <i r="3">
      <x v="616"/>
    </i>
    <i r="2">
      <x v="199"/>
      <x v="617"/>
    </i>
    <i r="2">
      <x v="221"/>
      <x v="583"/>
    </i>
    <i r="1">
      <x v="49"/>
      <x v="40"/>
      <x v="595"/>
    </i>
    <i r="2">
      <x v="142"/>
      <x v="599"/>
    </i>
    <i r="3">
      <x v="608"/>
    </i>
    <i r="2">
      <x v="159"/>
      <x v="609"/>
    </i>
    <i r="2">
      <x v="163"/>
      <x v="586"/>
    </i>
    <i r="3">
      <x v="587"/>
    </i>
    <i r="3">
      <x v="588"/>
    </i>
    <i r="3">
      <x v="601"/>
    </i>
    <i r="3">
      <x v="605"/>
    </i>
    <i r="3">
      <x v="606"/>
    </i>
    <i r="3">
      <x v="607"/>
    </i>
    <i r="3">
      <x v="611"/>
    </i>
    <i r="3">
      <x v="613"/>
    </i>
    <i r="3">
      <x v="615"/>
    </i>
    <i r="2">
      <x v="199"/>
      <x v="617"/>
    </i>
    <i r="2">
      <x v="221"/>
      <x v="618"/>
    </i>
    <i>
      <x v="20"/>
      <x v="20"/>
      <x v="15"/>
      <x v="97"/>
    </i>
    <i r="2">
      <x v="227"/>
      <x v="816"/>
    </i>
    <i r="1">
      <x v="23"/>
      <x v="24"/>
      <x v="102"/>
    </i>
    <i r="3">
      <x v="106"/>
    </i>
    <i r="3">
      <x v="107"/>
    </i>
    <i r="3">
      <x v="109"/>
    </i>
    <i r="3">
      <x v="156"/>
    </i>
    <i r="2">
      <x v="33"/>
      <x v="142"/>
    </i>
    <i r="3">
      <x v="143"/>
    </i>
    <i r="2">
      <x v="183"/>
      <x v="644"/>
    </i>
    <i r="2">
      <x v="203"/>
      <x v="727"/>
    </i>
    <i r="1">
      <x v="31"/>
      <x v="10"/>
      <x v="30"/>
    </i>
    <i r="1">
      <x v="51"/>
      <x v="193"/>
      <x v="582"/>
    </i>
    <i r="1">
      <x v="60"/>
      <x v="41"/>
      <x v="110"/>
    </i>
    <i r="2">
      <x v="76"/>
      <x v="50"/>
    </i>
    <i>
      <x v="21"/>
      <x v="59"/>
      <x v="202"/>
      <x v="264"/>
    </i>
    <i r="3">
      <x v="265"/>
    </i>
    <i>
      <x v="22"/>
      <x v="10"/>
      <x v="174"/>
      <x v="619"/>
    </i>
    <i>
      <x v="23"/>
      <x v="69"/>
      <x v="177"/>
      <x v="632"/>
    </i>
    <i r="2">
      <x v="178"/>
      <x v="631"/>
    </i>
    <i r="2">
      <x v="179"/>
      <x v="635"/>
    </i>
    <i r="2">
      <x v="180"/>
      <x v="633"/>
    </i>
    <i r="3">
      <x v="634"/>
    </i>
    <i>
      <x v="24"/>
      <x v="41"/>
      <x v="102"/>
      <x v="138"/>
    </i>
    <i r="1">
      <x v="61"/>
      <x v="219"/>
      <x v="750"/>
    </i>
    <i>
      <x v="25"/>
      <x v="3"/>
      <x v="173"/>
      <x v="568"/>
    </i>
    <i r="2">
      <x v="182"/>
      <x v="568"/>
    </i>
    <i r="1">
      <x v="5"/>
      <x v="18"/>
      <x v="95"/>
    </i>
    <i r="2">
      <x v="19"/>
      <x v="492"/>
    </i>
    <i r="1">
      <x v="6"/>
      <x v="19"/>
      <x v="492"/>
    </i>
    <i r="2">
      <x v="35"/>
      <x v="148"/>
    </i>
    <i r="3">
      <x v="149"/>
    </i>
    <i r="1">
      <x v="64"/>
      <x v="161"/>
      <x v="89"/>
    </i>
    <i r="3">
      <x v="490"/>
    </i>
    <i r="1">
      <x v="65"/>
      <x v="161"/>
      <x v="88"/>
    </i>
    <i r="3">
      <x v="759"/>
    </i>
    <i r="3">
      <x v="788"/>
    </i>
    <i>
      <x v="26"/>
      <x v="55"/>
      <x v="76"/>
      <x v="122"/>
    </i>
    <i>
      <x v="27"/>
      <x v="8"/>
      <x v="66"/>
      <x v="32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82EE05-7757-43A1-8C7E-25D6D1B61F3E}" name="TablaDinámica1" cacheId="30"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K3:N1234" firstHeaderRow="1" firstDataRow="1" firstDataCol="4"/>
  <pivotFields count="32">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3">
        <item x="18"/>
        <item x="0"/>
        <item x="3"/>
        <item m="1" x="32"/>
        <item x="4"/>
        <item x="5"/>
        <item x="6"/>
        <item x="7"/>
        <item x="9"/>
        <item x="26"/>
        <item x="10"/>
        <item x="14"/>
        <item x="11"/>
        <item x="31"/>
        <item x="2"/>
        <item x="12"/>
        <item x="13"/>
        <item x="28"/>
        <item x="1"/>
        <item x="15"/>
        <item x="17"/>
        <item x="19"/>
        <item x="27"/>
        <item x="20"/>
        <item x="21"/>
        <item x="8"/>
        <item x="22"/>
        <item x="23"/>
        <item x="24"/>
        <item x="25"/>
        <item x="16"/>
        <item x="29"/>
        <item x="30"/>
      </items>
      <extLst>
        <ext xmlns:x14="http://schemas.microsoft.com/office/spreadsheetml/2009/9/main" uri="{2946ED86-A175-432a-8AC1-64E0C546D7DE}">
          <x14:pivotField fillDownLabels="1"/>
        </ext>
      </extLst>
    </pivotField>
    <pivotField axis="axisRow" compact="0" outline="0" showAll="0" defaultSubtotal="0">
      <items count="78">
        <item x="24"/>
        <item x="28"/>
        <item x="17"/>
        <item x="55"/>
        <item x="7"/>
        <item x="51"/>
        <item x="52"/>
        <item x="22"/>
        <item x="73"/>
        <item x="35"/>
        <item x="14"/>
        <item x="15"/>
        <item x="72"/>
        <item x="65"/>
        <item x="13"/>
        <item x="10"/>
        <item x="57"/>
        <item x="8"/>
        <item x="1"/>
        <item x="59"/>
        <item x="60"/>
        <item x="18"/>
        <item x="44"/>
        <item x="38"/>
        <item x="37"/>
        <item x="43"/>
        <item x="4"/>
        <item x="77"/>
        <item x="21"/>
        <item x="26"/>
        <item x="6"/>
        <item x="5"/>
        <item x="71"/>
        <item x="19"/>
        <item x="64"/>
        <item x="45"/>
        <item x="36"/>
        <item x="20"/>
        <item x="27"/>
        <item x="34"/>
        <item x="11"/>
        <item x="3"/>
        <item x="2"/>
        <item x="58"/>
        <item x="25"/>
        <item x="49"/>
        <item x="16"/>
        <item x="67"/>
        <item x="29"/>
        <item x="31"/>
        <item x="33"/>
        <item x="32"/>
        <item x="39"/>
        <item x="41"/>
        <item x="0"/>
        <item x="46"/>
        <item x="66"/>
        <item x="30"/>
        <item x="23"/>
        <item x="56"/>
        <item x="68"/>
        <item x="69"/>
        <item x="12"/>
        <item x="47"/>
        <item x="42"/>
        <item x="76"/>
        <item x="75"/>
        <item x="74"/>
        <item x="50"/>
        <item x="61"/>
        <item x="40"/>
        <item x="54"/>
        <item x="53"/>
        <item x="62"/>
        <item x="63"/>
        <item x="9"/>
        <item x="48"/>
        <item x="70"/>
      </items>
      <extLst>
        <ext xmlns:x14="http://schemas.microsoft.com/office/spreadsheetml/2009/9/main" uri="{2946ED86-A175-432a-8AC1-64E0C546D7DE}">
          <x14:pivotField fillDownLabels="1"/>
        </ext>
      </extLst>
    </pivotField>
    <pivotField axis="axisRow" compact="0" outline="0" showAll="0" defaultSubtotal="0">
      <items count="255">
        <item x="74"/>
        <item x="239"/>
        <item x="7"/>
        <item x="193"/>
        <item x="85"/>
        <item x="18"/>
        <item x="24"/>
        <item x="192"/>
        <item x="198"/>
        <item x="26"/>
        <item x="2"/>
        <item x="98"/>
        <item x="196"/>
        <item x="253"/>
        <item x="57"/>
        <item x="32"/>
        <item x="10"/>
        <item x="252"/>
        <item x="96"/>
        <item x="12"/>
        <item x="149"/>
        <item x="110"/>
        <item x="111"/>
        <item x="27"/>
        <item x="65"/>
        <item x="153"/>
        <item x="5"/>
        <item x="94"/>
        <item x="75"/>
        <item x="145"/>
        <item x="185"/>
        <item x="186"/>
        <item x="144"/>
        <item x="45"/>
        <item x="13"/>
        <item x="14"/>
        <item x="97"/>
        <item x="15"/>
        <item x="112"/>
        <item x="209"/>
        <item x="38"/>
        <item x="92"/>
        <item x="232"/>
        <item x="211"/>
        <item x="89"/>
        <item x="95"/>
        <item x="248"/>
        <item x="206"/>
        <item x="212"/>
        <item x="213"/>
        <item x="201"/>
        <item x="210"/>
        <item x="226"/>
        <item x="222"/>
        <item x="207"/>
        <item x="202"/>
        <item x="217"/>
        <item x="220"/>
        <item x="203"/>
        <item x="200"/>
        <item x="199"/>
        <item x="214"/>
        <item x="204"/>
        <item x="223"/>
        <item x="219"/>
        <item x="224"/>
        <item x="218"/>
        <item x="221"/>
        <item x="205"/>
        <item x="215"/>
        <item x="225"/>
        <item x="83"/>
        <item x="208"/>
        <item x="28"/>
        <item x="233"/>
        <item x="62"/>
        <item x="29"/>
        <item x="246"/>
        <item x="33"/>
        <item x="216"/>
        <item x="250"/>
        <item x="249"/>
        <item x="42"/>
        <item x="50"/>
        <item x="77"/>
        <item x="93"/>
        <item x="48"/>
        <item x="90"/>
        <item x="72"/>
        <item x="69"/>
        <item x="240"/>
        <item x="117"/>
        <item x="81"/>
        <item x="82"/>
        <item x="0"/>
        <item x="247"/>
        <item x="154"/>
        <item x="150"/>
        <item x="1"/>
        <item x="34"/>
        <item x="6"/>
        <item x="241"/>
        <item x="61"/>
        <item x="131"/>
        <item x="118"/>
        <item x="119"/>
        <item x="120"/>
        <item x="121"/>
        <item x="235"/>
        <item x="147"/>
        <item x="251"/>
        <item x="16"/>
        <item x="231"/>
        <item x="11"/>
        <item x="19"/>
        <item x="49"/>
        <item x="135"/>
        <item x="108"/>
        <item x="21"/>
        <item x="236"/>
        <item x="76"/>
        <item x="84"/>
        <item x="183"/>
        <item x="59"/>
        <item x="70"/>
        <item x="184"/>
        <item x="132"/>
        <item x="122"/>
        <item x="123"/>
        <item x="67"/>
        <item x="133"/>
        <item x="124"/>
        <item x="125"/>
        <item x="126"/>
        <item x="8"/>
        <item x="162"/>
        <item x="163"/>
        <item x="164"/>
        <item x="165"/>
        <item x="166"/>
        <item x="167"/>
        <item x="168"/>
        <item x="169"/>
        <item x="170"/>
        <item x="177"/>
        <item x="178"/>
        <item x="171"/>
        <item x="172"/>
        <item x="173"/>
        <item x="174"/>
        <item x="175"/>
        <item x="176"/>
        <item x="179"/>
        <item x="180"/>
        <item x="181"/>
        <item x="182"/>
        <item x="160"/>
        <item x="161"/>
        <item x="86"/>
        <item x="73"/>
        <item x="237"/>
        <item x="136"/>
        <item x="146"/>
        <item x="159"/>
        <item x="158"/>
        <item x="197"/>
        <item x="137"/>
        <item x="190"/>
        <item x="195"/>
        <item x="25"/>
        <item x="22"/>
        <item x="37"/>
        <item x="35"/>
        <item x="138"/>
        <item x="139"/>
        <item x="41"/>
        <item x="91"/>
        <item x="60"/>
        <item x="113"/>
        <item x="3"/>
        <item x="238"/>
        <item x="87"/>
        <item x="47"/>
        <item x="134"/>
        <item x="127"/>
        <item x="128"/>
        <item x="129"/>
        <item x="155"/>
        <item x="140"/>
        <item x="151"/>
        <item x="4"/>
        <item x="114"/>
        <item x="30"/>
        <item x="189"/>
        <item x="191"/>
        <item x="105"/>
        <item x="107"/>
        <item x="106"/>
        <item x="104"/>
        <item x="143"/>
        <item x="254"/>
        <item x="115"/>
        <item x="101"/>
        <item x="17"/>
        <item x="51"/>
        <item x="52"/>
        <item x="242"/>
        <item x="80"/>
        <item x="39"/>
        <item x="56"/>
        <item x="68"/>
        <item x="64"/>
        <item x="66"/>
        <item x="100"/>
        <item x="53"/>
        <item x="230"/>
        <item x="31"/>
        <item x="46"/>
        <item x="44"/>
        <item x="78"/>
        <item x="88"/>
        <item x="187"/>
        <item x="243"/>
        <item x="152"/>
        <item x="103"/>
        <item x="102"/>
        <item x="116"/>
        <item x="148"/>
        <item x="9"/>
        <item x="156"/>
        <item x="157"/>
        <item x="141"/>
        <item x="130"/>
        <item x="142"/>
        <item x="79"/>
        <item x="54"/>
        <item x="36"/>
        <item x="40"/>
        <item x="20"/>
        <item x="63"/>
        <item x="58"/>
        <item x="234"/>
        <item x="244"/>
        <item x="109"/>
        <item x="245"/>
        <item x="227"/>
        <item x="23"/>
        <item x="194"/>
        <item x="55"/>
        <item x="188"/>
        <item x="229"/>
        <item x="43"/>
        <item x="71"/>
        <item x="99"/>
        <item x="228"/>
      </items>
      <extLst>
        <ext xmlns:x14="http://schemas.microsoft.com/office/spreadsheetml/2009/9/main" uri="{2946ED86-A175-432a-8AC1-64E0C546D7DE}">
          <x14:pivotField fillDownLabels="1"/>
        </ext>
      </extLst>
    </pivotField>
    <pivotField axis="axisRow" compact="0" outline="0" showAll="0" defaultSubtotal="0">
      <items count="918">
        <item x="310"/>
        <item x="314"/>
        <item x="311"/>
        <item x="312"/>
        <item x="313"/>
        <item x="337"/>
        <item x="338"/>
        <item x="339"/>
        <item x="340"/>
        <item x="341"/>
        <item x="342"/>
        <item x="343"/>
        <item x="274"/>
        <item x="275"/>
        <item x="276"/>
        <item x="344"/>
        <item x="345"/>
        <item x="346"/>
        <item x="347"/>
        <item x="348"/>
        <item x="349"/>
        <item x="350"/>
        <item x="351"/>
        <item x="352"/>
        <item x="353"/>
        <item x="354"/>
        <item x="355"/>
        <item x="356"/>
        <item x="290"/>
        <item x="854"/>
        <item x="884"/>
        <item x="855"/>
        <item x="357"/>
        <item x="215"/>
        <item x="291"/>
        <item x="292"/>
        <item x="165"/>
        <item x="161"/>
        <item x="162"/>
        <item x="168"/>
        <item x="163"/>
        <item x="164"/>
        <item x="166"/>
        <item x="167"/>
        <item x="358"/>
        <item x="359"/>
        <item x="360"/>
        <item x="361"/>
        <item x="261"/>
        <item x="856"/>
        <item x="857"/>
        <item x="858"/>
        <item x="362"/>
        <item x="363"/>
        <item x="364"/>
        <item x="365"/>
        <item x="205"/>
        <item x="366"/>
        <item x="367"/>
        <item x="368"/>
        <item x="369"/>
        <item x="370"/>
        <item x="371"/>
        <item x="372"/>
        <item x="373"/>
        <item x="374"/>
        <item x="375"/>
        <item x="859"/>
        <item x="376"/>
        <item x="49"/>
        <item x="377"/>
        <item x="378"/>
        <item x="379"/>
        <item x="380"/>
        <item x="381"/>
        <item x="382"/>
        <item x="383"/>
        <item x="384"/>
        <item x="385"/>
        <item x="386"/>
        <item x="387"/>
        <item x="388"/>
        <item x="885"/>
        <item x="860"/>
        <item x="389"/>
        <item x="390"/>
        <item x="391"/>
        <item x="392"/>
        <item x="393"/>
        <item x="394"/>
        <item x="395"/>
        <item x="396"/>
        <item x="397"/>
        <item x="75"/>
        <item x="886"/>
        <item x="55"/>
        <item x="835"/>
        <item x="861"/>
        <item x="398"/>
        <item x="862"/>
        <item x="305"/>
        <item x="911"/>
        <item x="233"/>
        <item x="234"/>
        <item x="399"/>
        <item x="9"/>
        <item x="5"/>
        <item x="7"/>
        <item x="400"/>
        <item x="229"/>
        <item x="903"/>
        <item x="904"/>
        <item x="905"/>
        <item x="906"/>
        <item x="907"/>
        <item x="908"/>
        <item x="909"/>
        <item x="910"/>
        <item x="50"/>
        <item x="208"/>
        <item x="401"/>
        <item x="402"/>
        <item x="403"/>
        <item x="404"/>
        <item x="887"/>
        <item x="863"/>
        <item x="864"/>
        <item x="209"/>
        <item x="405"/>
        <item x="78"/>
        <item x="79"/>
        <item x="210"/>
        <item x="211"/>
        <item x="80"/>
        <item x="846"/>
        <item x="206"/>
        <item x="865"/>
        <item x="836"/>
        <item x="207"/>
        <item x="73"/>
        <item x="3"/>
        <item x="406"/>
        <item x="407"/>
        <item x="866"/>
        <item x="408"/>
        <item x="409"/>
        <item x="410"/>
        <item x="411"/>
        <item x="412"/>
        <item x="413"/>
        <item x="414"/>
        <item x="239"/>
        <item x="415"/>
        <item x="416"/>
        <item x="417"/>
        <item x="418"/>
        <item x="419"/>
        <item x="420"/>
        <item x="421"/>
        <item x="422"/>
        <item x="423"/>
        <item x="424"/>
        <item x="425"/>
        <item x="426"/>
        <item x="427"/>
        <item x="428"/>
        <item x="429"/>
        <item x="227"/>
        <item x="293"/>
        <item x="430"/>
        <item x="431"/>
        <item x="212"/>
        <item x="213"/>
        <item x="432"/>
        <item x="433"/>
        <item x="434"/>
        <item x="435"/>
        <item x="231"/>
        <item x="232"/>
        <item x="436"/>
        <item x="437"/>
        <item x="438"/>
        <item x="797"/>
        <item x="439"/>
        <item x="440"/>
        <item x="214"/>
        <item x="798"/>
        <item x="441"/>
        <item x="442"/>
        <item x="443"/>
        <item x="444"/>
        <item x="445"/>
        <item x="446"/>
        <item x="447"/>
        <item x="448"/>
        <item x="834"/>
        <item x="449"/>
        <item x="450"/>
        <item x="68"/>
        <item x="451"/>
        <item x="452"/>
        <item x="453"/>
        <item x="454"/>
        <item x="455"/>
        <item x="456"/>
        <item x="457"/>
        <item x="458"/>
        <item x="799"/>
        <item x="459"/>
        <item x="460"/>
        <item x="461"/>
        <item x="462"/>
        <item x="800"/>
        <item x="801"/>
        <item x="802"/>
        <item x="803"/>
        <item x="804"/>
        <item x="805"/>
        <item x="806"/>
        <item x="463"/>
        <item x="464"/>
        <item x="807"/>
        <item x="808"/>
        <item x="809"/>
        <item x="465"/>
        <item x="810"/>
        <item x="811"/>
        <item x="466"/>
        <item x="467"/>
        <item x="468"/>
        <item x="469"/>
        <item x="812"/>
        <item x="470"/>
        <item x="813"/>
        <item x="814"/>
        <item x="815"/>
        <item x="471"/>
        <item x="816"/>
        <item x="817"/>
        <item x="472"/>
        <item x="818"/>
        <item x="819"/>
        <item x="473"/>
        <item x="474"/>
        <item x="820"/>
        <item x="821"/>
        <item x="822"/>
        <item x="823"/>
        <item x="475"/>
        <item x="51"/>
        <item x="476"/>
        <item x="477"/>
        <item x="478"/>
        <item x="479"/>
        <item x="67"/>
        <item x="480"/>
        <item x="481"/>
        <item x="52"/>
        <item x="482"/>
        <item x="483"/>
        <item x="484"/>
        <item x="485"/>
        <item x="486"/>
        <item x="487"/>
        <item x="56"/>
        <item x="57"/>
        <item x="58"/>
        <item x="59"/>
        <item x="60"/>
        <item x="61"/>
        <item x="488"/>
        <item x="489"/>
        <item x="824"/>
        <item x="490"/>
        <item x="491"/>
        <item x="118"/>
        <item x="123"/>
        <item x="133"/>
        <item x="130"/>
        <item x="122"/>
        <item x="131"/>
        <item x="128"/>
        <item x="134"/>
        <item x="117"/>
        <item x="126"/>
        <item x="120"/>
        <item x="129"/>
        <item x="121"/>
        <item x="119"/>
        <item x="125"/>
        <item x="127"/>
        <item x="124"/>
        <item x="132"/>
        <item x="492"/>
        <item x="220"/>
        <item x="221"/>
        <item x="267"/>
        <item x="266"/>
        <item x="269"/>
        <item x="268"/>
        <item x="270"/>
        <item x="271"/>
        <item x="272"/>
        <item x="273"/>
        <item x="493"/>
        <item x="262"/>
        <item x="83"/>
        <item x="494"/>
        <item x="495"/>
        <item x="496"/>
        <item x="497"/>
        <item x="867"/>
        <item x="868"/>
        <item x="498"/>
        <item x="95"/>
        <item x="499"/>
        <item x="500"/>
        <item x="25"/>
        <item x="501"/>
        <item x="502"/>
        <item x="503"/>
        <item x="81"/>
        <item x="504"/>
        <item x="10"/>
        <item x="11"/>
        <item x="14"/>
        <item x="12"/>
        <item x="15"/>
        <item x="16"/>
        <item x="13"/>
        <item x="505"/>
        <item x="506"/>
        <item x="507"/>
        <item x="508"/>
        <item x="509"/>
        <item x="510"/>
        <item x="294"/>
        <item x="295"/>
        <item x="511"/>
        <item x="512"/>
        <item x="513"/>
        <item x="514"/>
        <item x="515"/>
        <item x="516"/>
        <item x="517"/>
        <item x="518"/>
        <item x="519"/>
        <item x="520"/>
        <item x="521"/>
        <item x="522"/>
        <item x="523"/>
        <item x="524"/>
        <item x="525"/>
        <item x="526"/>
        <item x="527"/>
        <item x="84"/>
        <item x="277"/>
        <item x="528"/>
        <item x="159"/>
        <item x="529"/>
        <item x="833"/>
        <item x="530"/>
        <item x="531"/>
        <item x="532"/>
        <item x="533"/>
        <item x="837"/>
        <item x="838"/>
        <item x="839"/>
        <item x="840"/>
        <item x="534"/>
        <item x="888"/>
        <item x="85"/>
        <item x="86"/>
        <item x="74"/>
        <item x="62"/>
        <item x="63"/>
        <item x="64"/>
        <item x="65"/>
        <item x="66"/>
        <item x="535"/>
        <item x="536"/>
        <item x="537"/>
        <item x="538"/>
        <item x="869"/>
        <item x="539"/>
        <item x="540"/>
        <item x="541"/>
        <item x="542"/>
        <item x="543"/>
        <item x="544"/>
        <item x="545"/>
        <item x="546"/>
        <item x="326"/>
        <item x="844"/>
        <item x="547"/>
        <item x="548"/>
        <item x="549"/>
        <item x="550"/>
        <item x="551"/>
        <item x="552"/>
        <item x="553"/>
        <item x="554"/>
        <item x="555"/>
        <item x="327"/>
        <item x="556"/>
        <item x="22"/>
        <item x="17"/>
        <item x="18"/>
        <item x="19"/>
        <item x="20"/>
        <item x="21"/>
        <item x="23"/>
        <item x="830"/>
        <item x="829"/>
        <item x="831"/>
        <item x="828"/>
        <item x="827"/>
        <item x="832"/>
        <item x="557"/>
        <item x="558"/>
        <item x="559"/>
        <item x="560"/>
        <item x="561"/>
        <item x="296"/>
        <item x="297"/>
        <item x="298"/>
        <item x="562"/>
        <item x="154"/>
        <item x="155"/>
        <item x="135"/>
        <item x="153"/>
        <item x="33"/>
        <item x="563"/>
        <item x="564"/>
        <item x="843"/>
        <item x="847"/>
        <item x="565"/>
        <item x="566"/>
        <item x="567"/>
        <item x="568"/>
        <item x="569"/>
        <item x="570"/>
        <item x="571"/>
        <item x="572"/>
        <item x="573"/>
        <item x="574"/>
        <item x="575"/>
        <item x="576"/>
        <item x="577"/>
        <item x="578"/>
        <item x="579"/>
        <item x="580"/>
        <item x="581"/>
        <item x="582"/>
        <item x="583"/>
        <item x="584"/>
        <item x="585"/>
        <item x="586"/>
        <item x="587"/>
        <item x="588"/>
        <item x="589"/>
        <item x="590"/>
        <item x="591"/>
        <item x="246"/>
        <item x="243"/>
        <item x="244"/>
        <item x="87"/>
        <item x="89"/>
        <item x="90"/>
        <item x="88"/>
        <item x="245"/>
        <item x="91"/>
        <item x="252"/>
        <item x="247"/>
        <item x="248"/>
        <item x="249"/>
        <item x="250"/>
        <item x="251"/>
        <item x="253"/>
        <item x="254"/>
        <item x="255"/>
        <item x="592"/>
        <item x="593"/>
        <item x="594"/>
        <item x="595"/>
        <item x="596"/>
        <item x="597"/>
        <item x="242"/>
        <item x="598"/>
        <item x="37"/>
        <item x="38"/>
        <item x="43"/>
        <item x="42"/>
        <item x="44"/>
        <item x="45"/>
        <item x="39"/>
        <item x="36"/>
        <item x="40"/>
        <item x="41"/>
        <item x="34"/>
        <item x="35"/>
        <item x="76"/>
        <item x="92"/>
        <item x="599"/>
        <item x="600"/>
        <item x="601"/>
        <item x="160"/>
        <item x="870"/>
        <item x="848"/>
        <item x="889"/>
        <item x="602"/>
        <item x="328"/>
        <item x="603"/>
        <item x="604"/>
        <item x="605"/>
        <item x="606"/>
        <item x="607"/>
        <item x="608"/>
        <item x="609"/>
        <item x="610"/>
        <item x="611"/>
        <item x="26"/>
        <item x="612"/>
        <item x="613"/>
        <item x="890"/>
        <item x="71"/>
        <item x="891"/>
        <item x="614"/>
        <item x="306"/>
        <item x="615"/>
        <item x="616"/>
        <item x="617"/>
        <item x="618"/>
        <item x="278"/>
        <item x="619"/>
        <item x="620"/>
        <item x="621"/>
        <item x="622"/>
        <item x="623"/>
        <item x="892"/>
        <item x="624"/>
        <item x="625"/>
        <item x="93"/>
        <item x="307"/>
        <item x="871"/>
        <item x="235"/>
        <item x="136"/>
        <item x="230"/>
        <item x="626"/>
        <item x="627"/>
        <item x="628"/>
        <item x="629"/>
        <item x="630"/>
        <item x="308"/>
        <item x="631"/>
        <item x="632"/>
        <item x="633"/>
        <item x="912"/>
        <item x="280"/>
        <item x="284"/>
        <item x="281"/>
        <item x="285"/>
        <item x="282"/>
        <item x="283"/>
        <item x="256"/>
        <item x="259"/>
        <item x="260"/>
        <item x="257"/>
        <item x="634"/>
        <item x="635"/>
        <item x="636"/>
        <item x="637"/>
        <item x="638"/>
        <item x="639"/>
        <item x="640"/>
        <item x="641"/>
        <item x="642"/>
        <item x="643"/>
        <item x="644"/>
        <item x="645"/>
        <item x="646"/>
        <item x="29"/>
        <item x="30"/>
        <item x="69"/>
        <item x="647"/>
        <item x="648"/>
        <item x="299"/>
        <item x="649"/>
        <item x="77"/>
        <item x="872"/>
        <item x="94"/>
        <item x="650"/>
        <item x="651"/>
        <item x="300"/>
        <item x="652"/>
        <item x="653"/>
        <item x="654"/>
        <item x="873"/>
        <item x="893"/>
        <item x="655"/>
        <item x="656"/>
        <item x="657"/>
        <item x="658"/>
        <item x="659"/>
        <item x="894"/>
        <item x="825"/>
        <item x="895"/>
        <item x="660"/>
        <item x="661"/>
        <item x="662"/>
        <item x="663"/>
        <item x="664"/>
        <item x="665"/>
        <item x="666"/>
        <item x="667"/>
        <item x="668"/>
        <item x="669"/>
        <item x="670"/>
        <item x="671"/>
        <item x="672"/>
        <item x="673"/>
        <item x="674"/>
        <item x="675"/>
        <item x="676"/>
        <item x="677"/>
        <item x="678"/>
        <item x="679"/>
        <item x="329"/>
        <item x="852"/>
        <item x="896"/>
        <item x="680"/>
        <item x="238"/>
        <item x="96"/>
        <item x="681"/>
        <item x="240"/>
        <item x="241"/>
        <item x="97"/>
        <item x="99"/>
        <item x="98"/>
        <item x="874"/>
        <item x="27"/>
        <item x="682"/>
        <item x="103"/>
        <item x="101"/>
        <item x="100"/>
        <item x="102"/>
        <item x="217"/>
        <item x="200"/>
        <item x="169"/>
        <item x="170"/>
        <item x="171"/>
        <item x="172"/>
        <item x="202"/>
        <item x="173"/>
        <item x="174"/>
        <item x="175"/>
        <item x="176"/>
        <item x="177"/>
        <item x="178"/>
        <item x="179"/>
        <item x="180"/>
        <item x="181"/>
        <item x="182"/>
        <item x="183"/>
        <item x="184"/>
        <item x="185"/>
        <item x="186"/>
        <item x="187"/>
        <item x="188"/>
        <item x="189"/>
        <item x="203"/>
        <item x="204"/>
        <item x="190"/>
        <item x="191"/>
        <item x="192"/>
        <item x="193"/>
        <item x="194"/>
        <item x="195"/>
        <item x="197"/>
        <item x="198"/>
        <item x="199"/>
        <item x="196"/>
        <item x="201"/>
        <item x="875"/>
        <item x="53"/>
        <item x="321"/>
        <item x="320"/>
        <item x="324"/>
        <item x="318"/>
        <item x="317"/>
        <item x="319"/>
        <item x="323"/>
        <item x="322"/>
        <item x="315"/>
        <item x="325"/>
        <item x="316"/>
        <item x="226"/>
        <item x="224"/>
        <item x="222"/>
        <item x="223"/>
        <item x="225"/>
        <item x="876"/>
        <item x="877"/>
        <item x="897"/>
        <item x="683"/>
        <item x="684"/>
        <item x="685"/>
        <item x="686"/>
        <item x="687"/>
        <item x="688"/>
        <item x="689"/>
        <item x="690"/>
        <item x="218"/>
        <item x="850"/>
        <item x="851"/>
        <item x="24"/>
        <item x="104"/>
        <item x="105"/>
        <item x="691"/>
        <item x="692"/>
        <item x="693"/>
        <item x="694"/>
        <item x="106"/>
        <item x="107"/>
        <item x="695"/>
        <item x="696"/>
        <item x="263"/>
        <item x="149"/>
        <item x="150"/>
        <item x="151"/>
        <item x="137"/>
        <item x="152"/>
        <item x="138"/>
        <item x="139"/>
        <item x="140"/>
        <item x="141"/>
        <item x="697"/>
        <item x="156"/>
        <item x="157"/>
        <item x="158"/>
        <item x="143"/>
        <item x="142"/>
        <item x="144"/>
        <item x="146"/>
        <item x="145"/>
        <item x="698"/>
        <item x="699"/>
        <item x="700"/>
        <item x="701"/>
        <item x="109"/>
        <item x="108"/>
        <item x="54"/>
        <item x="303"/>
        <item x="304"/>
        <item x="702"/>
        <item x="301"/>
        <item x="898"/>
        <item x="703"/>
        <item x="704"/>
        <item x="705"/>
        <item x="706"/>
        <item x="707"/>
        <item x="708"/>
        <item x="709"/>
        <item x="147"/>
        <item x="710"/>
        <item x="899"/>
        <item x="28"/>
        <item x="258"/>
        <item x="853"/>
        <item x="878"/>
        <item x="264"/>
        <item x="711"/>
        <item x="712"/>
        <item x="713"/>
        <item x="330"/>
        <item x="714"/>
        <item x="715"/>
        <item x="716"/>
        <item x="717"/>
        <item x="718"/>
        <item x="719"/>
        <item x="720"/>
        <item x="721"/>
        <item x="722"/>
        <item x="723"/>
        <item x="724"/>
        <item x="331"/>
        <item x="725"/>
        <item x="332"/>
        <item x="726"/>
        <item x="727"/>
        <item x="728"/>
        <item x="729"/>
        <item x="333"/>
        <item x="334"/>
        <item x="730"/>
        <item x="335"/>
        <item x="731"/>
        <item x="732"/>
        <item x="82"/>
        <item x="879"/>
        <item x="219"/>
        <item x="733"/>
        <item x="734"/>
        <item x="279"/>
        <item x="735"/>
        <item x="736"/>
        <item x="849"/>
        <item x="737"/>
        <item x="738"/>
        <item x="739"/>
        <item x="740"/>
        <item x="148"/>
        <item x="110"/>
        <item x="111"/>
        <item x="112"/>
        <item x="741"/>
        <item x="742"/>
        <item x="48"/>
        <item x="47"/>
        <item x="4"/>
        <item x="6"/>
        <item x="8"/>
        <item x="72"/>
        <item x="31"/>
        <item x="228"/>
        <item x="743"/>
        <item x="900"/>
        <item x="744"/>
        <item x="745"/>
        <item x="286"/>
        <item x="287"/>
        <item x="288"/>
        <item x="289"/>
        <item x="113"/>
        <item x="236"/>
        <item x="913"/>
        <item x="309"/>
        <item x="746"/>
        <item x="880"/>
        <item x="747"/>
        <item x="914"/>
        <item x="748"/>
        <item x="749"/>
        <item x="750"/>
        <item x="751"/>
        <item x="752"/>
        <item x="753"/>
        <item x="915"/>
        <item x="754"/>
        <item x="755"/>
        <item x="756"/>
        <item x="757"/>
        <item x="758"/>
        <item x="759"/>
        <item x="760"/>
        <item x="761"/>
        <item x="762"/>
        <item x="763"/>
        <item x="114"/>
        <item x="302"/>
        <item x="764"/>
        <item x="765"/>
        <item x="766"/>
        <item x="767"/>
        <item x="768"/>
        <item x="769"/>
        <item x="770"/>
        <item x="901"/>
        <item x="902"/>
        <item x="237"/>
        <item x="841"/>
        <item x="70"/>
        <item x="845"/>
        <item x="771"/>
        <item x="772"/>
        <item x="115"/>
        <item x="265"/>
        <item x="773"/>
        <item x="774"/>
        <item x="775"/>
        <item x="776"/>
        <item x="777"/>
        <item x="778"/>
        <item x="779"/>
        <item x="780"/>
        <item x="781"/>
        <item x="782"/>
        <item x="783"/>
        <item x="784"/>
        <item x="785"/>
        <item x="786"/>
        <item x="842"/>
        <item x="0"/>
        <item x="1"/>
        <item x="2"/>
        <item x="917"/>
        <item x="116"/>
        <item x="916"/>
        <item x="787"/>
        <item x="788"/>
        <item x="32"/>
        <item x="789"/>
        <item x="216"/>
        <item x="336"/>
        <item x="790"/>
        <item x="791"/>
        <item x="792"/>
        <item x="793"/>
        <item x="794"/>
        <item x="795"/>
        <item x="796"/>
        <item x="46"/>
        <item x="881"/>
        <item x="882"/>
        <item x="883"/>
        <item x="82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2"/>
    <field x="3"/>
    <field x="4"/>
  </rowFields>
  <rowItems count="1231">
    <i>
      <x/>
      <x v="23"/>
      <x v="158"/>
      <x v="38"/>
    </i>
    <i r="3">
      <x v="40"/>
    </i>
    <i r="2">
      <x v="181"/>
      <x v="39"/>
    </i>
    <i r="3">
      <x v="41"/>
    </i>
    <i r="3">
      <x v="42"/>
    </i>
    <i r="3">
      <x v="43"/>
    </i>
    <i r="2">
      <x v="220"/>
      <x v="36"/>
    </i>
    <i r="1">
      <x v="24"/>
      <x v="4"/>
      <x v="37"/>
    </i>
    <i r="1">
      <x v="70"/>
      <x v="41"/>
      <x v="36"/>
    </i>
    <i>
      <x v="1"/>
      <x v="26"/>
      <x v="95"/>
      <x v="96"/>
    </i>
    <i r="3">
      <x v="137"/>
    </i>
    <i r="3">
      <x v="365"/>
    </i>
    <i r="3">
      <x v="366"/>
    </i>
    <i r="3">
      <x v="367"/>
    </i>
    <i r="3">
      <x v="368"/>
    </i>
    <i r="3">
      <x v="434"/>
    </i>
    <i r="3">
      <x v="605"/>
    </i>
    <i r="3">
      <x v="872"/>
    </i>
    <i r="3">
      <x v="893"/>
    </i>
    <i r="1">
      <x v="31"/>
      <x v="95"/>
      <x v="96"/>
    </i>
    <i r="3">
      <x v="137"/>
    </i>
    <i r="3">
      <x v="365"/>
    </i>
    <i r="3">
      <x v="366"/>
    </i>
    <i r="3">
      <x v="367"/>
    </i>
    <i r="3">
      <x v="368"/>
    </i>
    <i r="3">
      <x v="605"/>
    </i>
    <i r="3">
      <x v="872"/>
    </i>
    <i r="3">
      <x v="893"/>
    </i>
    <i r="1">
      <x v="54"/>
      <x v="94"/>
      <x v="894"/>
    </i>
    <i r="3">
      <x v="895"/>
    </i>
    <i r="3">
      <x v="896"/>
    </i>
    <i r="1">
      <x v="66"/>
      <x v="46"/>
      <x v="134"/>
    </i>
    <i r="3">
      <x v="393"/>
    </i>
    <i r="3">
      <x v="435"/>
    </i>
    <i r="3">
      <x v="508"/>
    </i>
    <i r="3">
      <x v="874"/>
    </i>
    <i r="2">
      <x v="110"/>
      <x v="30"/>
    </i>
    <i r="3">
      <x v="82"/>
    </i>
    <i r="3">
      <x v="94"/>
    </i>
    <i r="3">
      <x v="124"/>
    </i>
    <i r="3">
      <x v="370"/>
    </i>
    <i r="3">
      <x v="509"/>
    </i>
    <i r="3">
      <x v="524"/>
    </i>
    <i r="3">
      <x v="526"/>
    </i>
    <i r="3">
      <x v="539"/>
    </i>
    <i r="3">
      <x v="598"/>
    </i>
    <i r="3">
      <x v="604"/>
    </i>
    <i r="3">
      <x v="606"/>
    </i>
    <i r="3">
      <x v="629"/>
    </i>
    <i r="3">
      <x v="703"/>
    </i>
    <i r="3">
      <x v="756"/>
    </i>
    <i r="3">
      <x v="766"/>
    </i>
    <i r="3">
      <x v="828"/>
    </i>
    <i r="3">
      <x v="840"/>
    </i>
    <i r="3">
      <x v="869"/>
    </i>
    <i r="3">
      <x v="870"/>
    </i>
    <i r="1">
      <x v="67"/>
      <x v="46"/>
      <x v="29"/>
    </i>
    <i r="3">
      <x v="393"/>
    </i>
    <i r="3">
      <x v="874"/>
    </i>
    <i r="2">
      <x v="110"/>
      <x v="31"/>
    </i>
    <i r="3">
      <x v="49"/>
    </i>
    <i r="3">
      <x v="50"/>
    </i>
    <i r="3">
      <x v="51"/>
    </i>
    <i r="3">
      <x v="67"/>
    </i>
    <i r="3">
      <x v="83"/>
    </i>
    <i r="3">
      <x v="97"/>
    </i>
    <i r="3">
      <x v="99"/>
    </i>
    <i r="3">
      <x v="125"/>
    </i>
    <i r="3">
      <x v="126"/>
    </i>
    <i r="3">
      <x v="136"/>
    </i>
    <i r="3">
      <x v="143"/>
    </i>
    <i r="3">
      <x v="311"/>
    </i>
    <i r="3">
      <x v="312"/>
    </i>
    <i r="3">
      <x v="383"/>
    </i>
    <i r="3">
      <x v="507"/>
    </i>
    <i r="3">
      <x v="544"/>
    </i>
    <i r="3">
      <x v="589"/>
    </i>
    <i r="3">
      <x v="597"/>
    </i>
    <i r="3">
      <x v="639"/>
    </i>
    <i r="3">
      <x v="683"/>
    </i>
    <i r="3">
      <x v="701"/>
    </i>
    <i r="3">
      <x v="702"/>
    </i>
    <i r="3">
      <x v="770"/>
    </i>
    <i r="3">
      <x v="801"/>
    </i>
    <i r="3">
      <x v="840"/>
    </i>
    <i r="3">
      <x v="914"/>
    </i>
    <i r="3">
      <x v="915"/>
    </i>
    <i r="3">
      <x v="916"/>
    </i>
    <i>
      <x v="2"/>
      <x v="41"/>
      <x v="26"/>
      <x v="105"/>
    </i>
    <i>
      <x v="4"/>
      <x v="26"/>
      <x v="2"/>
      <x v="324"/>
    </i>
    <i r="2">
      <x v="16"/>
      <x v="325"/>
    </i>
    <i r="2">
      <x v="100"/>
      <x v="323"/>
    </i>
    <i r="2">
      <x v="113"/>
      <x v="327"/>
    </i>
    <i r="2">
      <x v="134"/>
      <x v="326"/>
    </i>
    <i r="3">
      <x v="328"/>
    </i>
    <i r="2">
      <x v="228"/>
      <x v="329"/>
    </i>
    <i r="1">
      <x v="31"/>
      <x v="16"/>
      <x v="405"/>
    </i>
    <i r="2">
      <x v="19"/>
      <x v="406"/>
    </i>
    <i r="2">
      <x v="34"/>
      <x v="407"/>
    </i>
    <i r="2">
      <x v="35"/>
      <x v="408"/>
    </i>
    <i r="2">
      <x v="37"/>
      <x v="409"/>
    </i>
    <i r="3">
      <x v="410"/>
    </i>
    <i r="2">
      <x v="111"/>
      <x v="411"/>
    </i>
    <i>
      <x v="5"/>
      <x v="4"/>
      <x v="238"/>
      <x v="431"/>
    </i>
    <i r="3">
      <x v="825"/>
    </i>
    <i r="3">
      <x v="902"/>
    </i>
    <i r="1">
      <x v="30"/>
      <x v="5"/>
      <x v="317"/>
    </i>
    <i r="3">
      <x v="521"/>
    </i>
    <i r="3">
      <x v="581"/>
    </i>
    <i r="3">
      <x v="582"/>
    </i>
    <i r="3">
      <x v="640"/>
    </i>
    <i r="2">
      <x v="114"/>
      <x v="767"/>
    </i>
    <i r="2">
      <x v="203"/>
      <x v="715"/>
    </i>
    <i>
      <x v="6"/>
      <x v="14"/>
      <x v="6"/>
      <x v="819"/>
    </i>
    <i r="2">
      <x v="169"/>
      <x v="819"/>
    </i>
    <i r="2">
      <x v="246"/>
      <x v="819"/>
    </i>
    <i r="1">
      <x v="15"/>
      <x v="246"/>
      <x v="820"/>
    </i>
    <i r="1">
      <x v="17"/>
      <x v="118"/>
      <x v="489"/>
    </i>
    <i r="3">
      <x v="490"/>
    </i>
    <i r="3">
      <x v="491"/>
    </i>
    <i r="3">
      <x v="492"/>
    </i>
    <i r="3">
      <x v="493"/>
    </i>
    <i r="3">
      <x v="494"/>
    </i>
    <i r="3">
      <x v="495"/>
    </i>
    <i r="3">
      <x v="496"/>
    </i>
    <i r="3">
      <x v="497"/>
    </i>
    <i r="3">
      <x v="498"/>
    </i>
    <i r="3">
      <x v="499"/>
    </i>
    <i r="3">
      <x v="500"/>
    </i>
    <i r="1">
      <x v="40"/>
      <x v="6"/>
      <x v="820"/>
    </i>
    <i r="2">
      <x v="169"/>
      <x v="820"/>
    </i>
    <i r="1">
      <x v="62"/>
      <x v="6"/>
      <x v="820"/>
    </i>
    <i r="2">
      <x v="169"/>
      <x v="820"/>
    </i>
    <i r="1">
      <x v="75"/>
      <x v="170"/>
      <x v="913"/>
    </i>
    <i>
      <x v="7"/>
      <x v="10"/>
      <x v="8"/>
      <x v="392"/>
    </i>
    <i r="3">
      <x v="403"/>
    </i>
    <i r="3">
      <x v="511"/>
    </i>
    <i r="3">
      <x v="627"/>
    </i>
    <i r="3">
      <x v="775"/>
    </i>
    <i r="3">
      <x v="787"/>
    </i>
    <i r="3">
      <x v="789"/>
    </i>
    <i r="3">
      <x v="794"/>
    </i>
    <i r="3">
      <x v="795"/>
    </i>
    <i r="3">
      <x v="797"/>
    </i>
    <i r="3">
      <x v="905"/>
    </i>
    <i r="2">
      <x v="9"/>
      <x v="69"/>
    </i>
    <i r="3">
      <x v="392"/>
    </i>
    <i r="3">
      <x v="403"/>
    </i>
    <i r="3">
      <x v="511"/>
    </i>
    <i r="3">
      <x v="627"/>
    </i>
    <i r="3">
      <x v="775"/>
    </i>
    <i r="3">
      <x v="787"/>
    </i>
    <i r="3">
      <x v="789"/>
    </i>
    <i r="3">
      <x v="794"/>
    </i>
    <i r="3">
      <x v="795"/>
    </i>
    <i r="3">
      <x v="797"/>
    </i>
    <i r="3">
      <x v="905"/>
    </i>
    <i r="2">
      <x v="23"/>
      <x v="118"/>
    </i>
    <i r="3">
      <x v="392"/>
    </i>
    <i r="3">
      <x v="403"/>
    </i>
    <i r="3">
      <x v="511"/>
    </i>
    <i r="3">
      <x v="627"/>
    </i>
    <i r="3">
      <x v="775"/>
    </i>
    <i r="3">
      <x v="787"/>
    </i>
    <i r="3">
      <x v="789"/>
    </i>
    <i r="3">
      <x v="794"/>
    </i>
    <i r="3">
      <x v="795"/>
    </i>
    <i r="3">
      <x v="797"/>
    </i>
    <i r="3">
      <x v="905"/>
    </i>
    <i r="2">
      <x v="73"/>
      <x v="249"/>
    </i>
    <i r="3">
      <x v="392"/>
    </i>
    <i r="3">
      <x v="403"/>
    </i>
    <i r="3">
      <x v="511"/>
    </i>
    <i r="3">
      <x v="627"/>
    </i>
    <i r="3">
      <x v="775"/>
    </i>
    <i r="3">
      <x v="787"/>
    </i>
    <i r="3">
      <x v="789"/>
    </i>
    <i r="3">
      <x v="794"/>
    </i>
    <i r="3">
      <x v="795"/>
    </i>
    <i r="3">
      <x v="797"/>
    </i>
    <i r="3">
      <x v="905"/>
    </i>
    <i r="2">
      <x v="76"/>
      <x v="257"/>
    </i>
    <i r="3">
      <x v="392"/>
    </i>
    <i r="3">
      <x v="403"/>
    </i>
    <i r="3">
      <x v="511"/>
    </i>
    <i r="3">
      <x v="627"/>
    </i>
    <i r="3">
      <x v="775"/>
    </i>
    <i r="3">
      <x v="787"/>
    </i>
    <i r="3">
      <x v="789"/>
    </i>
    <i r="3">
      <x v="794"/>
    </i>
    <i r="3">
      <x v="795"/>
    </i>
    <i r="3">
      <x v="797"/>
    </i>
    <i r="3">
      <x v="905"/>
    </i>
    <i r="1">
      <x v="60"/>
      <x v="39"/>
      <x v="44"/>
    </i>
    <i r="3">
      <x v="183"/>
    </i>
    <i r="3">
      <x v="552"/>
    </i>
    <i r="3">
      <x v="852"/>
    </i>
    <i r="2">
      <x v="43"/>
      <x v="84"/>
    </i>
    <i r="3">
      <x v="85"/>
    </i>
    <i r="3">
      <x v="86"/>
    </i>
    <i r="3">
      <x v="87"/>
    </i>
    <i r="3">
      <x v="504"/>
    </i>
    <i r="3">
      <x v="505"/>
    </i>
    <i r="2">
      <x v="47"/>
      <x v="24"/>
    </i>
    <i r="3">
      <x v="52"/>
    </i>
    <i r="3">
      <x v="65"/>
    </i>
    <i r="3">
      <x v="70"/>
    </i>
    <i r="3">
      <x v="71"/>
    </i>
    <i r="3">
      <x v="72"/>
    </i>
    <i r="3">
      <x v="73"/>
    </i>
    <i r="3">
      <x v="141"/>
    </i>
    <i r="3">
      <x v="169"/>
    </i>
    <i r="3">
      <x v="256"/>
    </i>
    <i r="3">
      <x v="304"/>
    </i>
    <i r="3">
      <x v="319"/>
    </i>
    <i r="3">
      <x v="437"/>
    </i>
    <i r="3">
      <x v="556"/>
    </i>
    <i r="3">
      <x v="585"/>
    </i>
    <i r="3">
      <x v="608"/>
    </i>
    <i r="3">
      <x v="886"/>
    </i>
    <i r="2">
      <x v="48"/>
      <x v="98"/>
    </i>
    <i r="3">
      <x v="210"/>
    </i>
    <i r="3">
      <x v="243"/>
    </i>
    <i r="3">
      <x v="432"/>
    </i>
    <i r="3">
      <x v="533"/>
    </i>
    <i r="3">
      <x v="827"/>
    </i>
    <i r="2">
      <x v="49"/>
      <x v="104"/>
    </i>
    <i r="3">
      <x v="481"/>
    </i>
    <i r="3">
      <x v="482"/>
    </i>
    <i r="2">
      <x v="50"/>
      <x v="9"/>
    </i>
    <i r="3">
      <x v="81"/>
    </i>
    <i r="3">
      <x v="122"/>
    </i>
    <i r="3">
      <x v="123"/>
    </i>
    <i r="3">
      <x v="180"/>
    </i>
    <i r="3">
      <x v="184"/>
    </i>
    <i r="3">
      <x v="219"/>
    </i>
    <i r="3">
      <x v="418"/>
    </i>
    <i r="3">
      <x v="419"/>
    </i>
    <i r="3">
      <x v="420"/>
    </i>
    <i r="3">
      <x v="421"/>
    </i>
    <i r="3">
      <x v="422"/>
    </i>
    <i r="3">
      <x v="442"/>
    </i>
    <i r="3">
      <x v="451"/>
    </i>
    <i r="3">
      <x v="455"/>
    </i>
    <i r="3">
      <x v="536"/>
    </i>
    <i r="3">
      <x v="537"/>
    </i>
    <i r="3">
      <x v="603"/>
    </i>
    <i r="3">
      <x v="633"/>
    </i>
    <i r="3">
      <x v="748"/>
    </i>
    <i r="3">
      <x v="851"/>
    </i>
    <i r="3">
      <x v="862"/>
    </i>
    <i r="3">
      <x v="881"/>
    </i>
    <i r="2">
      <x v="51"/>
      <x v="54"/>
    </i>
    <i r="3">
      <x v="57"/>
    </i>
    <i r="3">
      <x v="58"/>
    </i>
    <i r="3">
      <x v="60"/>
    </i>
    <i r="3">
      <x v="61"/>
    </i>
    <i r="3">
      <x v="68"/>
    </i>
    <i r="3">
      <x v="80"/>
    </i>
    <i r="3">
      <x v="88"/>
    </i>
    <i r="3">
      <x v="89"/>
    </i>
    <i r="3">
      <x v="90"/>
    </i>
    <i r="3">
      <x v="91"/>
    </i>
    <i r="3">
      <x v="121"/>
    </i>
    <i r="3">
      <x v="144"/>
    </i>
    <i r="3">
      <x v="188"/>
    </i>
    <i r="3">
      <x v="189"/>
    </i>
    <i r="3">
      <x v="205"/>
    </i>
    <i r="3">
      <x v="206"/>
    </i>
    <i r="3">
      <x v="251"/>
    </i>
    <i r="3">
      <x v="252"/>
    </i>
    <i r="3">
      <x v="253"/>
    </i>
    <i r="3">
      <x v="261"/>
    </i>
    <i r="3">
      <x v="262"/>
    </i>
    <i r="3">
      <x v="263"/>
    </i>
    <i r="3">
      <x v="338"/>
    </i>
    <i r="3">
      <x v="352"/>
    </i>
    <i r="3">
      <x v="353"/>
    </i>
    <i r="3">
      <x v="369"/>
    </i>
    <i r="3">
      <x v="404"/>
    </i>
    <i r="3">
      <x v="485"/>
    </i>
    <i r="3">
      <x v="486"/>
    </i>
    <i r="3">
      <x v="510"/>
    </i>
    <i r="3">
      <x v="531"/>
    </i>
    <i r="3">
      <x v="532"/>
    </i>
    <i r="3">
      <x v="534"/>
    </i>
    <i r="3">
      <x v="535"/>
    </i>
    <i r="3">
      <x v="541"/>
    </i>
    <i r="3">
      <x v="571"/>
    </i>
    <i r="3">
      <x v="584"/>
    </i>
    <i r="3">
      <x v="587"/>
    </i>
    <i r="3">
      <x v="616"/>
    </i>
    <i r="3">
      <x v="621"/>
    </i>
    <i r="3">
      <x v="773"/>
    </i>
    <i r="3">
      <x v="875"/>
    </i>
    <i r="3">
      <x v="876"/>
    </i>
    <i r="3">
      <x v="879"/>
    </i>
    <i r="3">
      <x v="912"/>
    </i>
    <i r="2">
      <x v="52"/>
      <x v="568"/>
    </i>
    <i r="3">
      <x v="569"/>
    </i>
    <i r="3">
      <x v="570"/>
    </i>
    <i r="3">
      <x v="572"/>
    </i>
    <i r="3">
      <x v="576"/>
    </i>
    <i r="3">
      <x v="577"/>
    </i>
    <i r="3">
      <x v="578"/>
    </i>
    <i r="3">
      <x v="579"/>
    </i>
    <i r="3">
      <x v="719"/>
    </i>
    <i r="3">
      <x v="724"/>
    </i>
    <i r="3">
      <x v="725"/>
    </i>
    <i r="3">
      <x v="754"/>
    </i>
    <i r="3">
      <x v="798"/>
    </i>
    <i r="2">
      <x v="53"/>
      <x v="340"/>
    </i>
    <i r="3">
      <x v="341"/>
    </i>
    <i r="3">
      <x v="342"/>
    </i>
    <i r="3">
      <x v="343"/>
    </i>
    <i r="3">
      <x v="344"/>
    </i>
    <i r="3">
      <x v="345"/>
    </i>
    <i r="3">
      <x v="346"/>
    </i>
    <i r="3">
      <x v="348"/>
    </i>
    <i r="3">
      <x v="349"/>
    </i>
    <i r="3">
      <x v="350"/>
    </i>
    <i r="3">
      <x v="351"/>
    </i>
    <i r="3">
      <x v="364"/>
    </i>
    <i r="3">
      <x v="609"/>
    </i>
    <i r="3">
      <x v="829"/>
    </i>
    <i r="3">
      <x v="830"/>
    </i>
    <i r="2">
      <x v="54"/>
      <x v="26"/>
    </i>
    <i r="3">
      <x v="62"/>
    </i>
    <i r="3">
      <x v="63"/>
    </i>
    <i r="3">
      <x v="64"/>
    </i>
    <i r="3">
      <x v="66"/>
    </i>
    <i r="3">
      <x v="108"/>
    </i>
    <i r="3">
      <x v="220"/>
    </i>
    <i r="3">
      <x v="224"/>
    </i>
    <i r="3">
      <x v="260"/>
    </i>
    <i r="3">
      <x v="270"/>
    </i>
    <i r="3">
      <x v="271"/>
    </i>
    <i r="3">
      <x v="330"/>
    </i>
    <i r="3">
      <x v="456"/>
    </i>
    <i r="3">
      <x v="903"/>
    </i>
    <i r="2">
      <x v="55"/>
      <x v="10"/>
    </i>
    <i r="3">
      <x v="74"/>
    </i>
    <i r="3">
      <x v="75"/>
    </i>
    <i r="3">
      <x v="76"/>
    </i>
    <i r="3">
      <x v="77"/>
    </i>
    <i r="3">
      <x v="78"/>
    </i>
    <i r="3">
      <x v="79"/>
    </i>
    <i r="3">
      <x v="128"/>
    </i>
    <i r="3">
      <x v="148"/>
    </i>
    <i r="3">
      <x v="197"/>
    </i>
    <i r="3">
      <x v="199"/>
    </i>
    <i r="3">
      <x v="200"/>
    </i>
    <i r="3">
      <x v="201"/>
    </i>
    <i r="3">
      <x v="202"/>
    </i>
    <i r="3">
      <x v="203"/>
    </i>
    <i r="3">
      <x v="227"/>
    </i>
    <i r="3">
      <x v="228"/>
    </i>
    <i r="3">
      <x v="239"/>
    </i>
    <i r="3">
      <x v="255"/>
    </i>
    <i r="3">
      <x v="433"/>
    </i>
    <i r="3">
      <x v="488"/>
    </i>
    <i r="3">
      <x v="610"/>
    </i>
    <i r="3">
      <x v="612"/>
    </i>
    <i r="3">
      <x v="614"/>
    </i>
    <i r="3">
      <x v="884"/>
    </i>
    <i r="3">
      <x v="885"/>
    </i>
    <i r="3">
      <x v="887"/>
    </i>
    <i r="3">
      <x v="888"/>
    </i>
    <i r="3">
      <x v="889"/>
    </i>
    <i r="3">
      <x v="890"/>
    </i>
    <i r="3">
      <x v="891"/>
    </i>
    <i r="3">
      <x v="892"/>
    </i>
    <i r="3">
      <x v="900"/>
    </i>
    <i r="3">
      <x v="901"/>
    </i>
    <i r="3">
      <x v="909"/>
    </i>
    <i r="3">
      <x v="910"/>
    </i>
    <i r="3">
      <x v="911"/>
    </i>
    <i r="2">
      <x v="56"/>
      <x v="179"/>
    </i>
    <i r="3">
      <x v="191"/>
    </i>
    <i r="3">
      <x v="462"/>
    </i>
    <i r="3">
      <x v="551"/>
    </i>
    <i r="3">
      <x v="718"/>
    </i>
    <i r="2">
      <x v="57"/>
      <x v="308"/>
    </i>
    <i r="3">
      <x v="310"/>
    </i>
    <i r="3">
      <x v="313"/>
    </i>
    <i r="3">
      <x v="457"/>
    </i>
    <i r="3">
      <x v="519"/>
    </i>
    <i r="3">
      <x v="620"/>
    </i>
    <i r="3">
      <x v="641"/>
    </i>
    <i r="3">
      <x v="758"/>
    </i>
    <i r="3">
      <x v="759"/>
    </i>
    <i r="3">
      <x v="857"/>
    </i>
    <i r="3">
      <x v="859"/>
    </i>
    <i r="3">
      <x v="882"/>
    </i>
    <i r="2">
      <x v="58"/>
      <x v="11"/>
    </i>
    <i r="3">
      <x v="12"/>
    </i>
    <i r="3">
      <x v="13"/>
    </i>
    <i r="3">
      <x v="14"/>
    </i>
    <i r="3">
      <x v="92"/>
    </i>
    <i r="3">
      <x v="120"/>
    </i>
    <i r="3">
      <x v="187"/>
    </i>
    <i r="3">
      <x v="248"/>
    </i>
    <i r="3">
      <x v="548"/>
    </i>
    <i r="3">
      <x v="855"/>
    </i>
    <i r="3">
      <x v="864"/>
    </i>
    <i r="3">
      <x v="865"/>
    </i>
    <i r="3">
      <x v="866"/>
    </i>
    <i r="3">
      <x v="867"/>
    </i>
    <i r="3">
      <x v="868"/>
    </i>
    <i r="2">
      <x v="59"/>
      <x v="6"/>
    </i>
    <i r="3">
      <x v="7"/>
    </i>
    <i r="3">
      <x v="8"/>
    </i>
    <i r="3">
      <x v="613"/>
    </i>
    <i r="2">
      <x v="60"/>
      <x v="5"/>
    </i>
    <i r="3">
      <x v="45"/>
    </i>
    <i r="3">
      <x v="47"/>
    </i>
    <i r="3">
      <x v="309"/>
    </i>
    <i r="3">
      <x v="618"/>
    </i>
    <i r="3">
      <x v="705"/>
    </i>
    <i r="3">
      <x v="707"/>
    </i>
    <i r="3">
      <x v="708"/>
    </i>
    <i r="3">
      <x v="709"/>
    </i>
    <i r="3">
      <x v="710"/>
    </i>
    <i r="3">
      <x v="711"/>
    </i>
    <i r="3">
      <x v="850"/>
    </i>
    <i r="2">
      <x v="61"/>
      <x v="146"/>
    </i>
    <i r="3">
      <x v="152"/>
    </i>
    <i r="3">
      <x v="153"/>
    </i>
    <i r="3">
      <x v="154"/>
    </i>
    <i r="3">
      <x v="155"/>
    </i>
    <i r="3">
      <x v="156"/>
    </i>
    <i r="3">
      <x v="157"/>
    </i>
    <i r="3">
      <x v="158"/>
    </i>
    <i r="3">
      <x v="159"/>
    </i>
    <i r="3">
      <x v="160"/>
    </i>
    <i r="3">
      <x v="161"/>
    </i>
    <i r="3">
      <x v="162"/>
    </i>
    <i r="3">
      <x v="163"/>
    </i>
    <i r="3">
      <x v="164"/>
    </i>
    <i r="3">
      <x v="165"/>
    </i>
    <i r="3">
      <x v="166"/>
    </i>
    <i r="3">
      <x v="194"/>
    </i>
    <i r="3">
      <x v="347"/>
    </i>
    <i r="3">
      <x v="484"/>
    </i>
    <i r="3">
      <x v="503"/>
    </i>
    <i r="3">
      <x v="527"/>
    </i>
    <i r="3">
      <x v="538"/>
    </i>
    <i r="3">
      <x v="540"/>
    </i>
    <i r="3">
      <x v="550"/>
    </i>
    <i r="3">
      <x v="554"/>
    </i>
    <i r="3">
      <x v="580"/>
    </i>
    <i r="3">
      <x v="592"/>
    </i>
    <i r="3">
      <x v="611"/>
    </i>
    <i r="2">
      <x v="62"/>
      <x v="15"/>
    </i>
    <i r="3">
      <x v="53"/>
    </i>
    <i r="3">
      <x v="55"/>
    </i>
    <i r="3">
      <x v="142"/>
    </i>
    <i r="3">
      <x v="145"/>
    </i>
    <i r="3">
      <x v="211"/>
    </i>
    <i r="3">
      <x v="250"/>
    </i>
    <i r="3">
      <x v="258"/>
    </i>
    <i r="3">
      <x v="273"/>
    </i>
    <i r="3">
      <x v="274"/>
    </i>
    <i r="3">
      <x v="307"/>
    </i>
    <i r="3">
      <x v="315"/>
    </i>
    <i r="3">
      <x v="316"/>
    </i>
    <i r="3">
      <x v="320"/>
    </i>
    <i r="3">
      <x v="322"/>
    </i>
    <i r="3">
      <x v="333"/>
    </i>
    <i r="3">
      <x v="359"/>
    </i>
    <i r="3">
      <x v="362"/>
    </i>
    <i r="3">
      <x v="363"/>
    </i>
    <i r="3">
      <x v="379"/>
    </i>
    <i r="3">
      <x v="380"/>
    </i>
    <i r="3">
      <x v="381"/>
    </i>
    <i r="3">
      <x v="382"/>
    </i>
    <i r="3">
      <x v="385"/>
    </i>
    <i r="3">
      <x v="394"/>
    </i>
    <i r="3">
      <x v="395"/>
    </i>
    <i r="3">
      <x v="396"/>
    </i>
    <i r="3">
      <x v="397"/>
    </i>
    <i r="3">
      <x v="398"/>
    </i>
    <i r="3">
      <x v="399"/>
    </i>
    <i r="3">
      <x v="400"/>
    </i>
    <i r="3">
      <x v="401"/>
    </i>
    <i r="3">
      <x v="402"/>
    </i>
    <i r="3">
      <x v="438"/>
    </i>
    <i r="3">
      <x v="441"/>
    </i>
    <i r="3">
      <x v="445"/>
    </i>
    <i r="3">
      <x v="448"/>
    </i>
    <i r="3">
      <x v="449"/>
    </i>
    <i r="3">
      <x v="450"/>
    </i>
    <i r="3">
      <x v="461"/>
    </i>
    <i r="3">
      <x v="483"/>
    </i>
    <i r="3">
      <x v="520"/>
    </i>
    <i r="3">
      <x v="574"/>
    </i>
    <i r="3">
      <x v="591"/>
    </i>
    <i r="3">
      <x v="601"/>
    </i>
    <i r="3">
      <x v="622"/>
    </i>
    <i r="3">
      <x v="623"/>
    </i>
    <i r="3">
      <x v="704"/>
    </i>
    <i r="3">
      <x v="760"/>
    </i>
    <i r="3">
      <x v="761"/>
    </i>
    <i r="3">
      <x v="762"/>
    </i>
    <i r="3">
      <x v="774"/>
    </i>
    <i r="3">
      <x v="776"/>
    </i>
    <i r="3">
      <x v="777"/>
    </i>
    <i r="3">
      <x v="778"/>
    </i>
    <i r="3">
      <x v="779"/>
    </i>
    <i r="3">
      <x v="780"/>
    </i>
    <i r="3">
      <x v="781"/>
    </i>
    <i r="3">
      <x v="782"/>
    </i>
    <i r="3">
      <x v="783"/>
    </i>
    <i r="3">
      <x v="784"/>
    </i>
    <i r="3">
      <x v="785"/>
    </i>
    <i r="3">
      <x v="786"/>
    </i>
    <i r="3">
      <x v="788"/>
    </i>
    <i r="3">
      <x v="790"/>
    </i>
    <i r="3">
      <x v="791"/>
    </i>
    <i r="3">
      <x v="792"/>
    </i>
    <i r="3">
      <x v="793"/>
    </i>
    <i r="3">
      <x v="796"/>
    </i>
    <i r="3">
      <x v="797"/>
    </i>
    <i r="3">
      <x v="809"/>
    </i>
    <i r="3">
      <x v="810"/>
    </i>
    <i r="3">
      <x v="811"/>
    </i>
    <i r="3">
      <x v="812"/>
    </i>
    <i r="3">
      <x v="880"/>
    </i>
    <i r="3">
      <x v="883"/>
    </i>
    <i r="2">
      <x v="63"/>
      <x v="440"/>
    </i>
    <i r="3">
      <x v="458"/>
    </i>
    <i r="2">
      <x v="64"/>
      <x v="236"/>
    </i>
    <i r="3">
      <x v="452"/>
    </i>
    <i r="3">
      <x v="772"/>
    </i>
    <i r="3">
      <x v="799"/>
    </i>
    <i r="2">
      <x v="65"/>
      <x v="446"/>
    </i>
    <i r="3">
      <x v="447"/>
    </i>
    <i r="3">
      <x v="459"/>
    </i>
    <i r="2">
      <x v="66"/>
      <x v="209"/>
    </i>
    <i r="3">
      <x v="331"/>
    </i>
    <i r="3">
      <x v="332"/>
    </i>
    <i r="3">
      <x v="853"/>
    </i>
    <i r="3">
      <x v="854"/>
    </i>
    <i r="2">
      <x v="67"/>
      <x v="339"/>
    </i>
    <i r="3">
      <x v="602"/>
    </i>
    <i r="3">
      <x v="765"/>
    </i>
    <i r="2">
      <x v="68"/>
      <x v="16"/>
    </i>
    <i r="3">
      <x v="17"/>
    </i>
    <i r="3">
      <x v="18"/>
    </i>
    <i r="3">
      <x v="19"/>
    </i>
    <i r="3">
      <x v="20"/>
    </i>
    <i r="3">
      <x v="21"/>
    </i>
    <i r="3">
      <x v="22"/>
    </i>
    <i r="3">
      <x v="23"/>
    </i>
    <i r="3">
      <x v="25"/>
    </i>
    <i r="3">
      <x v="32"/>
    </i>
    <i r="3">
      <x v="46"/>
    </i>
    <i r="3">
      <x v="147"/>
    </i>
    <i r="3">
      <x v="230"/>
    </i>
    <i r="3">
      <x v="259"/>
    </i>
    <i r="3">
      <x v="318"/>
    </i>
    <i r="3">
      <x v="426"/>
    </i>
    <i r="3">
      <x v="573"/>
    </i>
    <i r="3">
      <x v="736"/>
    </i>
    <i r="3">
      <x v="746"/>
    </i>
    <i r="3">
      <x v="747"/>
    </i>
    <i r="3">
      <x v="905"/>
    </i>
    <i r="3">
      <x v="906"/>
    </i>
    <i r="3">
      <x v="907"/>
    </i>
    <i r="3">
      <x v="908"/>
    </i>
    <i r="2">
      <x v="69"/>
      <x v="149"/>
    </i>
    <i r="3">
      <x v="150"/>
    </i>
    <i r="3">
      <x v="181"/>
    </i>
    <i r="3">
      <x v="204"/>
    </i>
    <i r="3">
      <x v="229"/>
    </i>
    <i r="3">
      <x v="232"/>
    </i>
    <i r="3">
      <x v="242"/>
    </i>
    <i r="3">
      <x v="335"/>
    </i>
    <i r="3">
      <x v="361"/>
    </i>
    <i r="3">
      <x v="454"/>
    </i>
    <i r="3">
      <x v="575"/>
    </i>
    <i r="3">
      <x v="599"/>
    </i>
    <i r="3">
      <x v="757"/>
    </i>
    <i r="2">
      <x v="70"/>
      <x v="522"/>
    </i>
    <i r="3">
      <x v="523"/>
    </i>
    <i r="3">
      <x v="863"/>
    </i>
    <i r="2">
      <x v="72"/>
      <x v="27"/>
    </i>
    <i r="3">
      <x v="59"/>
    </i>
    <i r="3">
      <x v="190"/>
    </i>
    <i r="3">
      <x v="192"/>
    </i>
    <i r="3">
      <x v="193"/>
    </i>
    <i r="3">
      <x v="356"/>
    </i>
    <i r="3">
      <x v="357"/>
    </i>
    <i r="3">
      <x v="386"/>
    </i>
    <i r="3">
      <x v="387"/>
    </i>
    <i r="3">
      <x v="388"/>
    </i>
    <i r="3">
      <x v="389"/>
    </i>
    <i r="3">
      <x v="390"/>
    </i>
    <i r="3">
      <x v="391"/>
    </i>
    <i r="3">
      <x v="436"/>
    </i>
    <i r="3">
      <x v="512"/>
    </i>
    <i r="3">
      <x v="513"/>
    </i>
    <i r="3">
      <x v="514"/>
    </i>
    <i r="3">
      <x v="515"/>
    </i>
    <i r="3">
      <x v="516"/>
    </i>
    <i r="3">
      <x v="517"/>
    </i>
    <i r="3">
      <x v="518"/>
    </i>
    <i r="3">
      <x v="529"/>
    </i>
    <i r="3">
      <x v="530"/>
    </i>
    <i r="3">
      <x v="630"/>
    </i>
    <i r="3">
      <x v="803"/>
    </i>
    <i r="3">
      <x v="804"/>
    </i>
    <i r="3">
      <x v="805"/>
    </i>
    <i r="3">
      <x v="806"/>
    </i>
    <i r="3">
      <x v="807"/>
    </i>
    <i r="3">
      <x v="841"/>
    </i>
    <i r="3">
      <x v="843"/>
    </i>
    <i r="3">
      <x v="844"/>
    </i>
    <i r="3">
      <x v="845"/>
    </i>
    <i r="3">
      <x v="846"/>
    </i>
    <i r="3">
      <x v="847"/>
    </i>
    <i r="3">
      <x v="848"/>
    </i>
    <i r="2">
      <x v="79"/>
      <x v="170"/>
    </i>
    <i r="3">
      <x v="173"/>
    </i>
    <i r="3">
      <x v="174"/>
    </i>
    <i r="3">
      <x v="175"/>
    </i>
    <i r="3">
      <x v="176"/>
    </i>
    <i r="3">
      <x v="196"/>
    </i>
    <i r="3">
      <x v="293"/>
    </i>
    <i r="3">
      <x v="334"/>
    </i>
    <i r="3">
      <x v="384"/>
    </i>
    <i r="3">
      <x v="617"/>
    </i>
    <i r="3">
      <x v="706"/>
    </i>
    <i r="3">
      <x v="745"/>
    </i>
    <i r="3">
      <x v="763"/>
    </i>
    <i r="3">
      <x v="817"/>
    </i>
    <i r="3">
      <x v="818"/>
    </i>
    <i r="3">
      <x v="839"/>
    </i>
    <i r="3">
      <x v="856"/>
    </i>
    <i r="3">
      <x v="858"/>
    </i>
    <i r="2">
      <x v="176"/>
      <x v="208"/>
    </i>
    <i r="3">
      <x v="354"/>
    </i>
    <i r="3">
      <x v="439"/>
    </i>
    <i r="3">
      <x v="443"/>
    </i>
    <i r="3">
      <x v="444"/>
    </i>
    <i r="3">
      <x v="453"/>
    </i>
    <i r="3">
      <x v="460"/>
    </i>
    <i r="3">
      <x v="549"/>
    </i>
    <i r="3">
      <x v="555"/>
    </i>
    <i r="3">
      <x v="594"/>
    </i>
    <i r="3">
      <x v="595"/>
    </i>
    <i r="3">
      <x v="596"/>
    </i>
    <i r="3">
      <x v="600"/>
    </i>
    <i r="3">
      <x v="607"/>
    </i>
    <i r="3">
      <x v="615"/>
    </i>
    <i r="3">
      <x v="619"/>
    </i>
    <i r="3">
      <x v="624"/>
    </i>
    <i r="3">
      <x v="625"/>
    </i>
    <i r="3">
      <x v="626"/>
    </i>
    <i r="3">
      <x v="720"/>
    </i>
    <i r="3">
      <x v="721"/>
    </i>
    <i r="1">
      <x v="61"/>
      <x v="245"/>
      <x v="182"/>
    </i>
    <i r="3">
      <x v="186"/>
    </i>
    <i r="3">
      <x v="207"/>
    </i>
    <i r="3">
      <x v="212"/>
    </i>
    <i r="3">
      <x v="213"/>
    </i>
    <i r="3">
      <x v="214"/>
    </i>
    <i r="3">
      <x v="215"/>
    </i>
    <i r="3">
      <x v="216"/>
    </i>
    <i r="3">
      <x v="217"/>
    </i>
    <i r="3">
      <x v="218"/>
    </i>
    <i r="3">
      <x v="221"/>
    </i>
    <i r="3">
      <x v="222"/>
    </i>
    <i r="3">
      <x v="223"/>
    </i>
    <i r="3">
      <x v="225"/>
    </i>
    <i r="3">
      <x v="226"/>
    </i>
    <i r="3">
      <x v="231"/>
    </i>
    <i r="3">
      <x v="233"/>
    </i>
    <i r="3">
      <x v="234"/>
    </i>
    <i r="3">
      <x v="235"/>
    </i>
    <i r="3">
      <x v="237"/>
    </i>
    <i r="3">
      <x v="238"/>
    </i>
    <i r="3">
      <x v="240"/>
    </i>
    <i r="3">
      <x v="241"/>
    </i>
    <i r="3">
      <x v="244"/>
    </i>
    <i r="3">
      <x v="245"/>
    </i>
    <i r="3">
      <x v="246"/>
    </i>
    <i r="3">
      <x v="247"/>
    </i>
    <i r="3">
      <x v="272"/>
    </i>
    <i r="3">
      <x v="605"/>
    </i>
    <i>
      <x v="8"/>
      <x v="2"/>
      <x v="15"/>
      <x v="95"/>
    </i>
    <i r="1">
      <x v="46"/>
      <x v="216"/>
      <x v="751"/>
    </i>
    <i r="1">
      <x v="47"/>
      <x v="30"/>
      <x v="1"/>
    </i>
    <i r="3">
      <x v="2"/>
    </i>
    <i r="3">
      <x v="3"/>
    </i>
    <i r="3">
      <x v="4"/>
    </i>
    <i r="2">
      <x v="31"/>
      <x v="1"/>
    </i>
    <i r="3">
      <x v="2"/>
    </i>
    <i r="3">
      <x v="3"/>
    </i>
    <i r="3">
      <x v="4"/>
    </i>
    <i r="2">
      <x v="122"/>
      <x/>
    </i>
    <i r="3">
      <x v="1"/>
    </i>
    <i r="3">
      <x v="2"/>
    </i>
    <i r="3">
      <x v="3"/>
    </i>
    <i r="3">
      <x v="4"/>
    </i>
    <i r="2">
      <x v="125"/>
      <x/>
    </i>
    <i r="3">
      <x v="1"/>
    </i>
    <i r="3">
      <x v="2"/>
    </i>
    <i r="3">
      <x v="3"/>
    </i>
    <i r="3">
      <x v="4"/>
    </i>
    <i>
      <x v="9"/>
      <x v="19"/>
      <x v="104"/>
      <x v="564"/>
    </i>
    <i r="3">
      <x v="567"/>
    </i>
    <i r="3">
      <x v="768"/>
    </i>
    <i r="2">
      <x v="105"/>
      <x v="564"/>
    </i>
    <i r="3">
      <x v="567"/>
    </i>
    <i r="3">
      <x v="768"/>
    </i>
    <i r="2">
      <x v="106"/>
      <x v="564"/>
    </i>
    <i r="3">
      <x v="567"/>
    </i>
    <i r="3">
      <x v="768"/>
    </i>
    <i r="2">
      <x v="107"/>
      <x v="564"/>
    </i>
    <i r="3">
      <x v="567"/>
    </i>
    <i r="3">
      <x v="768"/>
    </i>
    <i r="2">
      <x v="127"/>
      <x v="564"/>
    </i>
    <i r="3">
      <x v="567"/>
    </i>
    <i r="3">
      <x v="768"/>
    </i>
    <i r="2">
      <x v="128"/>
      <x v="564"/>
    </i>
    <i r="3">
      <x v="567"/>
    </i>
    <i r="3">
      <x v="768"/>
    </i>
    <i r="2">
      <x v="131"/>
      <x v="564"/>
    </i>
    <i r="3">
      <x v="567"/>
    </i>
    <i r="3">
      <x v="768"/>
    </i>
    <i r="2">
      <x v="132"/>
      <x v="564"/>
    </i>
    <i r="3">
      <x v="567"/>
    </i>
    <i r="3">
      <x v="768"/>
    </i>
    <i r="2">
      <x v="133"/>
      <x v="564"/>
    </i>
    <i r="3">
      <x v="567"/>
    </i>
    <i r="3">
      <x v="768"/>
    </i>
    <i r="2">
      <x v="184"/>
      <x v="564"/>
    </i>
    <i r="3">
      <x v="567"/>
    </i>
    <i r="3">
      <x v="768"/>
    </i>
    <i r="2">
      <x v="185"/>
      <x v="564"/>
    </i>
    <i r="3">
      <x v="567"/>
    </i>
    <i r="3">
      <x v="768"/>
    </i>
    <i r="2">
      <x v="186"/>
      <x v="564"/>
    </i>
    <i r="3">
      <x v="567"/>
    </i>
    <i r="3">
      <x v="768"/>
    </i>
    <i r="2">
      <x v="232"/>
      <x v="564"/>
    </i>
    <i r="3">
      <x v="567"/>
    </i>
    <i r="3">
      <x v="768"/>
    </i>
    <i r="1">
      <x v="20"/>
      <x v="103"/>
      <x v="564"/>
    </i>
    <i r="3">
      <x v="567"/>
    </i>
    <i r="3">
      <x v="768"/>
    </i>
    <i r="2">
      <x v="126"/>
      <x v="564"/>
    </i>
    <i r="3">
      <x v="567"/>
    </i>
    <i r="3">
      <x v="768"/>
    </i>
    <i r="2">
      <x v="130"/>
      <x v="564"/>
    </i>
    <i r="3">
      <x v="567"/>
    </i>
    <i r="3">
      <x v="768"/>
    </i>
    <i r="2">
      <x v="183"/>
      <x v="564"/>
    </i>
    <i r="3">
      <x v="567"/>
    </i>
    <i r="3">
      <x v="768"/>
    </i>
    <i r="2">
      <x v="232"/>
      <x v="564"/>
    </i>
    <i r="3">
      <x v="567"/>
    </i>
    <i r="3">
      <x v="768"/>
    </i>
    <i r="1">
      <x v="69"/>
      <x v="116"/>
      <x v="565"/>
    </i>
    <i r="3">
      <x v="566"/>
    </i>
    <i r="2">
      <x v="161"/>
      <x v="565"/>
    </i>
    <i r="3">
      <x v="566"/>
    </i>
    <i r="2">
      <x v="166"/>
      <x v="565"/>
    </i>
    <i r="3">
      <x v="566"/>
    </i>
    <i r="2">
      <x v="173"/>
      <x v="565"/>
    </i>
    <i r="3">
      <x v="566"/>
    </i>
    <i r="2">
      <x v="174"/>
      <x v="565"/>
    </i>
    <i r="3">
      <x v="566"/>
    </i>
    <i r="2">
      <x v="188"/>
      <x v="565"/>
    </i>
    <i r="3">
      <x v="566"/>
    </i>
    <i r="2">
      <x v="231"/>
      <x v="565"/>
    </i>
    <i r="3">
      <x v="566"/>
    </i>
    <i r="2">
      <x v="233"/>
      <x v="565"/>
    </i>
    <i r="3">
      <x v="566"/>
    </i>
    <i>
      <x v="10"/>
      <x v="21"/>
      <x v="78"/>
      <x v="264"/>
    </i>
    <i r="3">
      <x v="265"/>
    </i>
    <i r="3">
      <x v="266"/>
    </i>
    <i r="3">
      <x v="267"/>
    </i>
    <i r="3">
      <x v="268"/>
    </i>
    <i r="3">
      <x v="269"/>
    </i>
    <i r="2">
      <x v="99"/>
      <x v="374"/>
    </i>
    <i r="3">
      <x v="375"/>
    </i>
    <i r="3">
      <x v="376"/>
    </i>
    <i r="3">
      <x v="377"/>
    </i>
    <i r="3">
      <x v="378"/>
    </i>
    <i r="2">
      <x v="172"/>
      <x v="254"/>
    </i>
    <i>
      <x v="11"/>
      <x v="57"/>
      <x v="219"/>
      <x v="764"/>
    </i>
    <i r="2">
      <x v="234"/>
      <x v="813"/>
    </i>
    <i>
      <x v="12"/>
      <x v="28"/>
      <x v="237"/>
      <x v="824"/>
    </i>
    <i r="1">
      <x v="33"/>
      <x v="25"/>
      <x v="28"/>
    </i>
    <i r="3">
      <x v="34"/>
    </i>
    <i r="3">
      <x v="35"/>
    </i>
    <i r="3">
      <x v="168"/>
    </i>
    <i r="3">
      <x v="336"/>
    </i>
    <i r="3">
      <x v="337"/>
    </i>
    <i r="3">
      <x v="423"/>
    </i>
    <i r="3">
      <x v="424"/>
    </i>
    <i r="3">
      <x v="425"/>
    </i>
    <i r="3">
      <x v="586"/>
    </i>
    <i r="3">
      <x v="593"/>
    </i>
    <i r="3">
      <x v="755"/>
    </i>
    <i r="3">
      <x v="861"/>
    </i>
    <i r="2">
      <x v="171"/>
      <x v="583"/>
    </i>
    <i r="2">
      <x v="236"/>
      <x v="198"/>
    </i>
    <i r="1">
      <x v="34"/>
      <x v="25"/>
      <x v="28"/>
    </i>
    <i r="3">
      <x v="34"/>
    </i>
    <i r="3">
      <x v="35"/>
    </i>
    <i r="3">
      <x v="168"/>
    </i>
    <i r="3">
      <x v="336"/>
    </i>
    <i r="3">
      <x v="337"/>
    </i>
    <i r="3">
      <x v="423"/>
    </i>
    <i r="3">
      <x v="424"/>
    </i>
    <i r="3">
      <x v="425"/>
    </i>
    <i r="3">
      <x v="586"/>
    </i>
    <i r="3">
      <x v="593"/>
    </i>
    <i r="3">
      <x v="755"/>
    </i>
    <i r="3">
      <x v="861"/>
    </i>
    <i r="1">
      <x v="37"/>
      <x v="40"/>
      <x v="873"/>
    </i>
    <i r="2">
      <x v="208"/>
      <x v="525"/>
    </i>
    <i>
      <x v="13"/>
      <x v="27"/>
      <x v="17"/>
      <x v="101"/>
    </i>
    <i r="3">
      <x v="557"/>
    </i>
    <i r="3">
      <x v="837"/>
    </i>
    <i r="3">
      <x v="842"/>
    </i>
    <i r="3">
      <x v="849"/>
    </i>
    <i r="3">
      <x v="897"/>
    </i>
    <i r="3">
      <x v="899"/>
    </i>
    <i r="1">
      <x v="31"/>
      <x v="17"/>
      <x v="110"/>
    </i>
    <i r="1">
      <x v="54"/>
      <x v="13"/>
      <x v="111"/>
    </i>
    <i r="3">
      <x v="112"/>
    </i>
    <i r="3">
      <x v="116"/>
    </i>
    <i r="2">
      <x v="17"/>
      <x v="113"/>
    </i>
    <i r="3">
      <x v="115"/>
    </i>
    <i r="3">
      <x v="117"/>
    </i>
    <i r="2">
      <x v="200"/>
      <x v="114"/>
    </i>
    <i>
      <x v="14"/>
      <x v="42"/>
      <x v="10"/>
      <x v="821"/>
    </i>
    <i r="2">
      <x v="179"/>
      <x v="106"/>
    </i>
    <i r="3">
      <x v="822"/>
    </i>
    <i r="2">
      <x v="190"/>
      <x v="107"/>
    </i>
    <i r="3">
      <x v="823"/>
    </i>
    <i>
      <x v="15"/>
      <x/>
      <x v="82"/>
      <x v="371"/>
    </i>
    <i r="3">
      <x v="372"/>
    </i>
    <i r="2">
      <x v="114"/>
      <x v="467"/>
    </i>
    <i r="3">
      <x v="468"/>
    </i>
    <i r="3">
      <x v="469"/>
    </i>
    <i r="3">
      <x v="471"/>
    </i>
    <i r="3">
      <x v="632"/>
    </i>
    <i r="2">
      <x v="182"/>
      <x v="636"/>
    </i>
    <i r="3">
      <x v="637"/>
    </i>
    <i r="3">
      <x v="638"/>
    </i>
    <i r="2">
      <x v="205"/>
      <x v="722"/>
    </i>
    <i r="2">
      <x v="214"/>
      <x v="749"/>
    </i>
    <i r="3">
      <x v="750"/>
    </i>
    <i r="2">
      <x v="235"/>
      <x v="814"/>
    </i>
    <i r="3">
      <x v="815"/>
    </i>
    <i r="3">
      <x v="816"/>
    </i>
    <i r="2">
      <x v="251"/>
      <x v="93"/>
    </i>
    <i r="1">
      <x v="7"/>
      <x v="175"/>
      <x v="129"/>
    </i>
    <i r="3">
      <x v="130"/>
    </i>
    <i r="3">
      <x v="133"/>
    </i>
    <i r="3">
      <x v="139"/>
    </i>
    <i r="3">
      <x v="501"/>
    </i>
    <i r="3">
      <x v="590"/>
    </i>
    <i r="3">
      <x v="877"/>
    </i>
    <i r="1">
      <x v="16"/>
      <x v="182"/>
      <x v="487"/>
    </i>
    <i r="3">
      <x v="634"/>
    </i>
    <i r="3">
      <x v="635"/>
    </i>
    <i r="1">
      <x v="29"/>
      <x v="204"/>
      <x v="716"/>
    </i>
    <i r="3">
      <x v="717"/>
    </i>
    <i r="1">
      <x v="44"/>
      <x v="83"/>
      <x v="642"/>
    </i>
    <i r="3">
      <x v="835"/>
    </i>
    <i r="2">
      <x v="86"/>
      <x v="644"/>
    </i>
    <i r="2">
      <x v="115"/>
      <x v="643"/>
    </i>
    <i r="3">
      <x v="645"/>
    </i>
    <i r="1">
      <x v="58"/>
      <x v="33"/>
      <x v="321"/>
    </i>
    <i r="3">
      <x v="800"/>
    </i>
    <i r="2">
      <x v="82"/>
      <x v="373"/>
    </i>
    <i r="2">
      <x v="114"/>
      <x v="466"/>
    </i>
    <i r="2">
      <x v="205"/>
      <x v="723"/>
    </i>
    <i r="2">
      <x v="217"/>
      <x v="306"/>
    </i>
    <i r="3">
      <x v="542"/>
    </i>
    <i r="2">
      <x v="218"/>
      <x v="314"/>
    </i>
    <i r="3">
      <x v="355"/>
    </i>
    <i r="3">
      <x v="502"/>
    </i>
    <i r="3">
      <x v="588"/>
    </i>
    <i r="3">
      <x v="898"/>
    </i>
    <i r="2">
      <x v="248"/>
      <x v="860"/>
    </i>
    <i>
      <x v="16"/>
      <x v="1"/>
      <x v="28"/>
      <x v="546"/>
    </i>
    <i r="2">
      <x v="120"/>
      <x v="730"/>
    </i>
    <i r="3">
      <x v="732"/>
    </i>
    <i r="3">
      <x v="733"/>
    </i>
    <i r="3">
      <x v="734"/>
    </i>
    <i r="3">
      <x v="735"/>
    </i>
    <i r="3">
      <x v="740"/>
    </i>
    <i r="3">
      <x v="741"/>
    </i>
    <i r="3">
      <x v="742"/>
    </i>
    <i r="3">
      <x v="744"/>
    </i>
    <i r="1">
      <x v="38"/>
      <x/>
      <x v="429"/>
    </i>
    <i r="1">
      <x v="48"/>
      <x v="84"/>
      <x v="743"/>
    </i>
    <i r="1">
      <x v="54"/>
      <x v="14"/>
      <x v="275"/>
    </i>
    <i r="2">
      <x v="24"/>
      <x v="284"/>
    </i>
    <i r="2">
      <x v="75"/>
      <x v="276"/>
    </i>
    <i r="2">
      <x v="88"/>
      <x v="277"/>
    </i>
    <i r="2">
      <x v="89"/>
      <x v="278"/>
    </i>
    <i r="2">
      <x v="102"/>
      <x v="279"/>
    </i>
    <i r="2">
      <x v="123"/>
      <x v="285"/>
    </i>
    <i r="2">
      <x v="124"/>
      <x v="280"/>
    </i>
    <i r="2">
      <x v="129"/>
      <x v="281"/>
    </i>
    <i r="2">
      <x v="159"/>
      <x v="282"/>
    </i>
    <i r="2">
      <x v="177"/>
      <x v="287"/>
    </i>
    <i r="2">
      <x v="209"/>
      <x v="283"/>
    </i>
    <i r="2">
      <x v="210"/>
      <x v="286"/>
    </i>
    <i r="2">
      <x v="211"/>
      <x v="289"/>
    </i>
    <i r="2">
      <x v="212"/>
      <x v="290"/>
    </i>
    <i r="2">
      <x v="239"/>
      <x v="291"/>
    </i>
    <i r="2">
      <x v="240"/>
      <x v="288"/>
    </i>
    <i r="2">
      <x v="252"/>
      <x v="292"/>
    </i>
    <i>
      <x v="17"/>
      <x v="8"/>
      <x v="112"/>
      <x v="195"/>
    </i>
    <i r="2">
      <x v="215"/>
      <x v="195"/>
    </i>
    <i r="2">
      <x v="250"/>
      <x v="195"/>
    </i>
    <i r="1">
      <x v="12"/>
      <x v="112"/>
      <x v="360"/>
    </i>
    <i r="2">
      <x v="215"/>
      <x v="360"/>
    </i>
    <i r="2">
      <x v="250"/>
      <x v="360"/>
    </i>
    <i r="1">
      <x v="32"/>
      <x v="1"/>
      <x v="917"/>
    </i>
    <i r="2">
      <x v="34"/>
      <x v="917"/>
    </i>
    <i r="2">
      <x v="42"/>
      <x v="917"/>
    </i>
    <i r="2">
      <x v="74"/>
      <x v="917"/>
    </i>
    <i r="2">
      <x v="77"/>
      <x v="917"/>
    </i>
    <i r="2">
      <x v="90"/>
      <x v="917"/>
    </i>
    <i r="2">
      <x v="101"/>
      <x v="917"/>
    </i>
    <i r="2">
      <x v="108"/>
      <x v="917"/>
    </i>
    <i r="2">
      <x v="112"/>
      <x v="412"/>
    </i>
    <i r="3">
      <x v="413"/>
    </i>
    <i r="3">
      <x v="414"/>
    </i>
    <i r="3">
      <x v="415"/>
    </i>
    <i r="3">
      <x v="416"/>
    </i>
    <i r="3">
      <x v="417"/>
    </i>
    <i r="2">
      <x v="119"/>
      <x v="917"/>
    </i>
    <i r="2">
      <x v="160"/>
      <x v="917"/>
    </i>
    <i r="2">
      <x v="180"/>
      <x v="917"/>
    </i>
    <i r="2">
      <x v="206"/>
      <x v="917"/>
    </i>
    <i r="2">
      <x v="215"/>
      <x v="412"/>
    </i>
    <i r="3">
      <x v="413"/>
    </i>
    <i r="3">
      <x v="414"/>
    </i>
    <i r="3">
      <x v="415"/>
    </i>
    <i r="3">
      <x v="416"/>
    </i>
    <i r="3">
      <x v="417"/>
    </i>
    <i r="2">
      <x v="222"/>
      <x v="917"/>
    </i>
    <i r="2">
      <x v="241"/>
      <x v="917"/>
    </i>
    <i r="2">
      <x v="242"/>
      <x v="917"/>
    </i>
    <i r="2">
      <x v="244"/>
      <x v="917"/>
    </i>
    <i r="2">
      <x v="250"/>
      <x v="412"/>
    </i>
    <i r="3">
      <x v="413"/>
    </i>
    <i r="3">
      <x v="414"/>
    </i>
    <i r="3">
      <x v="415"/>
    </i>
    <i r="3">
      <x v="416"/>
    </i>
    <i r="3">
      <x v="417"/>
    </i>
    <i>
      <x v="18"/>
      <x v="13"/>
      <x v="96"/>
      <x v="752"/>
    </i>
    <i r="3">
      <x v="753"/>
    </i>
    <i r="2">
      <x v="164"/>
      <x v="752"/>
    </i>
    <i r="3">
      <x v="753"/>
    </i>
    <i r="2">
      <x v="187"/>
      <x v="752"/>
    </i>
    <i r="3">
      <x v="753"/>
    </i>
    <i r="2">
      <x v="229"/>
      <x v="752"/>
    </i>
    <i r="3">
      <x v="753"/>
    </i>
    <i r="2">
      <x v="230"/>
      <x v="752"/>
    </i>
    <i r="3">
      <x v="753"/>
    </i>
    <i r="1">
      <x v="18"/>
      <x v="20"/>
      <x v="301"/>
    </i>
    <i r="2">
      <x v="29"/>
      <x v="296"/>
    </i>
    <i r="2">
      <x v="32"/>
      <x v="297"/>
    </i>
    <i r="2">
      <x v="97"/>
      <x v="302"/>
    </i>
    <i r="2">
      <x v="98"/>
      <x v="140"/>
    </i>
    <i r="2">
      <x v="109"/>
      <x v="298"/>
    </i>
    <i r="2">
      <x v="162"/>
      <x v="299"/>
    </i>
    <i r="2">
      <x v="189"/>
      <x v="303"/>
    </i>
    <i r="2">
      <x v="199"/>
      <x v="48"/>
    </i>
    <i r="3">
      <x v="305"/>
    </i>
    <i r="3">
      <x v="726"/>
    </i>
    <i r="3">
      <x v="771"/>
    </i>
    <i r="3">
      <x v="878"/>
    </i>
    <i r="2">
      <x v="227"/>
      <x v="300"/>
    </i>
    <i>
      <x v="19"/>
      <x v="39"/>
      <x/>
      <x v="430"/>
    </i>
    <i r="1">
      <x v="49"/>
      <x v="207"/>
      <x v="727"/>
    </i>
    <i r="1">
      <x v="50"/>
      <x v="92"/>
      <x v="427"/>
    </i>
    <i r="2">
      <x v="207"/>
      <x v="729"/>
    </i>
    <i r="3">
      <x v="731"/>
    </i>
    <i r="3">
      <x v="737"/>
    </i>
    <i r="3">
      <x v="738"/>
    </i>
    <i r="3">
      <x v="739"/>
    </i>
    <i r="1">
      <x v="51"/>
      <x v="93"/>
      <x v="428"/>
    </i>
    <i r="2">
      <x v="207"/>
      <x v="728"/>
    </i>
    <i>
      <x v="20"/>
      <x v="36"/>
      <x v="121"/>
      <x v="506"/>
    </i>
    <i>
      <x v="21"/>
      <x v="52"/>
      <x v="4"/>
      <x v="648"/>
    </i>
    <i r="3">
      <x v="658"/>
    </i>
    <i r="3">
      <x v="661"/>
    </i>
    <i r="3">
      <x v="666"/>
    </i>
    <i r="3">
      <x v="667"/>
    </i>
    <i r="3">
      <x v="676"/>
    </i>
    <i r="2">
      <x v="44"/>
      <x v="653"/>
    </i>
    <i r="3">
      <x v="654"/>
    </i>
    <i r="3">
      <x v="659"/>
    </i>
    <i r="3">
      <x v="662"/>
    </i>
    <i r="2">
      <x v="87"/>
      <x v="660"/>
    </i>
    <i r="2">
      <x v="158"/>
      <x v="649"/>
    </i>
    <i r="3">
      <x v="655"/>
    </i>
    <i r="3">
      <x v="656"/>
    </i>
    <i r="3">
      <x v="657"/>
    </i>
    <i r="3">
      <x v="663"/>
    </i>
    <i r="3">
      <x v="664"/>
    </i>
    <i r="3">
      <x v="672"/>
    </i>
    <i r="2">
      <x v="176"/>
      <x v="673"/>
    </i>
    <i r="2">
      <x v="181"/>
      <x v="650"/>
    </i>
    <i r="3">
      <x v="651"/>
    </i>
    <i r="3">
      <x v="665"/>
    </i>
    <i r="3">
      <x v="668"/>
    </i>
    <i r="3">
      <x v="669"/>
    </i>
    <i r="3">
      <x v="674"/>
    </i>
    <i r="3">
      <x v="675"/>
    </i>
    <i r="3">
      <x v="677"/>
    </i>
    <i r="3">
      <x v="678"/>
    </i>
    <i r="3">
      <x v="679"/>
    </i>
    <i r="3">
      <x v="680"/>
    </i>
    <i r="2">
      <x v="220"/>
      <x v="681"/>
    </i>
    <i r="2">
      <x v="246"/>
      <x v="647"/>
    </i>
    <i r="1">
      <x v="53"/>
      <x v="44"/>
      <x v="659"/>
    </i>
    <i r="2">
      <x v="158"/>
      <x v="663"/>
    </i>
    <i r="3">
      <x v="672"/>
    </i>
    <i r="2">
      <x v="176"/>
      <x v="673"/>
    </i>
    <i r="2">
      <x v="181"/>
      <x v="650"/>
    </i>
    <i r="3">
      <x v="651"/>
    </i>
    <i r="3">
      <x v="652"/>
    </i>
    <i r="3">
      <x v="665"/>
    </i>
    <i r="3">
      <x v="669"/>
    </i>
    <i r="3">
      <x v="670"/>
    </i>
    <i r="3">
      <x v="671"/>
    </i>
    <i r="3">
      <x v="675"/>
    </i>
    <i r="3">
      <x v="677"/>
    </i>
    <i r="3">
      <x v="679"/>
    </i>
    <i r="2">
      <x v="220"/>
      <x v="681"/>
    </i>
    <i r="2">
      <x v="246"/>
      <x v="682"/>
    </i>
    <i>
      <x v="22"/>
      <x v="56"/>
      <x v="135"/>
      <x v="100"/>
    </i>
    <i r="3">
      <x v="528"/>
    </i>
    <i r="3">
      <x v="543"/>
    </i>
    <i r="3">
      <x v="553"/>
    </i>
    <i r="3">
      <x v="838"/>
    </i>
    <i r="2">
      <x v="136"/>
      <x v="528"/>
    </i>
    <i r="3">
      <x v="543"/>
    </i>
    <i r="3">
      <x v="553"/>
    </i>
    <i r="3">
      <x v="838"/>
    </i>
    <i r="2">
      <x v="137"/>
      <x v="543"/>
    </i>
    <i r="3">
      <x v="553"/>
    </i>
    <i r="3">
      <x v="838"/>
    </i>
    <i r="2">
      <x v="138"/>
      <x v="100"/>
    </i>
    <i r="3">
      <x v="528"/>
    </i>
    <i r="3">
      <x v="543"/>
    </i>
    <i r="3">
      <x v="553"/>
    </i>
    <i r="3">
      <x v="838"/>
    </i>
    <i r="2">
      <x v="139"/>
      <x v="100"/>
    </i>
    <i r="3">
      <x v="528"/>
    </i>
    <i r="3">
      <x v="543"/>
    </i>
    <i r="3">
      <x v="553"/>
    </i>
    <i r="3">
      <x v="838"/>
    </i>
    <i r="2">
      <x v="140"/>
      <x v="100"/>
    </i>
    <i r="3">
      <x v="528"/>
    </i>
    <i r="3">
      <x v="543"/>
    </i>
    <i r="3">
      <x v="553"/>
    </i>
    <i r="3">
      <x v="838"/>
    </i>
    <i r="2">
      <x v="141"/>
      <x v="100"/>
    </i>
    <i r="3">
      <x v="528"/>
    </i>
    <i r="3">
      <x v="838"/>
    </i>
    <i r="2">
      <x v="142"/>
      <x v="100"/>
    </i>
    <i r="3">
      <x v="528"/>
    </i>
    <i r="3">
      <x v="543"/>
    </i>
    <i r="3">
      <x v="553"/>
    </i>
    <i r="3">
      <x v="838"/>
    </i>
    <i r="2">
      <x v="143"/>
      <x v="100"/>
    </i>
    <i r="3">
      <x v="528"/>
    </i>
    <i r="3">
      <x v="543"/>
    </i>
    <i r="3">
      <x v="553"/>
    </i>
    <i r="3">
      <x v="838"/>
    </i>
    <i r="2">
      <x v="144"/>
      <x v="528"/>
    </i>
    <i r="3">
      <x v="543"/>
    </i>
    <i r="3">
      <x v="838"/>
    </i>
    <i r="2">
      <x v="145"/>
      <x v="543"/>
    </i>
    <i r="3">
      <x v="838"/>
    </i>
    <i r="2">
      <x v="146"/>
      <x v="528"/>
    </i>
    <i r="3">
      <x v="543"/>
    </i>
    <i r="3">
      <x v="553"/>
    </i>
    <i r="3">
      <x v="838"/>
    </i>
    <i r="2">
      <x v="147"/>
      <x v="100"/>
    </i>
    <i r="3">
      <x v="528"/>
    </i>
    <i r="3">
      <x v="543"/>
    </i>
    <i r="3">
      <x v="553"/>
    </i>
    <i r="3">
      <x v="838"/>
    </i>
    <i r="2">
      <x v="148"/>
      <x v="100"/>
    </i>
    <i r="3">
      <x v="528"/>
    </i>
    <i r="3">
      <x v="543"/>
    </i>
    <i r="3">
      <x v="838"/>
    </i>
    <i r="2">
      <x v="149"/>
      <x v="100"/>
    </i>
    <i r="3">
      <x v="528"/>
    </i>
    <i r="3">
      <x v="543"/>
    </i>
    <i r="3">
      <x v="553"/>
    </i>
    <i r="3">
      <x v="838"/>
    </i>
    <i r="2">
      <x v="150"/>
      <x v="100"/>
    </i>
    <i r="3">
      <x v="528"/>
    </i>
    <i r="3">
      <x v="543"/>
    </i>
    <i r="3">
      <x v="838"/>
    </i>
    <i r="2">
      <x v="151"/>
      <x v="100"/>
    </i>
    <i r="3">
      <x v="528"/>
    </i>
    <i r="3">
      <x v="543"/>
    </i>
    <i r="3">
      <x v="553"/>
    </i>
    <i r="3">
      <x v="838"/>
    </i>
    <i r="2">
      <x v="152"/>
      <x v="528"/>
    </i>
    <i r="3">
      <x v="838"/>
    </i>
    <i r="2">
      <x v="153"/>
      <x v="100"/>
    </i>
    <i r="3">
      <x v="528"/>
    </i>
    <i r="3">
      <x v="543"/>
    </i>
    <i r="3">
      <x v="838"/>
    </i>
    <i r="2">
      <x v="154"/>
      <x v="528"/>
    </i>
    <i r="3">
      <x v="838"/>
    </i>
    <i r="2">
      <x v="155"/>
      <x v="100"/>
    </i>
    <i r="3">
      <x v="528"/>
    </i>
    <i r="3">
      <x v="543"/>
    </i>
    <i r="3">
      <x v="553"/>
    </i>
    <i r="3">
      <x v="838"/>
    </i>
    <i r="2">
      <x v="156"/>
      <x v="100"/>
    </i>
    <i r="3">
      <x v="528"/>
    </i>
    <i r="3">
      <x v="543"/>
    </i>
    <i r="3">
      <x v="838"/>
    </i>
    <i r="2">
      <x v="157"/>
      <x v="100"/>
    </i>
    <i r="3">
      <x v="528"/>
    </i>
    <i r="3">
      <x v="838"/>
    </i>
    <i r="2">
      <x v="163"/>
      <x v="100"/>
    </i>
    <i r="3">
      <x v="528"/>
    </i>
    <i r="3">
      <x v="543"/>
    </i>
    <i r="3">
      <x v="553"/>
    </i>
    <i r="3">
      <x v="838"/>
    </i>
    <i>
      <x v="23"/>
      <x v="22"/>
      <x v="18"/>
      <x v="119"/>
    </i>
    <i r="2">
      <x v="253"/>
      <x v="904"/>
    </i>
    <i r="1">
      <x v="25"/>
      <x v="27"/>
      <x v="127"/>
    </i>
    <i r="3">
      <x v="131"/>
    </i>
    <i r="3">
      <x v="132"/>
    </i>
    <i r="3">
      <x v="135"/>
    </i>
    <i r="3">
      <x v="185"/>
    </i>
    <i r="2">
      <x v="36"/>
      <x v="171"/>
    </i>
    <i r="3">
      <x v="172"/>
    </i>
    <i r="2">
      <x v="202"/>
      <x v="712"/>
    </i>
    <i r="2">
      <x v="225"/>
      <x v="802"/>
    </i>
    <i r="1">
      <x v="35"/>
      <x v="11"/>
      <x v="33"/>
    </i>
    <i r="1">
      <x v="55"/>
      <x v="213"/>
      <x v="646"/>
    </i>
    <i r="1">
      <x v="64"/>
      <x v="45"/>
      <x v="138"/>
    </i>
    <i r="2">
      <x v="85"/>
      <x v="56"/>
    </i>
    <i>
      <x v="24"/>
      <x v="63"/>
      <x v="224"/>
      <x v="294"/>
    </i>
    <i r="3">
      <x v="295"/>
    </i>
    <i>
      <x v="25"/>
      <x v="11"/>
      <x v="192"/>
      <x v="684"/>
    </i>
    <i>
      <x v="26"/>
      <x v="11"/>
      <x v="3"/>
      <x v="685"/>
    </i>
    <i r="2">
      <x v="7"/>
      <x v="686"/>
    </i>
    <i r="2">
      <x v="12"/>
      <x v="687"/>
    </i>
    <i r="2">
      <x v="165"/>
      <x v="694"/>
    </i>
    <i r="2">
      <x v="167"/>
      <x v="688"/>
    </i>
    <i r="2">
      <x v="168"/>
      <x v="691"/>
    </i>
    <i r="2">
      <x v="193"/>
      <x v="689"/>
    </i>
    <i r="2">
      <x v="194"/>
      <x v="690"/>
    </i>
    <i r="2">
      <x v="221"/>
      <x v="693"/>
    </i>
    <i r="2">
      <x v="247"/>
      <x v="692"/>
    </i>
    <i r="2">
      <x v="249"/>
      <x v="695"/>
    </i>
    <i r="1">
      <x v="43"/>
      <x v="91"/>
      <x v="463"/>
    </i>
    <i r="3">
      <x v="472"/>
    </i>
    <i r="3">
      <x v="473"/>
    </i>
    <i r="3">
      <x v="474"/>
    </i>
    <i r="3">
      <x v="475"/>
    </i>
    <i r="3">
      <x v="476"/>
    </i>
    <i r="3">
      <x v="477"/>
    </i>
    <i r="3">
      <x v="478"/>
    </i>
    <i r="3">
      <x v="479"/>
    </i>
    <i r="3">
      <x v="480"/>
    </i>
    <i r="2">
      <x v="226"/>
      <x v="464"/>
    </i>
    <i r="3">
      <x v="465"/>
    </i>
    <i r="2">
      <x v="246"/>
      <x v="470"/>
    </i>
    <i r="1">
      <x v="76"/>
      <x v="195"/>
      <x v="697"/>
    </i>
    <i r="2">
      <x v="196"/>
      <x v="696"/>
    </i>
    <i r="2">
      <x v="197"/>
      <x v="700"/>
    </i>
    <i r="2">
      <x v="198"/>
      <x v="698"/>
    </i>
    <i r="3">
      <x v="699"/>
    </i>
    <i r="1">
      <x v="77"/>
      <x v="254"/>
      <x v="917"/>
    </i>
    <i>
      <x v="27"/>
      <x v="45"/>
      <x v="117"/>
      <x v="167"/>
    </i>
    <i r="1">
      <x v="68"/>
      <x v="243"/>
      <x v="826"/>
    </i>
    <i>
      <x v="28"/>
      <x v="3"/>
      <x v="191"/>
      <x v="631"/>
    </i>
    <i r="2">
      <x v="201"/>
      <x v="631"/>
    </i>
    <i r="1">
      <x v="5"/>
      <x v="21"/>
      <x v="109"/>
    </i>
    <i r="2">
      <x v="22"/>
      <x v="547"/>
    </i>
    <i r="1">
      <x v="6"/>
      <x v="22"/>
      <x v="547"/>
    </i>
    <i r="2">
      <x v="38"/>
      <x v="177"/>
    </i>
    <i r="3">
      <x v="178"/>
    </i>
    <i r="1">
      <x v="71"/>
      <x v="178"/>
      <x v="103"/>
    </i>
    <i r="3">
      <x v="545"/>
    </i>
    <i r="1">
      <x v="72"/>
      <x v="178"/>
      <x v="102"/>
    </i>
    <i r="3">
      <x v="836"/>
    </i>
    <i r="3">
      <x v="871"/>
    </i>
    <i>
      <x v="29"/>
      <x v="59"/>
      <x v="85"/>
      <x v="151"/>
    </i>
    <i>
      <x v="30"/>
      <x v="9"/>
      <x v="71"/>
      <x v="358"/>
    </i>
    <i r="2">
      <x v="223"/>
      <x v="12"/>
    </i>
    <i r="3">
      <x v="13"/>
    </i>
    <i r="3">
      <x v="14"/>
    </i>
    <i r="3">
      <x v="356"/>
    </i>
    <i r="3">
      <x v="533"/>
    </i>
    <i r="3">
      <x v="805"/>
    </i>
    <i r="1">
      <x v="73"/>
      <x v="9"/>
      <x v="558"/>
    </i>
    <i r="2">
      <x v="23"/>
      <x v="560"/>
    </i>
    <i r="2">
      <x v="73"/>
      <x v="562"/>
    </i>
    <i r="2">
      <x v="76"/>
      <x v="563"/>
    </i>
    <i r="1">
      <x v="74"/>
      <x v="9"/>
      <x v="559"/>
    </i>
    <i r="3">
      <x v="831"/>
    </i>
    <i r="2">
      <x v="23"/>
      <x v="560"/>
    </i>
    <i r="3">
      <x v="832"/>
    </i>
    <i r="2">
      <x v="73"/>
      <x v="561"/>
    </i>
    <i r="3">
      <x v="833"/>
    </i>
    <i r="2">
      <x v="76"/>
      <x v="563"/>
    </i>
    <i r="3">
      <x v="834"/>
    </i>
    <i>
      <x v="31"/>
      <x v="65"/>
      <x v="80"/>
      <x v="628"/>
    </i>
    <i r="3">
      <x v="713"/>
    </i>
    <i r="3">
      <x v="714"/>
    </i>
    <i r="3">
      <x v="769"/>
    </i>
    <i r="3">
      <x v="808"/>
    </i>
    <i r="2">
      <x v="81"/>
      <x v="808"/>
    </i>
    <i>
      <x v="32"/>
      <x v="77"/>
      <x v="254"/>
      <x v="91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fb t="e">#NAME?</fb>
    <v>4</v>
    <v>1</v>
  </rv>
  <rv s="1">
    <fb t="e">#NAME?</fb>
    <v>4</v>
    <v>1</v>
  </rv>
</rvData>
</file>

<file path=xl/richData/rdrichvaluestructure.xml><?xml version="1.0" encoding="utf-8"?>
<rvStructures xmlns="http://schemas.microsoft.com/office/spreadsheetml/2017/richdata" count="2">
  <s t="_error">
    <k n="errorType" t="i"/>
    <k n="subType" t="i"/>
  </s>
  <s t="_error">
    <k n="errorType" t="i"/>
    <k n="propagated" t="b"/>
  </s>
</rvStructur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0B520E-4C17-45BD-991E-FC0A48A3E357}" name="Sectores" displayName="Sectores" ref="A1:C34" totalsRowShown="0">
  <autoFilter ref="A1:C34" xr:uid="{A20B520E-4C17-45BD-991E-FC0A48A3E357}"/>
  <tableColumns count="3">
    <tableColumn id="1" xr3:uid="{780806F7-22F9-4F48-908D-1FA45443D561}" name="id_Sector"/>
    <tableColumn id="2" xr3:uid="{F2BEE2A1-6BC4-4BDA-AED7-42BEFD467DCF}" name="Sector"/>
    <tableColumn id="3" xr3:uid="{3F39EC46-68C1-44A5-9A73-411358DEAC10}" name="Columna1">
      <calculatedColumnFormula>+Sectores[[#This Row],[id_Sector]]&amp;" "&amp;Sectores[[#This Row],[Sector]]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BDE3C7-0E31-464D-9453-A32D09E9F1A4}" name="Contenido" displayName="Contenido" ref="E1:G102" totalsRowShown="0">
  <autoFilter ref="E1:G102" xr:uid="{C1BDE3C7-0E31-464D-9453-A32D09E9F1A4}"/>
  <sortState xmlns:xlrd2="http://schemas.microsoft.com/office/spreadsheetml/2017/richdata2" ref="E2:G91">
    <sortCondition ref="E1:E91"/>
  </sortState>
  <tableColumns count="3">
    <tableColumn id="1" xr3:uid="{0A1B6B61-620F-4372-A296-56494E2F780A}" name="id_contenido"/>
    <tableColumn id="2" xr3:uid="{FC7FB172-A45C-41AC-A951-B432ABEC1780}" name="Contenido"/>
    <tableColumn id="3" xr3:uid="{D3072881-3A33-4F96-BDD7-5DCF6A7E9777}" name="Columna1">
      <calculatedColumnFormula>+Contenido[[#This Row],[id_contenido]]&amp;" "&amp;Contenido[[#This Row],[Contenido]]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636FBC-7742-4E00-9CA1-71DB08434CED}" name="Temas" displayName="Temas" ref="I1:K348" totalsRowShown="0">
  <autoFilter ref="I1:K348" xr:uid="{94636FBC-7742-4E00-9CA1-71DB08434CED}"/>
  <sortState xmlns:xlrd2="http://schemas.microsoft.com/office/spreadsheetml/2017/richdata2" ref="I2:K348">
    <sortCondition ref="I1:I348"/>
  </sortState>
  <tableColumns count="3">
    <tableColumn id="1" xr3:uid="{B9234B02-A473-4E61-9E8A-0D5DE01198AE}" name="id_Tema"/>
    <tableColumn id="2" xr3:uid="{4C7BCEA2-0D50-4AEF-944E-2CB1C061CE4C}" name="Tema"/>
    <tableColumn id="3" xr3:uid="{DE2A903C-B137-424C-B3F6-97DDB416C027}" name="Columna1">
      <calculatedColumnFormula>+Temas[[#This Row],[id_Tema]]&amp;" "&amp;Temas[[#This Row],[Tema]]</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C2ED57-30B9-41CC-A21C-40C2BC61AC0F}" name="Muestra" displayName="Muestra" ref="M1:O1385" totalsRowShown="0">
  <autoFilter ref="M1:O1385" xr:uid="{C8C2ED57-30B9-41CC-A21C-40C2BC61AC0F}"/>
  <sortState xmlns:xlrd2="http://schemas.microsoft.com/office/spreadsheetml/2017/richdata2" ref="M2:O1385">
    <sortCondition ref="M1:M1385"/>
  </sortState>
  <tableColumns count="3">
    <tableColumn id="1" xr3:uid="{D0A6DF28-4841-437F-9F9B-F2B005F65C4B}" name="id_muestra"/>
    <tableColumn id="2" xr3:uid="{86228556-09D1-4B1B-B453-B141BF3E43F3}" name="Muestra"/>
    <tableColumn id="3" xr3:uid="{C00D4575-6C70-4CAD-9B8B-595E7DBD21AF}" name="Columna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1881-CF3C-44BF-A692-C64D1FF3226C}">
  <dimension ref="A3:I271"/>
  <sheetViews>
    <sheetView topLeftCell="C259" workbookViewId="0">
      <selection activeCell="F266" sqref="F266"/>
    </sheetView>
  </sheetViews>
  <sheetFormatPr baseColWidth="10" defaultRowHeight="15" x14ac:dyDescent="0.25"/>
  <cols>
    <col min="6" max="6" width="31.140625" bestFit="1" customWidth="1"/>
    <col min="7" max="7" width="29.42578125" customWidth="1"/>
    <col min="8" max="8" width="43.42578125" bestFit="1" customWidth="1"/>
    <col min="9" max="9" width="46.7109375" bestFit="1" customWidth="1"/>
    <col min="10" max="10" width="170.140625" bestFit="1" customWidth="1"/>
  </cols>
  <sheetData>
    <row r="3" spans="1:9" x14ac:dyDescent="0.25">
      <c r="A3" t="s">
        <v>3070</v>
      </c>
      <c r="B3" t="s">
        <v>3099</v>
      </c>
      <c r="C3" t="s">
        <v>3172</v>
      </c>
      <c r="D3" t="s">
        <v>3439</v>
      </c>
      <c r="F3" s="9" t="s">
        <v>1</v>
      </c>
      <c r="G3" s="9" t="s">
        <v>2</v>
      </c>
      <c r="H3" s="9" t="s">
        <v>3</v>
      </c>
      <c r="I3" s="9" t="s">
        <v>4</v>
      </c>
    </row>
    <row r="4" spans="1:9" x14ac:dyDescent="0.25">
      <c r="A4" s="15" t="s">
        <v>3071</v>
      </c>
      <c r="B4" s="15" t="s">
        <v>3100</v>
      </c>
      <c r="C4" s="15" t="s">
        <v>3173</v>
      </c>
      <c r="D4" s="15" t="s">
        <v>3071</v>
      </c>
      <c r="E4" s="15" t="str">
        <f>C4&amp;"."&amp;D4</f>
        <v>01.01.01.01</v>
      </c>
      <c r="F4" t="s">
        <v>184</v>
      </c>
      <c r="G4" t="s">
        <v>348</v>
      </c>
      <c r="H4" t="s">
        <v>190</v>
      </c>
      <c r="I4" t="s">
        <v>443</v>
      </c>
    </row>
    <row r="5" spans="1:9" x14ac:dyDescent="0.25">
      <c r="A5" s="15" t="s">
        <v>3071</v>
      </c>
      <c r="B5" s="15" t="s">
        <v>3100</v>
      </c>
      <c r="C5" s="15" t="s">
        <v>3174</v>
      </c>
      <c r="D5" s="15" t="s">
        <v>3072</v>
      </c>
      <c r="E5" s="15" t="str">
        <f>C5&amp;"."&amp;D5</f>
        <v>01.01.02.02</v>
      </c>
      <c r="F5" t="s">
        <v>184</v>
      </c>
      <c r="G5" t="s">
        <v>348</v>
      </c>
      <c r="H5" t="s">
        <v>190</v>
      </c>
      <c r="I5" t="s">
        <v>444</v>
      </c>
    </row>
    <row r="6" spans="1:9" x14ac:dyDescent="0.25">
      <c r="A6" s="15" t="s">
        <v>3071</v>
      </c>
      <c r="B6" s="15" t="s">
        <v>3100</v>
      </c>
      <c r="C6" s="15" t="s">
        <v>3175</v>
      </c>
      <c r="D6" s="15" t="s">
        <v>3071</v>
      </c>
      <c r="E6" s="15" t="str">
        <f t="shared" ref="E6:E69" si="0">C6&amp;"."&amp;D6</f>
        <v>01.01.03.01</v>
      </c>
      <c r="F6" t="s">
        <v>184</v>
      </c>
      <c r="G6" t="s">
        <v>348</v>
      </c>
      <c r="H6" t="s">
        <v>191</v>
      </c>
      <c r="I6" t="s">
        <v>448</v>
      </c>
    </row>
    <row r="7" spans="1:9" x14ac:dyDescent="0.25">
      <c r="A7" s="15" t="s">
        <v>3071</v>
      </c>
      <c r="B7" s="15" t="s">
        <v>3101</v>
      </c>
      <c r="C7" s="15" t="s">
        <v>3176</v>
      </c>
      <c r="D7" s="15" t="s">
        <v>3072</v>
      </c>
      <c r="E7" s="15" t="str">
        <f t="shared" si="0"/>
        <v>01.02.01.02</v>
      </c>
      <c r="F7" t="s">
        <v>184</v>
      </c>
      <c r="G7" t="s">
        <v>348</v>
      </c>
      <c r="H7" t="s">
        <v>191</v>
      </c>
      <c r="I7" t="s">
        <v>445</v>
      </c>
    </row>
    <row r="8" spans="1:9" x14ac:dyDescent="0.25">
      <c r="A8" s="15" t="s">
        <v>3071</v>
      </c>
      <c r="B8" s="15" t="s">
        <v>3102</v>
      </c>
      <c r="C8" s="15" t="s">
        <v>3177</v>
      </c>
      <c r="D8" s="15" t="s">
        <v>3073</v>
      </c>
      <c r="E8" s="15" t="str">
        <f t="shared" si="0"/>
        <v>01.03.01.03</v>
      </c>
      <c r="F8" t="s">
        <v>184</v>
      </c>
      <c r="G8" t="s">
        <v>348</v>
      </c>
      <c r="H8" t="s">
        <v>191</v>
      </c>
      <c r="I8" t="s">
        <v>446</v>
      </c>
    </row>
    <row r="9" spans="1:9" x14ac:dyDescent="0.25">
      <c r="A9" s="15" t="s">
        <v>3072</v>
      </c>
      <c r="B9" s="15" t="s">
        <v>3103</v>
      </c>
      <c r="C9" s="15" t="s">
        <v>3178</v>
      </c>
      <c r="D9" s="15" t="s">
        <v>3074</v>
      </c>
      <c r="E9" s="15" t="str">
        <f t="shared" si="0"/>
        <v>02.01.01.04</v>
      </c>
      <c r="F9" t="s">
        <v>184</v>
      </c>
      <c r="G9" t="s">
        <v>348</v>
      </c>
      <c r="H9" t="s">
        <v>191</v>
      </c>
      <c r="I9" t="s">
        <v>447</v>
      </c>
    </row>
    <row r="10" spans="1:9" x14ac:dyDescent="0.25">
      <c r="A10" s="15" t="s">
        <v>3073</v>
      </c>
      <c r="B10" s="15" t="s">
        <v>3104</v>
      </c>
      <c r="C10" s="15" t="s">
        <v>3179</v>
      </c>
      <c r="D10" s="15" t="s">
        <v>3071</v>
      </c>
      <c r="E10" s="15" t="str">
        <f t="shared" si="0"/>
        <v>03.01.01.01</v>
      </c>
      <c r="F10" t="s">
        <v>184</v>
      </c>
      <c r="G10" t="s">
        <v>348</v>
      </c>
      <c r="H10" t="s">
        <v>192</v>
      </c>
      <c r="I10" t="s">
        <v>184</v>
      </c>
    </row>
    <row r="11" spans="1:9" x14ac:dyDescent="0.25">
      <c r="A11" s="15" t="s">
        <v>3074</v>
      </c>
      <c r="B11" s="15" t="s">
        <v>3105</v>
      </c>
      <c r="C11" s="15" t="s">
        <v>3180</v>
      </c>
      <c r="D11" s="15" t="s">
        <v>3071</v>
      </c>
      <c r="E11" s="15" t="str">
        <f t="shared" si="0"/>
        <v>04.01.01.01</v>
      </c>
      <c r="F11" t="s">
        <v>184</v>
      </c>
      <c r="G11" t="s">
        <v>347</v>
      </c>
      <c r="H11" t="s">
        <v>189</v>
      </c>
      <c r="I11" t="s">
        <v>442</v>
      </c>
    </row>
    <row r="12" spans="1:9" x14ac:dyDescent="0.25">
      <c r="A12" s="15" t="s">
        <v>3074</v>
      </c>
      <c r="B12" s="15" t="s">
        <v>3105</v>
      </c>
      <c r="C12" s="15" t="s">
        <v>3181</v>
      </c>
      <c r="D12" s="15" t="s">
        <v>3071</v>
      </c>
      <c r="E12" s="15" t="str">
        <f t="shared" si="0"/>
        <v>04.01.02.01</v>
      </c>
      <c r="F12" t="s">
        <v>184</v>
      </c>
      <c r="G12" t="s">
        <v>490</v>
      </c>
      <c r="H12" t="s">
        <v>489</v>
      </c>
      <c r="I12" t="s">
        <v>184</v>
      </c>
    </row>
    <row r="13" spans="1:9" x14ac:dyDescent="0.25">
      <c r="A13" s="15" t="s">
        <v>3074</v>
      </c>
      <c r="B13" s="15" t="s">
        <v>3105</v>
      </c>
      <c r="C13" s="15" t="s">
        <v>3182</v>
      </c>
      <c r="D13" s="15" t="s">
        <v>3071</v>
      </c>
      <c r="E13" s="15" t="str">
        <f t="shared" si="0"/>
        <v>04.01.03.01</v>
      </c>
      <c r="F13" t="s">
        <v>31</v>
      </c>
      <c r="G13" t="s">
        <v>32</v>
      </c>
      <c r="H13" t="s">
        <v>33</v>
      </c>
      <c r="I13" t="s">
        <v>34</v>
      </c>
    </row>
    <row r="14" spans="1:9" x14ac:dyDescent="0.25">
      <c r="A14" s="15" t="s">
        <v>3074</v>
      </c>
      <c r="B14" s="15" t="s">
        <v>3105</v>
      </c>
      <c r="C14" s="15" t="s">
        <v>3183</v>
      </c>
      <c r="D14" s="15" t="s">
        <v>3072</v>
      </c>
      <c r="E14" s="15" t="str">
        <f t="shared" si="0"/>
        <v>04.01.04.02</v>
      </c>
      <c r="F14" t="s">
        <v>31</v>
      </c>
      <c r="G14" t="s">
        <v>32</v>
      </c>
      <c r="H14" t="s">
        <v>33</v>
      </c>
      <c r="I14" t="s">
        <v>35</v>
      </c>
    </row>
    <row r="15" spans="1:9" x14ac:dyDescent="0.25">
      <c r="A15" s="15" t="s">
        <v>3074</v>
      </c>
      <c r="B15" s="15" t="s">
        <v>3105</v>
      </c>
      <c r="C15" s="15" t="s">
        <v>3184</v>
      </c>
      <c r="D15" s="15" t="s">
        <v>3073</v>
      </c>
      <c r="E15" s="15" t="str">
        <f t="shared" si="0"/>
        <v>04.01.05.03</v>
      </c>
      <c r="F15" t="s">
        <v>31</v>
      </c>
      <c r="G15" t="s">
        <v>32</v>
      </c>
      <c r="H15" t="s">
        <v>33</v>
      </c>
      <c r="I15" t="s">
        <v>36</v>
      </c>
    </row>
    <row r="16" spans="1:9" x14ac:dyDescent="0.25">
      <c r="A16" s="15" t="s">
        <v>3074</v>
      </c>
      <c r="B16" s="15" t="s">
        <v>3105</v>
      </c>
      <c r="C16" s="15" t="s">
        <v>3185</v>
      </c>
      <c r="D16" s="15" t="s">
        <v>3071</v>
      </c>
      <c r="E16" s="15" t="str">
        <f t="shared" si="0"/>
        <v>04.01.06.01</v>
      </c>
      <c r="F16" t="s">
        <v>45</v>
      </c>
      <c r="G16" t="s">
        <v>40</v>
      </c>
      <c r="H16" t="s">
        <v>44</v>
      </c>
      <c r="I16" t="s">
        <v>133</v>
      </c>
    </row>
    <row r="17" spans="1:9" x14ac:dyDescent="0.25">
      <c r="A17" s="15" t="s">
        <v>3074</v>
      </c>
      <c r="B17" s="15" t="s">
        <v>3106</v>
      </c>
      <c r="C17" s="15" t="s">
        <v>3186</v>
      </c>
      <c r="D17" s="15" t="s">
        <v>3071</v>
      </c>
      <c r="E17" s="15" t="str">
        <f t="shared" si="0"/>
        <v>04.02.01.01</v>
      </c>
      <c r="F17" t="s">
        <v>47</v>
      </c>
      <c r="G17" t="s">
        <v>48</v>
      </c>
      <c r="H17" t="s">
        <v>49</v>
      </c>
      <c r="I17" t="s">
        <v>46</v>
      </c>
    </row>
    <row r="18" spans="1:9" x14ac:dyDescent="0.25">
      <c r="A18" s="15" t="s">
        <v>3074</v>
      </c>
      <c r="B18" s="15" t="s">
        <v>3106</v>
      </c>
      <c r="C18" s="15" t="s">
        <v>3187</v>
      </c>
      <c r="D18" s="15" t="s">
        <v>3071</v>
      </c>
      <c r="E18" s="15" t="str">
        <f t="shared" si="0"/>
        <v>04.02.02.01</v>
      </c>
      <c r="F18" t="s">
        <v>47</v>
      </c>
      <c r="G18" t="s">
        <v>48</v>
      </c>
      <c r="H18" t="s">
        <v>134</v>
      </c>
      <c r="I18" t="s">
        <v>54</v>
      </c>
    </row>
    <row r="19" spans="1:9" x14ac:dyDescent="0.25">
      <c r="A19" s="15" t="s">
        <v>3074</v>
      </c>
      <c r="B19" s="15" t="s">
        <v>3106</v>
      </c>
      <c r="C19" s="15" t="s">
        <v>3188</v>
      </c>
      <c r="D19" s="15" t="s">
        <v>3071</v>
      </c>
      <c r="E19" s="15" t="str">
        <f t="shared" si="0"/>
        <v>04.02.03.01</v>
      </c>
      <c r="F19" t="s">
        <v>47</v>
      </c>
      <c r="G19" t="s">
        <v>48</v>
      </c>
      <c r="H19" t="s">
        <v>51</v>
      </c>
      <c r="I19" t="s">
        <v>48</v>
      </c>
    </row>
    <row r="20" spans="1:9" x14ac:dyDescent="0.25">
      <c r="A20" s="15" t="s">
        <v>3074</v>
      </c>
      <c r="B20" s="15" t="s">
        <v>3106</v>
      </c>
      <c r="C20" s="15" t="s">
        <v>3189</v>
      </c>
      <c r="D20" s="15" t="s">
        <v>3071</v>
      </c>
      <c r="E20" s="15" t="str">
        <f t="shared" si="0"/>
        <v>04.02.04.01</v>
      </c>
      <c r="F20" t="s">
        <v>47</v>
      </c>
      <c r="G20" t="s">
        <v>48</v>
      </c>
      <c r="H20" t="s">
        <v>138</v>
      </c>
      <c r="I20" t="s">
        <v>55</v>
      </c>
    </row>
    <row r="21" spans="1:9" x14ac:dyDescent="0.25">
      <c r="A21" s="15" t="s">
        <v>3074</v>
      </c>
      <c r="B21" s="15" t="s">
        <v>3106</v>
      </c>
      <c r="C21" s="15" t="s">
        <v>3190</v>
      </c>
      <c r="D21" s="15" t="s">
        <v>3071</v>
      </c>
      <c r="E21" s="15" t="str">
        <f t="shared" si="0"/>
        <v>04.02.05.01</v>
      </c>
      <c r="F21" t="s">
        <v>47</v>
      </c>
      <c r="G21" t="s">
        <v>48</v>
      </c>
      <c r="H21" t="s">
        <v>52</v>
      </c>
      <c r="I21" t="s">
        <v>236</v>
      </c>
    </row>
    <row r="22" spans="1:9" x14ac:dyDescent="0.25">
      <c r="A22" s="15" t="s">
        <v>3074</v>
      </c>
      <c r="B22" s="15" t="s">
        <v>3106</v>
      </c>
      <c r="C22" s="15" t="s">
        <v>3191</v>
      </c>
      <c r="D22" s="15" t="s">
        <v>3072</v>
      </c>
      <c r="E22" s="15" t="str">
        <f t="shared" si="0"/>
        <v>04.02.06.02</v>
      </c>
      <c r="F22" t="s">
        <v>47</v>
      </c>
      <c r="G22" t="s">
        <v>48</v>
      </c>
      <c r="H22" t="s">
        <v>52</v>
      </c>
      <c r="I22" t="s">
        <v>56</v>
      </c>
    </row>
    <row r="23" spans="1:9" x14ac:dyDescent="0.25">
      <c r="A23" s="15" t="s">
        <v>3075</v>
      </c>
      <c r="B23" s="15" t="s">
        <v>3107</v>
      </c>
      <c r="C23" s="15" t="s">
        <v>3192</v>
      </c>
      <c r="D23" s="15" t="s">
        <v>3071</v>
      </c>
      <c r="E23" s="15" t="str">
        <f t="shared" si="0"/>
        <v>05.01.01.01</v>
      </c>
      <c r="F23" t="s">
        <v>47</v>
      </c>
      <c r="G23" t="s">
        <v>48</v>
      </c>
      <c r="H23" t="s">
        <v>231</v>
      </c>
      <c r="I23" t="s">
        <v>230</v>
      </c>
    </row>
    <row r="24" spans="1:9" x14ac:dyDescent="0.25">
      <c r="A24" s="15" t="s">
        <v>3075</v>
      </c>
      <c r="B24" s="15" t="s">
        <v>3108</v>
      </c>
      <c r="C24" s="15" t="s">
        <v>3193</v>
      </c>
      <c r="D24" s="15" t="s">
        <v>3071</v>
      </c>
      <c r="E24" s="15" t="str">
        <f t="shared" si="0"/>
        <v>05.02.01.01</v>
      </c>
      <c r="F24" t="s">
        <v>47</v>
      </c>
      <c r="G24" t="s">
        <v>57</v>
      </c>
      <c r="H24" t="s">
        <v>134</v>
      </c>
      <c r="I24" t="s">
        <v>58</v>
      </c>
    </row>
    <row r="25" spans="1:9" x14ac:dyDescent="0.25">
      <c r="A25" s="15" t="s">
        <v>3075</v>
      </c>
      <c r="B25" s="15" t="s">
        <v>3108</v>
      </c>
      <c r="C25" s="15" t="s">
        <v>3194</v>
      </c>
      <c r="D25" s="15" t="s">
        <v>3071</v>
      </c>
      <c r="E25" s="15" t="str">
        <f t="shared" si="0"/>
        <v>05.02.02.01</v>
      </c>
      <c r="F25" t="s">
        <v>47</v>
      </c>
      <c r="G25" t="s">
        <v>57</v>
      </c>
      <c r="H25" t="s">
        <v>136</v>
      </c>
      <c r="I25" t="s">
        <v>59</v>
      </c>
    </row>
    <row r="26" spans="1:9" x14ac:dyDescent="0.25">
      <c r="A26" s="15" t="s">
        <v>3075</v>
      </c>
      <c r="B26" s="15" t="s">
        <v>3108</v>
      </c>
      <c r="C26" s="15" t="s">
        <v>3195</v>
      </c>
      <c r="D26" s="15" t="s">
        <v>3071</v>
      </c>
      <c r="E26" s="15" t="str">
        <f t="shared" si="0"/>
        <v>05.02.03.01</v>
      </c>
      <c r="F26" t="s">
        <v>47</v>
      </c>
      <c r="G26" t="s">
        <v>57</v>
      </c>
      <c r="H26" t="s">
        <v>135</v>
      </c>
      <c r="I26" t="s">
        <v>233</v>
      </c>
    </row>
    <row r="27" spans="1:9" x14ac:dyDescent="0.25">
      <c r="A27" s="15" t="s">
        <v>3076</v>
      </c>
      <c r="B27" s="15" t="s">
        <v>3109</v>
      </c>
      <c r="C27" s="15" t="s">
        <v>3196</v>
      </c>
      <c r="D27" s="15" t="s">
        <v>3071</v>
      </c>
      <c r="E27" s="15" t="str">
        <f t="shared" si="0"/>
        <v>06.01.01.01</v>
      </c>
      <c r="F27" t="s">
        <v>47</v>
      </c>
      <c r="G27" t="s">
        <v>57</v>
      </c>
      <c r="H27" t="s">
        <v>232</v>
      </c>
      <c r="I27" t="s">
        <v>234</v>
      </c>
    </row>
    <row r="28" spans="1:9" x14ac:dyDescent="0.25">
      <c r="A28" s="15" t="s">
        <v>3076</v>
      </c>
      <c r="B28" s="15" t="s">
        <v>3109</v>
      </c>
      <c r="C28" s="15" t="s">
        <v>3197</v>
      </c>
      <c r="D28" s="15" t="s">
        <v>3071</v>
      </c>
      <c r="E28" s="15" t="str">
        <f t="shared" si="0"/>
        <v>06.01.02.01</v>
      </c>
      <c r="F28" t="s">
        <v>47</v>
      </c>
      <c r="G28" t="s">
        <v>57</v>
      </c>
      <c r="H28" t="s">
        <v>102</v>
      </c>
      <c r="I28" t="s">
        <v>60</v>
      </c>
    </row>
    <row r="29" spans="1:9" x14ac:dyDescent="0.25">
      <c r="A29" s="15" t="s">
        <v>3076</v>
      </c>
      <c r="B29" s="15" t="s">
        <v>3109</v>
      </c>
      <c r="C29" s="15" t="s">
        <v>3198</v>
      </c>
      <c r="D29" s="15" t="s">
        <v>3072</v>
      </c>
      <c r="E29" s="15" t="str">
        <f t="shared" si="0"/>
        <v>06.01.03.02</v>
      </c>
      <c r="F29" t="s">
        <v>47</v>
      </c>
      <c r="G29" t="s">
        <v>57</v>
      </c>
      <c r="H29" t="s">
        <v>102</v>
      </c>
      <c r="I29" t="s">
        <v>235</v>
      </c>
    </row>
    <row r="30" spans="1:9" x14ac:dyDescent="0.25">
      <c r="A30" s="15" t="s">
        <v>3076</v>
      </c>
      <c r="B30" s="15" t="s">
        <v>3110</v>
      </c>
      <c r="C30" s="15" t="s">
        <v>3199</v>
      </c>
      <c r="D30" s="15" t="s">
        <v>3071</v>
      </c>
      <c r="E30" s="15" t="str">
        <f t="shared" si="0"/>
        <v>06.02.01.01</v>
      </c>
      <c r="F30" t="s">
        <v>47</v>
      </c>
      <c r="G30" t="s">
        <v>57</v>
      </c>
      <c r="H30" t="s">
        <v>237</v>
      </c>
      <c r="I30" t="s">
        <v>61</v>
      </c>
    </row>
    <row r="31" spans="1:9" x14ac:dyDescent="0.25">
      <c r="A31" s="15" t="s">
        <v>3076</v>
      </c>
      <c r="B31" s="15" t="s">
        <v>3111</v>
      </c>
      <c r="C31" s="15" t="s">
        <v>3200</v>
      </c>
      <c r="D31" s="15" t="s">
        <v>3071</v>
      </c>
      <c r="E31" s="15" t="str">
        <f t="shared" si="0"/>
        <v>06.03.01.01</v>
      </c>
      <c r="F31" t="s">
        <v>63</v>
      </c>
      <c r="G31" t="s">
        <v>143</v>
      </c>
      <c r="H31" t="s">
        <v>144</v>
      </c>
      <c r="I31" t="s">
        <v>397</v>
      </c>
    </row>
    <row r="32" spans="1:9" x14ac:dyDescent="0.25">
      <c r="A32" s="15" t="s">
        <v>3076</v>
      </c>
      <c r="B32" s="15" t="s">
        <v>3112</v>
      </c>
      <c r="C32" s="15" t="s">
        <v>3201</v>
      </c>
      <c r="D32" s="15" t="s">
        <v>3072</v>
      </c>
      <c r="E32" s="15" t="str">
        <f t="shared" si="0"/>
        <v>06.04.01.02</v>
      </c>
      <c r="F32" t="s">
        <v>63</v>
      </c>
      <c r="G32" t="s">
        <v>143</v>
      </c>
      <c r="H32" t="s">
        <v>144</v>
      </c>
      <c r="I32" t="s">
        <v>144</v>
      </c>
    </row>
    <row r="33" spans="1:9" x14ac:dyDescent="0.25">
      <c r="A33" s="15" t="s">
        <v>3076</v>
      </c>
      <c r="B33" s="15" t="s">
        <v>3112</v>
      </c>
      <c r="C33" s="15" t="s">
        <v>3202</v>
      </c>
      <c r="D33" s="15" t="s">
        <v>3073</v>
      </c>
      <c r="E33" s="15" t="str">
        <f t="shared" si="0"/>
        <v>06.04.02.03</v>
      </c>
      <c r="F33" t="s">
        <v>63</v>
      </c>
      <c r="G33" t="s">
        <v>143</v>
      </c>
      <c r="H33" t="s">
        <v>144</v>
      </c>
      <c r="I33" t="s">
        <v>393</v>
      </c>
    </row>
    <row r="34" spans="1:9" x14ac:dyDescent="0.25">
      <c r="A34" s="15" t="s">
        <v>3076</v>
      </c>
      <c r="B34" s="15" t="s">
        <v>3113</v>
      </c>
      <c r="C34" s="15" t="s">
        <v>3203</v>
      </c>
      <c r="D34" s="15" t="s">
        <v>3071</v>
      </c>
      <c r="E34" s="15" t="str">
        <f t="shared" si="0"/>
        <v>06.05.01.01</v>
      </c>
      <c r="F34" t="s">
        <v>63</v>
      </c>
      <c r="G34" t="s">
        <v>142</v>
      </c>
      <c r="H34" t="s">
        <v>246</v>
      </c>
      <c r="I34" t="s">
        <v>247</v>
      </c>
    </row>
    <row r="35" spans="1:9" x14ac:dyDescent="0.25">
      <c r="A35" s="15" t="s">
        <v>3076</v>
      </c>
      <c r="B35" s="15" t="s">
        <v>3113</v>
      </c>
      <c r="C35" s="15" t="s">
        <v>3204</v>
      </c>
      <c r="D35" s="15" t="s">
        <v>3072</v>
      </c>
      <c r="E35" s="15" t="str">
        <f t="shared" si="0"/>
        <v>06.05.02.02</v>
      </c>
      <c r="F35" t="s">
        <v>63</v>
      </c>
      <c r="G35" t="s">
        <v>142</v>
      </c>
      <c r="H35" t="s">
        <v>246</v>
      </c>
      <c r="I35" t="s">
        <v>248</v>
      </c>
    </row>
    <row r="36" spans="1:9" x14ac:dyDescent="0.25">
      <c r="A36" s="15" t="s">
        <v>3076</v>
      </c>
      <c r="B36" s="15" t="s">
        <v>3114</v>
      </c>
      <c r="C36" s="15" t="s">
        <v>3205</v>
      </c>
      <c r="D36" s="15" t="s">
        <v>3073</v>
      </c>
      <c r="E36" s="15" t="str">
        <f t="shared" si="0"/>
        <v>06.06.01.03</v>
      </c>
      <c r="F36" t="s">
        <v>63</v>
      </c>
      <c r="G36" t="s">
        <v>142</v>
      </c>
      <c r="H36" t="s">
        <v>246</v>
      </c>
      <c r="I36" t="s">
        <v>272</v>
      </c>
    </row>
    <row r="37" spans="1:9" x14ac:dyDescent="0.25">
      <c r="A37" s="15" t="s">
        <v>3077</v>
      </c>
      <c r="B37" s="15" t="s">
        <v>3115</v>
      </c>
      <c r="C37" s="15" t="s">
        <v>3206</v>
      </c>
      <c r="D37" s="15" t="s">
        <v>3074</v>
      </c>
      <c r="E37" s="15" t="str">
        <f t="shared" si="0"/>
        <v>07.01.01.04</v>
      </c>
      <c r="F37" t="s">
        <v>63</v>
      </c>
      <c r="G37" t="s">
        <v>142</v>
      </c>
      <c r="H37" t="s">
        <v>246</v>
      </c>
      <c r="I37" t="s">
        <v>273</v>
      </c>
    </row>
    <row r="38" spans="1:9" x14ac:dyDescent="0.25">
      <c r="A38" s="15" t="s">
        <v>3077</v>
      </c>
      <c r="B38" s="15" t="s">
        <v>3115</v>
      </c>
      <c r="C38" s="15" t="s">
        <v>3207</v>
      </c>
      <c r="D38" s="15" t="s">
        <v>3075</v>
      </c>
      <c r="E38" s="15" t="str">
        <f t="shared" si="0"/>
        <v>07.01.02.05</v>
      </c>
      <c r="F38" t="s">
        <v>63</v>
      </c>
      <c r="G38" t="s">
        <v>142</v>
      </c>
      <c r="H38" t="s">
        <v>246</v>
      </c>
      <c r="I38" t="s">
        <v>249</v>
      </c>
    </row>
    <row r="39" spans="1:9" x14ac:dyDescent="0.25">
      <c r="A39" s="15" t="s">
        <v>3077</v>
      </c>
      <c r="B39" s="15" t="s">
        <v>3115</v>
      </c>
      <c r="C39" s="15" t="s">
        <v>3208</v>
      </c>
      <c r="D39" s="15" t="s">
        <v>3071</v>
      </c>
      <c r="E39" s="15" t="str">
        <f t="shared" si="0"/>
        <v>07.01.03.01</v>
      </c>
      <c r="F39" t="s">
        <v>63</v>
      </c>
      <c r="G39" t="s">
        <v>142</v>
      </c>
      <c r="H39" t="s">
        <v>270</v>
      </c>
      <c r="I39" t="s">
        <v>271</v>
      </c>
    </row>
    <row r="40" spans="1:9" x14ac:dyDescent="0.25">
      <c r="A40" s="15" t="s">
        <v>3077</v>
      </c>
      <c r="B40" s="15" t="s">
        <v>3115</v>
      </c>
      <c r="C40" s="15" t="s">
        <v>3209</v>
      </c>
      <c r="D40" s="15" t="s">
        <v>3071</v>
      </c>
      <c r="E40" s="15" t="str">
        <f t="shared" si="0"/>
        <v>07.01.04.01</v>
      </c>
      <c r="F40" t="s">
        <v>63</v>
      </c>
      <c r="G40" t="s">
        <v>142</v>
      </c>
      <c r="H40" t="s">
        <v>196</v>
      </c>
      <c r="I40" t="s">
        <v>250</v>
      </c>
    </row>
    <row r="41" spans="1:9" x14ac:dyDescent="0.25">
      <c r="A41" s="15" t="s">
        <v>3077</v>
      </c>
      <c r="B41" s="15" t="s">
        <v>3115</v>
      </c>
      <c r="C41" s="15" t="s">
        <v>3210</v>
      </c>
      <c r="D41" s="15" t="s">
        <v>3071</v>
      </c>
      <c r="E41" s="15" t="str">
        <f t="shared" si="0"/>
        <v>07.01.05.01</v>
      </c>
      <c r="F41" t="s">
        <v>64</v>
      </c>
      <c r="G41" t="s">
        <v>552</v>
      </c>
      <c r="H41" t="s">
        <v>146</v>
      </c>
      <c r="I41" t="s">
        <v>149</v>
      </c>
    </row>
    <row r="42" spans="1:9" x14ac:dyDescent="0.25">
      <c r="A42" s="15" t="s">
        <v>3077</v>
      </c>
      <c r="B42" s="15" t="s">
        <v>3116</v>
      </c>
      <c r="C42" s="15" t="s">
        <v>3211</v>
      </c>
      <c r="D42" s="15" t="s">
        <v>3071</v>
      </c>
      <c r="E42" s="15" t="str">
        <f t="shared" si="0"/>
        <v>07.02.01.01</v>
      </c>
      <c r="F42" t="s">
        <v>64</v>
      </c>
      <c r="G42" t="s">
        <v>552</v>
      </c>
      <c r="H42" t="s">
        <v>147</v>
      </c>
      <c r="I42" t="s">
        <v>149</v>
      </c>
    </row>
    <row r="43" spans="1:9" x14ac:dyDescent="0.25">
      <c r="A43" s="15" t="s">
        <v>3077</v>
      </c>
      <c r="B43" s="15" t="s">
        <v>3116</v>
      </c>
      <c r="C43" s="15" t="s">
        <v>3212</v>
      </c>
      <c r="D43" s="15" t="s">
        <v>3071</v>
      </c>
      <c r="E43" s="15" t="str">
        <f t="shared" si="0"/>
        <v>07.02.02.01</v>
      </c>
      <c r="F43" t="s">
        <v>64</v>
      </c>
      <c r="G43" t="s">
        <v>552</v>
      </c>
      <c r="H43" t="s">
        <v>137</v>
      </c>
      <c r="I43" t="s">
        <v>149</v>
      </c>
    </row>
    <row r="44" spans="1:9" x14ac:dyDescent="0.25">
      <c r="A44" s="15" t="s">
        <v>3077</v>
      </c>
      <c r="B44" s="15" t="s">
        <v>3116</v>
      </c>
      <c r="C44" s="15" t="s">
        <v>3213</v>
      </c>
      <c r="D44" s="15" t="s">
        <v>3071</v>
      </c>
      <c r="E44" s="15" t="str">
        <f t="shared" si="0"/>
        <v>07.02.03.01</v>
      </c>
      <c r="F44" t="s">
        <v>64</v>
      </c>
      <c r="G44" t="s">
        <v>551</v>
      </c>
      <c r="H44" t="s">
        <v>137</v>
      </c>
      <c r="I44" t="s">
        <v>148</v>
      </c>
    </row>
    <row r="45" spans="1:9" x14ac:dyDescent="0.25">
      <c r="A45" s="15" t="s">
        <v>3077</v>
      </c>
      <c r="B45" s="15" t="s">
        <v>3116</v>
      </c>
      <c r="C45" s="15" t="s">
        <v>3214</v>
      </c>
      <c r="D45" s="15" t="s">
        <v>3071</v>
      </c>
      <c r="E45" s="15" t="str">
        <f t="shared" si="0"/>
        <v>07.02.04.01</v>
      </c>
      <c r="F45" t="s">
        <v>64</v>
      </c>
      <c r="G45" t="s">
        <v>424</v>
      </c>
      <c r="H45" t="s">
        <v>416</v>
      </c>
      <c r="I45" t="s">
        <v>420</v>
      </c>
    </row>
    <row r="46" spans="1:9" x14ac:dyDescent="0.25">
      <c r="A46" s="15" t="s">
        <v>3077</v>
      </c>
      <c r="B46" s="15" t="s">
        <v>3116</v>
      </c>
      <c r="C46" s="15" t="s">
        <v>3215</v>
      </c>
      <c r="D46" s="15" t="s">
        <v>3072</v>
      </c>
      <c r="E46" s="15" t="str">
        <f t="shared" si="0"/>
        <v>07.02.05.02</v>
      </c>
      <c r="F46" t="s">
        <v>64</v>
      </c>
      <c r="G46" t="s">
        <v>424</v>
      </c>
      <c r="H46" t="s">
        <v>416</v>
      </c>
      <c r="I46" t="s">
        <v>421</v>
      </c>
    </row>
    <row r="47" spans="1:9" x14ac:dyDescent="0.25">
      <c r="A47" s="15" t="s">
        <v>3077</v>
      </c>
      <c r="B47" s="15" t="s">
        <v>3116</v>
      </c>
      <c r="C47" s="15" t="s">
        <v>3216</v>
      </c>
      <c r="D47" s="15" t="s">
        <v>3073</v>
      </c>
      <c r="E47" s="15" t="str">
        <f t="shared" si="0"/>
        <v>07.02.06.03</v>
      </c>
      <c r="F47" t="s">
        <v>64</v>
      </c>
      <c r="G47" t="s">
        <v>424</v>
      </c>
      <c r="H47" t="s">
        <v>416</v>
      </c>
      <c r="I47" t="s">
        <v>425</v>
      </c>
    </row>
    <row r="48" spans="1:9" x14ac:dyDescent="0.25">
      <c r="A48" s="15" t="s">
        <v>3077</v>
      </c>
      <c r="B48" s="15" t="s">
        <v>3116</v>
      </c>
      <c r="C48" s="15" t="s">
        <v>3217</v>
      </c>
      <c r="D48" s="15" t="s">
        <v>3074</v>
      </c>
      <c r="E48" s="15" t="str">
        <f t="shared" si="0"/>
        <v>07.02.07.04</v>
      </c>
      <c r="F48" t="s">
        <v>64</v>
      </c>
      <c r="G48" t="s">
        <v>424</v>
      </c>
      <c r="H48" t="s">
        <v>416</v>
      </c>
      <c r="I48" t="s">
        <v>429</v>
      </c>
    </row>
    <row r="49" spans="1:9" x14ac:dyDescent="0.25">
      <c r="A49" s="15" t="s">
        <v>3077</v>
      </c>
      <c r="B49" s="15" t="s">
        <v>3116</v>
      </c>
      <c r="C49" s="15" t="s">
        <v>3218</v>
      </c>
      <c r="D49" s="15" t="s">
        <v>3075</v>
      </c>
      <c r="E49" s="15" t="str">
        <f t="shared" si="0"/>
        <v>07.02.08.05</v>
      </c>
      <c r="F49" t="s">
        <v>64</v>
      </c>
      <c r="G49" t="s">
        <v>424</v>
      </c>
      <c r="H49" t="s">
        <v>416</v>
      </c>
      <c r="I49" t="s">
        <v>422</v>
      </c>
    </row>
    <row r="50" spans="1:9" x14ac:dyDescent="0.25">
      <c r="A50" s="15" t="s">
        <v>3077</v>
      </c>
      <c r="B50" s="15" t="s">
        <v>3116</v>
      </c>
      <c r="C50" s="15" t="s">
        <v>3219</v>
      </c>
      <c r="D50" s="15" t="s">
        <v>3076</v>
      </c>
      <c r="E50" s="15" t="str">
        <f t="shared" si="0"/>
        <v>07.02.09.06</v>
      </c>
      <c r="F50" t="s">
        <v>64</v>
      </c>
      <c r="G50" t="s">
        <v>424</v>
      </c>
      <c r="H50" t="s">
        <v>416</v>
      </c>
      <c r="I50" t="s">
        <v>423</v>
      </c>
    </row>
    <row r="51" spans="1:9" x14ac:dyDescent="0.25">
      <c r="A51" s="15" t="s">
        <v>3077</v>
      </c>
      <c r="B51" s="15" t="s">
        <v>3116</v>
      </c>
      <c r="C51" s="15" t="s">
        <v>3220</v>
      </c>
      <c r="D51" s="15" t="s">
        <v>3077</v>
      </c>
      <c r="E51" s="15" t="str">
        <f t="shared" si="0"/>
        <v>07.02.10.07</v>
      </c>
      <c r="F51" t="s">
        <v>64</v>
      </c>
      <c r="G51" t="s">
        <v>424</v>
      </c>
      <c r="H51" t="s">
        <v>416</v>
      </c>
      <c r="I51" t="s">
        <v>426</v>
      </c>
    </row>
    <row r="52" spans="1:9" x14ac:dyDescent="0.25">
      <c r="A52" s="15" t="s">
        <v>3077</v>
      </c>
      <c r="B52" s="15" t="s">
        <v>3116</v>
      </c>
      <c r="C52" s="15" t="s">
        <v>3221</v>
      </c>
      <c r="D52" s="15" t="s">
        <v>3078</v>
      </c>
      <c r="E52" s="15" t="str">
        <f t="shared" si="0"/>
        <v>07.02.11.08</v>
      </c>
      <c r="F52" t="s">
        <v>64</v>
      </c>
      <c r="G52" t="s">
        <v>424</v>
      </c>
      <c r="H52" t="s">
        <v>416</v>
      </c>
      <c r="I52" t="s">
        <v>419</v>
      </c>
    </row>
    <row r="53" spans="1:9" x14ac:dyDescent="0.25">
      <c r="A53" s="15" t="s">
        <v>3077</v>
      </c>
      <c r="B53" s="15" t="s">
        <v>3116</v>
      </c>
      <c r="C53" s="15" t="s">
        <v>3222</v>
      </c>
      <c r="D53" s="15" t="s">
        <v>3079</v>
      </c>
      <c r="E53" s="15" t="str">
        <f t="shared" si="0"/>
        <v>07.02.12.09</v>
      </c>
      <c r="F53" t="s">
        <v>64</v>
      </c>
      <c r="G53" t="s">
        <v>424</v>
      </c>
      <c r="H53" t="s">
        <v>416</v>
      </c>
      <c r="I53" t="s">
        <v>427</v>
      </c>
    </row>
    <row r="54" spans="1:9" x14ac:dyDescent="0.25">
      <c r="A54" s="15" t="s">
        <v>3077</v>
      </c>
      <c r="B54" s="15" t="s">
        <v>3116</v>
      </c>
      <c r="C54" s="15" t="s">
        <v>3223</v>
      </c>
      <c r="D54" s="15" t="s">
        <v>3080</v>
      </c>
      <c r="E54" s="15" t="str">
        <f t="shared" si="0"/>
        <v>07.02.13.10</v>
      </c>
      <c r="F54" t="s">
        <v>64</v>
      </c>
      <c r="G54" t="s">
        <v>424</v>
      </c>
      <c r="H54" t="s">
        <v>416</v>
      </c>
      <c r="I54" t="s">
        <v>428</v>
      </c>
    </row>
    <row r="55" spans="1:9" x14ac:dyDescent="0.25">
      <c r="A55" s="15" t="s">
        <v>3077</v>
      </c>
      <c r="B55" s="15" t="s">
        <v>3116</v>
      </c>
      <c r="C55" s="15" t="s">
        <v>3224</v>
      </c>
      <c r="D55" s="15" t="s">
        <v>3081</v>
      </c>
      <c r="E55" s="15" t="str">
        <f t="shared" si="0"/>
        <v>07.02.14.11</v>
      </c>
      <c r="F55" t="s">
        <v>64</v>
      </c>
      <c r="G55" t="s">
        <v>424</v>
      </c>
      <c r="H55" t="s">
        <v>416</v>
      </c>
      <c r="I55" t="s">
        <v>417</v>
      </c>
    </row>
    <row r="56" spans="1:9" x14ac:dyDescent="0.25">
      <c r="A56" s="15" t="s">
        <v>3077</v>
      </c>
      <c r="B56" s="15" t="s">
        <v>3116</v>
      </c>
      <c r="C56" s="15" t="s">
        <v>3225</v>
      </c>
      <c r="D56" s="15" t="s">
        <v>3082</v>
      </c>
      <c r="E56" s="15" t="str">
        <f t="shared" si="0"/>
        <v>07.02.15.12</v>
      </c>
      <c r="F56" t="s">
        <v>64</v>
      </c>
      <c r="G56" t="s">
        <v>424</v>
      </c>
      <c r="H56" t="s">
        <v>416</v>
      </c>
      <c r="I56" t="s">
        <v>418</v>
      </c>
    </row>
    <row r="57" spans="1:9" x14ac:dyDescent="0.25">
      <c r="A57" s="15" t="s">
        <v>3077</v>
      </c>
      <c r="B57" s="15" t="s">
        <v>3116</v>
      </c>
      <c r="C57" s="15" t="s">
        <v>3226</v>
      </c>
      <c r="D57" s="15" t="s">
        <v>3071</v>
      </c>
      <c r="E57" s="15" t="str">
        <f t="shared" si="0"/>
        <v>07.02.16.01</v>
      </c>
      <c r="F57" t="s">
        <v>64</v>
      </c>
      <c r="G57" t="s">
        <v>150</v>
      </c>
      <c r="H57" t="s">
        <v>146</v>
      </c>
      <c r="I57" t="s">
        <v>148</v>
      </c>
    </row>
    <row r="58" spans="1:9" x14ac:dyDescent="0.25">
      <c r="A58" s="15" t="s">
        <v>3077</v>
      </c>
      <c r="B58" s="15" t="s">
        <v>3116</v>
      </c>
      <c r="C58" s="15" t="s">
        <v>3227</v>
      </c>
      <c r="D58" s="15" t="s">
        <v>3071</v>
      </c>
      <c r="E58" s="15" t="str">
        <f t="shared" si="0"/>
        <v>07.02.17.01</v>
      </c>
      <c r="F58" t="s">
        <v>64</v>
      </c>
      <c r="G58" t="s">
        <v>150</v>
      </c>
      <c r="H58" t="s">
        <v>147</v>
      </c>
      <c r="I58" t="s">
        <v>148</v>
      </c>
    </row>
    <row r="59" spans="1:9" x14ac:dyDescent="0.25">
      <c r="A59" s="15" t="s">
        <v>3077</v>
      </c>
      <c r="B59" s="15" t="s">
        <v>3116</v>
      </c>
      <c r="C59" s="15" t="s">
        <v>3228</v>
      </c>
      <c r="D59" s="15" t="s">
        <v>3071</v>
      </c>
      <c r="E59" s="15" t="str">
        <f t="shared" si="0"/>
        <v>07.02.18.01</v>
      </c>
      <c r="F59" t="s">
        <v>64</v>
      </c>
      <c r="G59" t="s">
        <v>87</v>
      </c>
      <c r="H59" t="s">
        <v>146</v>
      </c>
      <c r="I59" t="s">
        <v>148</v>
      </c>
    </row>
    <row r="60" spans="1:9" x14ac:dyDescent="0.25">
      <c r="A60" s="15" t="s">
        <v>3077</v>
      </c>
      <c r="B60" s="15" t="s">
        <v>3116</v>
      </c>
      <c r="C60" s="15" t="s">
        <v>3229</v>
      </c>
      <c r="D60" s="15" t="s">
        <v>3071</v>
      </c>
      <c r="E60" s="15" t="str">
        <f t="shared" si="0"/>
        <v>07.02.19.01</v>
      </c>
      <c r="F60" t="s">
        <v>64</v>
      </c>
      <c r="G60" t="s">
        <v>87</v>
      </c>
      <c r="H60" t="s">
        <v>147</v>
      </c>
      <c r="I60" t="s">
        <v>148</v>
      </c>
    </row>
    <row r="61" spans="1:9" x14ac:dyDescent="0.25">
      <c r="A61" s="15" t="s">
        <v>3077</v>
      </c>
      <c r="B61" s="15" t="s">
        <v>3116</v>
      </c>
      <c r="C61" s="15" t="s">
        <v>3230</v>
      </c>
      <c r="D61" s="15" t="s">
        <v>3071</v>
      </c>
      <c r="E61" s="15" t="str">
        <f t="shared" si="0"/>
        <v>07.02.20.01</v>
      </c>
      <c r="F61" t="s">
        <v>64</v>
      </c>
      <c r="G61" t="s">
        <v>103</v>
      </c>
      <c r="H61" t="s">
        <v>545</v>
      </c>
      <c r="I61" t="s">
        <v>151</v>
      </c>
    </row>
    <row r="62" spans="1:9" x14ac:dyDescent="0.25">
      <c r="A62" s="15" t="s">
        <v>3077</v>
      </c>
      <c r="B62" s="15" t="s">
        <v>3116</v>
      </c>
      <c r="C62" s="15" t="s">
        <v>3231</v>
      </c>
      <c r="D62" s="15" t="s">
        <v>3071</v>
      </c>
      <c r="E62" s="15" t="str">
        <f t="shared" si="0"/>
        <v>07.02.21.01</v>
      </c>
      <c r="F62" t="s">
        <v>67</v>
      </c>
      <c r="G62" t="s">
        <v>197</v>
      </c>
      <c r="H62" t="s">
        <v>401</v>
      </c>
      <c r="I62" t="s">
        <v>401</v>
      </c>
    </row>
    <row r="63" spans="1:9" x14ac:dyDescent="0.25">
      <c r="A63" s="15" t="s">
        <v>3077</v>
      </c>
      <c r="B63" s="15" t="s">
        <v>3116</v>
      </c>
      <c r="C63" s="15" t="s">
        <v>3232</v>
      </c>
      <c r="D63" s="15" t="s">
        <v>3071</v>
      </c>
      <c r="E63" s="15" t="str">
        <f t="shared" si="0"/>
        <v>07.02.22.01</v>
      </c>
      <c r="F63" t="s">
        <v>67</v>
      </c>
      <c r="G63" t="s">
        <v>197</v>
      </c>
      <c r="H63" t="s">
        <v>69</v>
      </c>
      <c r="I63" t="s">
        <v>69</v>
      </c>
    </row>
    <row r="64" spans="1:9" x14ac:dyDescent="0.25">
      <c r="A64" s="15" t="s">
        <v>3077</v>
      </c>
      <c r="B64" s="15" t="s">
        <v>3116</v>
      </c>
      <c r="C64" s="15" t="s">
        <v>3233</v>
      </c>
      <c r="D64" s="15" t="s">
        <v>3071</v>
      </c>
      <c r="E64" s="15" t="str">
        <f t="shared" si="0"/>
        <v>07.02.23.01</v>
      </c>
      <c r="F64" t="s">
        <v>67</v>
      </c>
      <c r="G64" t="s">
        <v>197</v>
      </c>
      <c r="H64" t="s">
        <v>70</v>
      </c>
      <c r="I64" t="s">
        <v>70</v>
      </c>
    </row>
    <row r="65" spans="1:9" x14ac:dyDescent="0.25">
      <c r="A65" s="15" t="s">
        <v>3077</v>
      </c>
      <c r="B65" s="15" t="s">
        <v>3116</v>
      </c>
      <c r="C65" s="15" t="s">
        <v>3234</v>
      </c>
      <c r="D65" s="15" t="s">
        <v>3071</v>
      </c>
      <c r="E65" s="15" t="str">
        <f t="shared" si="0"/>
        <v>07.02.24.01</v>
      </c>
      <c r="F65" t="s">
        <v>67</v>
      </c>
      <c r="G65" t="s">
        <v>197</v>
      </c>
      <c r="H65" t="s">
        <v>71</v>
      </c>
      <c r="I65" t="s">
        <v>71</v>
      </c>
    </row>
    <row r="66" spans="1:9" x14ac:dyDescent="0.25">
      <c r="A66" s="15" t="s">
        <v>3077</v>
      </c>
      <c r="B66" s="15" t="s">
        <v>3116</v>
      </c>
      <c r="C66" s="15" t="s">
        <v>3235</v>
      </c>
      <c r="D66" s="15" t="s">
        <v>3071</v>
      </c>
      <c r="E66" s="15" t="str">
        <f t="shared" si="0"/>
        <v>07.02.25.01</v>
      </c>
      <c r="F66" t="s">
        <v>62</v>
      </c>
      <c r="G66" t="s">
        <v>567</v>
      </c>
      <c r="H66" t="s">
        <v>566</v>
      </c>
      <c r="I66" t="s">
        <v>568</v>
      </c>
    </row>
    <row r="67" spans="1:9" x14ac:dyDescent="0.25">
      <c r="A67" s="15" t="s">
        <v>3077</v>
      </c>
      <c r="B67" s="15" t="s">
        <v>3116</v>
      </c>
      <c r="C67" s="15" t="s">
        <v>3236</v>
      </c>
      <c r="D67" s="15" t="s">
        <v>3071</v>
      </c>
      <c r="E67" s="15" t="str">
        <f t="shared" si="0"/>
        <v>07.02.26.01</v>
      </c>
      <c r="F67" t="s">
        <v>62</v>
      </c>
      <c r="G67" t="s">
        <v>563</v>
      </c>
      <c r="H67" t="s">
        <v>565</v>
      </c>
      <c r="I67" t="s">
        <v>564</v>
      </c>
    </row>
    <row r="68" spans="1:9" x14ac:dyDescent="0.25">
      <c r="A68" s="15" t="s">
        <v>3077</v>
      </c>
      <c r="B68" s="15" t="s">
        <v>3116</v>
      </c>
      <c r="C68" s="15" t="s">
        <v>3237</v>
      </c>
      <c r="D68" s="15" t="s">
        <v>3071</v>
      </c>
      <c r="E68" s="15" t="str">
        <f t="shared" si="0"/>
        <v>07.02.27.01</v>
      </c>
      <c r="F68" t="s">
        <v>81</v>
      </c>
      <c r="G68" t="s">
        <v>283</v>
      </c>
      <c r="H68" t="s">
        <v>284</v>
      </c>
      <c r="I68" t="s">
        <v>80</v>
      </c>
    </row>
    <row r="69" spans="1:9" x14ac:dyDescent="0.25">
      <c r="A69" s="15" t="s">
        <v>3077</v>
      </c>
      <c r="B69" s="15" t="s">
        <v>3116</v>
      </c>
      <c r="C69" s="15" t="s">
        <v>3238</v>
      </c>
      <c r="D69" s="15" t="s">
        <v>3072</v>
      </c>
      <c r="E69" s="15" t="str">
        <f t="shared" si="0"/>
        <v>07.02.28.02</v>
      </c>
      <c r="F69" t="s">
        <v>81</v>
      </c>
      <c r="G69" t="s">
        <v>283</v>
      </c>
      <c r="H69" t="s">
        <v>284</v>
      </c>
      <c r="I69" t="s">
        <v>285</v>
      </c>
    </row>
    <row r="70" spans="1:9" x14ac:dyDescent="0.25">
      <c r="A70" s="15" t="s">
        <v>3077</v>
      </c>
      <c r="B70" s="15" t="s">
        <v>3116</v>
      </c>
      <c r="C70" s="15" t="s">
        <v>3239</v>
      </c>
      <c r="D70" s="15" t="s">
        <v>3073</v>
      </c>
      <c r="E70" s="15" t="str">
        <f t="shared" ref="E70:E133" si="1">C70&amp;"."&amp;D70</f>
        <v>07.02.29.03</v>
      </c>
      <c r="F70" t="s">
        <v>81</v>
      </c>
      <c r="G70" t="s">
        <v>283</v>
      </c>
      <c r="H70" t="s">
        <v>284</v>
      </c>
      <c r="I70" t="s">
        <v>286</v>
      </c>
    </row>
    <row r="71" spans="1:9" x14ac:dyDescent="0.25">
      <c r="A71" s="15" t="s">
        <v>3077</v>
      </c>
      <c r="B71" s="15" t="s">
        <v>3117</v>
      </c>
      <c r="C71" s="15" t="s">
        <v>3240</v>
      </c>
      <c r="D71" s="15" t="s">
        <v>3074</v>
      </c>
      <c r="E71" s="15" t="str">
        <f t="shared" si="1"/>
        <v>07.03.01.04</v>
      </c>
      <c r="F71" t="s">
        <v>81</v>
      </c>
      <c r="G71" t="s">
        <v>283</v>
      </c>
      <c r="H71" t="s">
        <v>284</v>
      </c>
      <c r="I71" t="s">
        <v>287</v>
      </c>
    </row>
    <row r="72" spans="1:9" x14ac:dyDescent="0.25">
      <c r="A72" s="15" t="s">
        <v>3078</v>
      </c>
      <c r="B72" s="15" t="s">
        <v>3118</v>
      </c>
      <c r="C72" s="15" t="s">
        <v>3241</v>
      </c>
      <c r="D72" s="15" t="s">
        <v>3075</v>
      </c>
      <c r="E72" s="15" t="str">
        <f t="shared" si="1"/>
        <v>08.01.01.05</v>
      </c>
      <c r="F72" t="s">
        <v>81</v>
      </c>
      <c r="G72" t="s">
        <v>283</v>
      </c>
      <c r="H72" t="s">
        <v>284</v>
      </c>
      <c r="I72" t="s">
        <v>291</v>
      </c>
    </row>
    <row r="73" spans="1:9" x14ac:dyDescent="0.25">
      <c r="A73" s="15" t="s">
        <v>3078</v>
      </c>
      <c r="B73" s="15" t="s">
        <v>3119</v>
      </c>
      <c r="C73" s="15" t="s">
        <v>3242</v>
      </c>
      <c r="D73" s="15" t="s">
        <v>3076</v>
      </c>
      <c r="E73" s="15" t="str">
        <f t="shared" si="1"/>
        <v>08.02.01.06</v>
      </c>
      <c r="F73" t="s">
        <v>81</v>
      </c>
      <c r="G73" t="s">
        <v>283</v>
      </c>
      <c r="H73" t="s">
        <v>284</v>
      </c>
      <c r="I73" t="s">
        <v>289</v>
      </c>
    </row>
    <row r="74" spans="1:9" x14ac:dyDescent="0.25">
      <c r="A74" s="15" t="s">
        <v>3078</v>
      </c>
      <c r="B74" s="15" t="s">
        <v>3120</v>
      </c>
      <c r="C74" s="15" t="s">
        <v>3243</v>
      </c>
      <c r="D74" s="15" t="s">
        <v>3071</v>
      </c>
      <c r="E74" s="15" t="str">
        <f t="shared" si="1"/>
        <v>08.03.01.01</v>
      </c>
      <c r="F74" t="s">
        <v>81</v>
      </c>
      <c r="G74" t="s">
        <v>283</v>
      </c>
      <c r="H74" t="s">
        <v>297</v>
      </c>
      <c r="I74" t="s">
        <v>292</v>
      </c>
    </row>
    <row r="75" spans="1:9" x14ac:dyDescent="0.25">
      <c r="A75" s="15" t="s">
        <v>3078</v>
      </c>
      <c r="B75" s="15" t="s">
        <v>3120</v>
      </c>
      <c r="C75" s="15" t="s">
        <v>3244</v>
      </c>
      <c r="D75" s="15" t="s">
        <v>3072</v>
      </c>
      <c r="E75" s="15" t="str">
        <f t="shared" si="1"/>
        <v>08.03.02.02</v>
      </c>
      <c r="F75" t="s">
        <v>81</v>
      </c>
      <c r="G75" t="s">
        <v>283</v>
      </c>
      <c r="H75" t="s">
        <v>297</v>
      </c>
      <c r="I75" t="s">
        <v>293</v>
      </c>
    </row>
    <row r="76" spans="1:9" x14ac:dyDescent="0.25">
      <c r="A76" s="15" t="s">
        <v>3078</v>
      </c>
      <c r="B76" s="15" t="s">
        <v>3120</v>
      </c>
      <c r="C76" s="15" t="s">
        <v>3245</v>
      </c>
      <c r="D76" s="15" t="s">
        <v>3073</v>
      </c>
      <c r="E76" s="15" t="str">
        <f t="shared" si="1"/>
        <v>08.03.03.03</v>
      </c>
      <c r="F76" t="s">
        <v>81</v>
      </c>
      <c r="G76" t="s">
        <v>283</v>
      </c>
      <c r="H76" t="s">
        <v>297</v>
      </c>
      <c r="I76" t="s">
        <v>294</v>
      </c>
    </row>
    <row r="77" spans="1:9" x14ac:dyDescent="0.25">
      <c r="A77" s="15" t="s">
        <v>3078</v>
      </c>
      <c r="B77" s="15" t="s">
        <v>3120</v>
      </c>
      <c r="C77" s="15" t="s">
        <v>3246</v>
      </c>
      <c r="D77" s="15" t="s">
        <v>3074</v>
      </c>
      <c r="E77" s="15" t="str">
        <f t="shared" si="1"/>
        <v>08.03.04.04</v>
      </c>
      <c r="F77" t="s">
        <v>81</v>
      </c>
      <c r="G77" t="s">
        <v>283</v>
      </c>
      <c r="H77" t="s">
        <v>297</v>
      </c>
      <c r="I77" t="s">
        <v>295</v>
      </c>
    </row>
    <row r="78" spans="1:9" x14ac:dyDescent="0.25">
      <c r="A78" s="15" t="s">
        <v>3079</v>
      </c>
      <c r="B78" s="15" t="s">
        <v>3121</v>
      </c>
      <c r="C78" s="15" t="s">
        <v>3247</v>
      </c>
      <c r="D78" s="15" t="s">
        <v>3075</v>
      </c>
      <c r="E78" s="15" t="str">
        <f t="shared" si="1"/>
        <v>09.01.01.05</v>
      </c>
      <c r="F78" t="s">
        <v>81</v>
      </c>
      <c r="G78" t="s">
        <v>283</v>
      </c>
      <c r="H78" t="s">
        <v>297</v>
      </c>
      <c r="I78" t="s">
        <v>296</v>
      </c>
    </row>
    <row r="79" spans="1:9" x14ac:dyDescent="0.25">
      <c r="A79" s="15" t="s">
        <v>3079</v>
      </c>
      <c r="B79" s="15" t="s">
        <v>3121</v>
      </c>
      <c r="C79" s="15" t="s">
        <v>3248</v>
      </c>
      <c r="D79" s="15" t="s">
        <v>3071</v>
      </c>
      <c r="E79" s="15" t="str">
        <f t="shared" si="1"/>
        <v>09.01.02.01</v>
      </c>
      <c r="F79" t="s">
        <v>81</v>
      </c>
      <c r="G79" t="s">
        <v>283</v>
      </c>
      <c r="H79" t="s">
        <v>573</v>
      </c>
      <c r="I79" t="s">
        <v>574</v>
      </c>
    </row>
    <row r="80" spans="1:9" x14ac:dyDescent="0.25">
      <c r="A80" s="15" t="s">
        <v>3079</v>
      </c>
      <c r="B80" s="15" t="s">
        <v>3121</v>
      </c>
      <c r="C80" s="15" t="s">
        <v>3249</v>
      </c>
      <c r="D80" s="15" t="s">
        <v>3071</v>
      </c>
      <c r="E80" s="15" t="str">
        <f t="shared" si="1"/>
        <v>09.01.03.01</v>
      </c>
      <c r="F80" t="s">
        <v>100</v>
      </c>
      <c r="G80" t="s">
        <v>583</v>
      </c>
      <c r="H80" t="s">
        <v>99</v>
      </c>
      <c r="I80" t="s">
        <v>99</v>
      </c>
    </row>
    <row r="81" spans="1:9" x14ac:dyDescent="0.25">
      <c r="A81" s="15" t="s">
        <v>3079</v>
      </c>
      <c r="B81" s="15" t="s">
        <v>3121</v>
      </c>
      <c r="C81" s="15" t="s">
        <v>3250</v>
      </c>
      <c r="D81" s="15" t="s">
        <v>3071</v>
      </c>
      <c r="E81" s="15" t="str">
        <f t="shared" si="1"/>
        <v>09.01.04.01</v>
      </c>
      <c r="F81" t="s">
        <v>100</v>
      </c>
      <c r="G81" t="s">
        <v>583</v>
      </c>
      <c r="H81" t="s">
        <v>587</v>
      </c>
      <c r="I81" t="s">
        <v>101</v>
      </c>
    </row>
    <row r="82" spans="1:9" x14ac:dyDescent="0.25">
      <c r="A82" s="15" t="s">
        <v>3079</v>
      </c>
      <c r="B82" s="15" t="s">
        <v>3121</v>
      </c>
      <c r="C82" s="15" t="s">
        <v>3251</v>
      </c>
      <c r="D82" s="15" t="s">
        <v>3071</v>
      </c>
      <c r="E82" s="15" t="str">
        <f t="shared" si="1"/>
        <v>09.01.05.01</v>
      </c>
      <c r="F82" t="s">
        <v>88</v>
      </c>
      <c r="G82" t="s">
        <v>303</v>
      </c>
      <c r="H82" t="s">
        <v>306</v>
      </c>
      <c r="I82" t="s">
        <v>309</v>
      </c>
    </row>
    <row r="83" spans="1:9" x14ac:dyDescent="0.25">
      <c r="A83" s="15" t="s">
        <v>3079</v>
      </c>
      <c r="B83" s="15" t="s">
        <v>3121</v>
      </c>
      <c r="C83" s="15" t="s">
        <v>3252</v>
      </c>
      <c r="D83" s="15" t="s">
        <v>3071</v>
      </c>
      <c r="E83" s="15" t="str">
        <f t="shared" si="1"/>
        <v>09.01.06.01</v>
      </c>
      <c r="F83" t="s">
        <v>88</v>
      </c>
      <c r="G83" t="s">
        <v>89</v>
      </c>
      <c r="H83" t="s">
        <v>298</v>
      </c>
      <c r="I83" t="s">
        <v>300</v>
      </c>
    </row>
    <row r="84" spans="1:9" x14ac:dyDescent="0.25">
      <c r="A84" s="15" t="s">
        <v>3079</v>
      </c>
      <c r="B84" s="15" t="s">
        <v>3121</v>
      </c>
      <c r="C84" s="15" t="s">
        <v>3253</v>
      </c>
      <c r="D84" s="15" t="s">
        <v>3071</v>
      </c>
      <c r="E84" s="15" t="str">
        <f t="shared" si="1"/>
        <v>09.01.07.01</v>
      </c>
      <c r="F84" t="s">
        <v>88</v>
      </c>
      <c r="G84" t="s">
        <v>89</v>
      </c>
      <c r="H84" t="s">
        <v>90</v>
      </c>
      <c r="I84" t="s">
        <v>299</v>
      </c>
    </row>
    <row r="85" spans="1:9" x14ac:dyDescent="0.25">
      <c r="A85" s="15" t="s">
        <v>3079</v>
      </c>
      <c r="B85" s="15" t="s">
        <v>3121</v>
      </c>
      <c r="C85" s="15" t="s">
        <v>3254</v>
      </c>
      <c r="D85" s="15" t="s">
        <v>3071</v>
      </c>
      <c r="E85" s="15" t="str">
        <f t="shared" si="1"/>
        <v>09.01.08.01</v>
      </c>
      <c r="F85" t="s">
        <v>88</v>
      </c>
      <c r="G85" t="s">
        <v>302</v>
      </c>
      <c r="H85" t="s">
        <v>304</v>
      </c>
      <c r="I85" t="s">
        <v>307</v>
      </c>
    </row>
    <row r="86" spans="1:9" x14ac:dyDescent="0.25">
      <c r="A86" s="15" t="s">
        <v>3079</v>
      </c>
      <c r="B86" s="15" t="s">
        <v>3121</v>
      </c>
      <c r="C86" s="15" t="s">
        <v>3255</v>
      </c>
      <c r="D86" s="15" t="s">
        <v>3071</v>
      </c>
      <c r="E86" s="15" t="str">
        <f t="shared" si="1"/>
        <v>09.01.09.01</v>
      </c>
      <c r="F86" t="s">
        <v>88</v>
      </c>
      <c r="G86" t="s">
        <v>302</v>
      </c>
      <c r="H86" t="s">
        <v>305</v>
      </c>
      <c r="I86" t="s">
        <v>308</v>
      </c>
    </row>
    <row r="87" spans="1:9" x14ac:dyDescent="0.25">
      <c r="A87" s="15" t="s">
        <v>3079</v>
      </c>
      <c r="B87" s="15" t="s">
        <v>3121</v>
      </c>
      <c r="C87" s="15" t="s">
        <v>3256</v>
      </c>
      <c r="D87" s="15" t="s">
        <v>3071</v>
      </c>
      <c r="E87" s="15" t="str">
        <f t="shared" si="1"/>
        <v>09.01.10.01</v>
      </c>
      <c r="F87" t="s">
        <v>39</v>
      </c>
      <c r="G87" t="s">
        <v>130</v>
      </c>
      <c r="H87" t="s">
        <v>41</v>
      </c>
      <c r="I87" t="s">
        <v>224</v>
      </c>
    </row>
    <row r="88" spans="1:9" x14ac:dyDescent="0.25">
      <c r="A88" s="15" t="s">
        <v>3079</v>
      </c>
      <c r="B88" s="15" t="s">
        <v>3121</v>
      </c>
      <c r="C88" s="15" t="s">
        <v>3257</v>
      </c>
      <c r="D88" s="15" t="s">
        <v>3071</v>
      </c>
      <c r="E88" s="15" t="str">
        <f t="shared" si="1"/>
        <v>09.01.11.01</v>
      </c>
      <c r="F88" t="s">
        <v>39</v>
      </c>
      <c r="G88" t="s">
        <v>130</v>
      </c>
      <c r="H88" t="s">
        <v>42</v>
      </c>
      <c r="I88" t="s">
        <v>131</v>
      </c>
    </row>
    <row r="89" spans="1:9" x14ac:dyDescent="0.25">
      <c r="A89" s="15" t="s">
        <v>3079</v>
      </c>
      <c r="B89" s="15" t="s">
        <v>3121</v>
      </c>
      <c r="C89" s="15" t="s">
        <v>3258</v>
      </c>
      <c r="D89" s="15" t="s">
        <v>3072</v>
      </c>
      <c r="E89" s="15" t="str">
        <f t="shared" si="1"/>
        <v>09.01.12.02</v>
      </c>
      <c r="F89" t="s">
        <v>39</v>
      </c>
      <c r="G89" t="s">
        <v>130</v>
      </c>
      <c r="H89" t="s">
        <v>42</v>
      </c>
      <c r="I89" t="s">
        <v>225</v>
      </c>
    </row>
    <row r="90" spans="1:9" x14ac:dyDescent="0.25">
      <c r="A90" s="15" t="s">
        <v>3079</v>
      </c>
      <c r="B90" s="15" t="s">
        <v>3121</v>
      </c>
      <c r="C90" s="15" t="s">
        <v>3259</v>
      </c>
      <c r="D90" s="15" t="s">
        <v>3071</v>
      </c>
      <c r="E90" s="15" t="str">
        <f t="shared" si="1"/>
        <v>09.01.13.01</v>
      </c>
      <c r="F90" t="s">
        <v>39</v>
      </c>
      <c r="G90" t="s">
        <v>130</v>
      </c>
      <c r="H90" t="s">
        <v>43</v>
      </c>
      <c r="I90" t="s">
        <v>132</v>
      </c>
    </row>
    <row r="91" spans="1:9" x14ac:dyDescent="0.25">
      <c r="A91" s="15" t="s">
        <v>3079</v>
      </c>
      <c r="B91" s="15" t="s">
        <v>3122</v>
      </c>
      <c r="C91" s="15" t="s">
        <v>3260</v>
      </c>
      <c r="D91" s="15" t="s">
        <v>3072</v>
      </c>
      <c r="E91" s="15" t="str">
        <f t="shared" si="1"/>
        <v>09.02.01.02</v>
      </c>
      <c r="F91" t="s">
        <v>39</v>
      </c>
      <c r="G91" t="s">
        <v>130</v>
      </c>
      <c r="H91" t="s">
        <v>43</v>
      </c>
      <c r="I91" t="s">
        <v>226</v>
      </c>
    </row>
    <row r="92" spans="1:9" x14ac:dyDescent="0.25">
      <c r="A92" s="15" t="s">
        <v>3079</v>
      </c>
      <c r="B92" s="15" t="s">
        <v>3122</v>
      </c>
      <c r="C92" s="15" t="s">
        <v>3261</v>
      </c>
      <c r="D92" s="15" t="s">
        <v>3071</v>
      </c>
      <c r="E92" s="15" t="str">
        <f t="shared" si="1"/>
        <v>09.02.02.01</v>
      </c>
      <c r="F92" t="s">
        <v>94</v>
      </c>
      <c r="G92" t="s">
        <v>313</v>
      </c>
      <c r="H92" t="s">
        <v>717</v>
      </c>
      <c r="I92" t="s">
        <v>723</v>
      </c>
    </row>
    <row r="93" spans="1:9" x14ac:dyDescent="0.25">
      <c r="A93" s="15" t="s">
        <v>3079</v>
      </c>
      <c r="B93" s="15" t="s">
        <v>3122</v>
      </c>
      <c r="C93" s="15" t="s">
        <v>3262</v>
      </c>
      <c r="D93" s="15" t="s">
        <v>3072</v>
      </c>
      <c r="E93" s="15" t="str">
        <f t="shared" si="1"/>
        <v>09.02.03.02</v>
      </c>
      <c r="F93" t="s">
        <v>94</v>
      </c>
      <c r="G93" t="s">
        <v>313</v>
      </c>
      <c r="H93" t="s">
        <v>717</v>
      </c>
      <c r="I93" t="s">
        <v>767</v>
      </c>
    </row>
    <row r="94" spans="1:9" x14ac:dyDescent="0.25">
      <c r="A94" s="15" t="s">
        <v>3079</v>
      </c>
      <c r="B94" s="15" t="s">
        <v>3122</v>
      </c>
      <c r="C94" s="15" t="s">
        <v>3263</v>
      </c>
      <c r="D94" s="15" t="s">
        <v>3071</v>
      </c>
      <c r="E94" s="15" t="str">
        <f t="shared" si="1"/>
        <v>09.02.04.01</v>
      </c>
      <c r="F94" t="s">
        <v>94</v>
      </c>
      <c r="G94" t="s">
        <v>313</v>
      </c>
      <c r="H94" t="s">
        <v>270</v>
      </c>
      <c r="I94" t="s">
        <v>722</v>
      </c>
    </row>
    <row r="95" spans="1:9" x14ac:dyDescent="0.25">
      <c r="A95" s="15" t="s">
        <v>3079</v>
      </c>
      <c r="B95" s="15" t="s">
        <v>3122</v>
      </c>
      <c r="C95" s="15" t="s">
        <v>3264</v>
      </c>
      <c r="D95" s="15" t="s">
        <v>3072</v>
      </c>
      <c r="E95" s="15" t="str">
        <f t="shared" si="1"/>
        <v>09.02.05.02</v>
      </c>
      <c r="F95" t="s">
        <v>94</v>
      </c>
      <c r="G95" t="s">
        <v>313</v>
      </c>
      <c r="H95" t="s">
        <v>270</v>
      </c>
      <c r="I95" t="s">
        <v>721</v>
      </c>
    </row>
    <row r="96" spans="1:9" x14ac:dyDescent="0.25">
      <c r="A96" s="15" t="s">
        <v>3079</v>
      </c>
      <c r="B96" s="15" t="s">
        <v>3123</v>
      </c>
      <c r="C96" s="15" t="s">
        <v>3265</v>
      </c>
      <c r="D96" s="15" t="s">
        <v>3073</v>
      </c>
      <c r="E96" s="15" t="str">
        <f t="shared" si="1"/>
        <v>09.03.01.03</v>
      </c>
      <c r="F96" t="s">
        <v>94</v>
      </c>
      <c r="G96" t="s">
        <v>313</v>
      </c>
      <c r="H96" t="s">
        <v>270</v>
      </c>
      <c r="I96" t="s">
        <v>720</v>
      </c>
    </row>
    <row r="97" spans="1:9" x14ac:dyDescent="0.25">
      <c r="A97" s="15" t="s">
        <v>3079</v>
      </c>
      <c r="B97" s="15" t="s">
        <v>3123</v>
      </c>
      <c r="C97" s="15" t="s">
        <v>3266</v>
      </c>
      <c r="D97" s="15" t="s">
        <v>3074</v>
      </c>
      <c r="E97" s="15" t="str">
        <f t="shared" si="1"/>
        <v>09.03.02.04</v>
      </c>
      <c r="F97" t="s">
        <v>94</v>
      </c>
      <c r="G97" t="s">
        <v>313</v>
      </c>
      <c r="H97" t="s">
        <v>270</v>
      </c>
      <c r="I97" t="s">
        <v>724</v>
      </c>
    </row>
    <row r="98" spans="1:9" x14ac:dyDescent="0.25">
      <c r="A98" s="15" t="s">
        <v>3079</v>
      </c>
      <c r="B98" s="15" t="s">
        <v>3123</v>
      </c>
      <c r="C98" s="15" t="s">
        <v>3267</v>
      </c>
      <c r="D98" s="15" t="s">
        <v>3075</v>
      </c>
      <c r="E98" s="15" t="str">
        <f t="shared" si="1"/>
        <v>09.03.03.05</v>
      </c>
      <c r="F98" t="s">
        <v>94</v>
      </c>
      <c r="G98" t="s">
        <v>313</v>
      </c>
      <c r="H98" t="s">
        <v>270</v>
      </c>
      <c r="I98" t="s">
        <v>763</v>
      </c>
    </row>
    <row r="99" spans="1:9" x14ac:dyDescent="0.25">
      <c r="A99" s="15" t="s">
        <v>3079</v>
      </c>
      <c r="B99" s="15" t="s">
        <v>3123</v>
      </c>
      <c r="C99" s="15" t="s">
        <v>3268</v>
      </c>
      <c r="D99" s="15" t="s">
        <v>3071</v>
      </c>
      <c r="E99" s="15" t="str">
        <f t="shared" si="1"/>
        <v>09.03.04.01</v>
      </c>
      <c r="F99" t="s">
        <v>94</v>
      </c>
      <c r="G99" t="s">
        <v>313</v>
      </c>
      <c r="H99" t="s">
        <v>358</v>
      </c>
      <c r="I99" t="s">
        <v>760</v>
      </c>
    </row>
    <row r="100" spans="1:9" x14ac:dyDescent="0.25">
      <c r="A100" s="15" t="s">
        <v>3079</v>
      </c>
      <c r="B100" s="15" t="s">
        <v>3123</v>
      </c>
      <c r="C100" s="15" t="s">
        <v>3269</v>
      </c>
      <c r="D100" s="15" t="s">
        <v>3072</v>
      </c>
      <c r="E100" s="15" t="str">
        <f t="shared" si="1"/>
        <v>09.03.05.02</v>
      </c>
      <c r="F100" t="s">
        <v>94</v>
      </c>
      <c r="G100" t="s">
        <v>313</v>
      </c>
      <c r="H100" t="s">
        <v>358</v>
      </c>
      <c r="I100" t="s">
        <v>762</v>
      </c>
    </row>
    <row r="101" spans="1:9" x14ac:dyDescent="0.25">
      <c r="A101" s="15" t="s">
        <v>3079</v>
      </c>
      <c r="B101" s="15" t="s">
        <v>3123</v>
      </c>
      <c r="C101" s="15" t="s">
        <v>3270</v>
      </c>
      <c r="D101" s="15" t="s">
        <v>3073</v>
      </c>
      <c r="E101" s="15" t="str">
        <f t="shared" si="1"/>
        <v>09.03.06.03</v>
      </c>
      <c r="F101" t="s">
        <v>94</v>
      </c>
      <c r="G101" t="s">
        <v>313</v>
      </c>
      <c r="H101" t="s">
        <v>358</v>
      </c>
      <c r="I101" t="s">
        <v>761</v>
      </c>
    </row>
    <row r="102" spans="1:9" x14ac:dyDescent="0.25">
      <c r="A102" s="15" t="s">
        <v>3079</v>
      </c>
      <c r="B102" s="15" t="s">
        <v>3123</v>
      </c>
      <c r="C102" s="15" t="s">
        <v>3271</v>
      </c>
      <c r="D102" s="15" t="s">
        <v>3071</v>
      </c>
      <c r="E102" s="15" t="str">
        <f t="shared" si="1"/>
        <v>09.03.07.01</v>
      </c>
      <c r="F102" t="s">
        <v>94</v>
      </c>
      <c r="G102" t="s">
        <v>313</v>
      </c>
      <c r="H102" t="s">
        <v>778</v>
      </c>
      <c r="I102" t="s">
        <v>783</v>
      </c>
    </row>
    <row r="103" spans="1:9" x14ac:dyDescent="0.25">
      <c r="A103" s="15" t="s">
        <v>3079</v>
      </c>
      <c r="B103" s="15" t="s">
        <v>3123</v>
      </c>
      <c r="C103" s="15" t="s">
        <v>3272</v>
      </c>
      <c r="D103" s="15" t="s">
        <v>3071</v>
      </c>
      <c r="E103" s="15" t="str">
        <f t="shared" si="1"/>
        <v>09.03.08.01</v>
      </c>
      <c r="F103" t="s">
        <v>94</v>
      </c>
      <c r="G103" t="s">
        <v>313</v>
      </c>
      <c r="H103" t="s">
        <v>743</v>
      </c>
      <c r="I103" t="s">
        <v>744</v>
      </c>
    </row>
    <row r="104" spans="1:9" x14ac:dyDescent="0.25">
      <c r="A104" s="15" t="s">
        <v>3080</v>
      </c>
      <c r="B104" s="15" t="s">
        <v>3124</v>
      </c>
      <c r="C104" s="15" t="s">
        <v>3273</v>
      </c>
      <c r="D104" s="15" t="s">
        <v>3072</v>
      </c>
      <c r="E104" s="15" t="str">
        <f t="shared" si="1"/>
        <v>10.01.01.02</v>
      </c>
      <c r="F104" t="s">
        <v>94</v>
      </c>
      <c r="G104" t="s">
        <v>313</v>
      </c>
      <c r="H104" t="s">
        <v>743</v>
      </c>
      <c r="I104" t="s">
        <v>745</v>
      </c>
    </row>
    <row r="105" spans="1:9" x14ac:dyDescent="0.25">
      <c r="A105" s="15" t="s">
        <v>3080</v>
      </c>
      <c r="B105" s="15" t="s">
        <v>3124</v>
      </c>
      <c r="C105" s="15" t="s">
        <v>3274</v>
      </c>
      <c r="D105" s="15" t="s">
        <v>3071</v>
      </c>
      <c r="E105" s="15" t="str">
        <f t="shared" si="1"/>
        <v>10.01.02.01</v>
      </c>
      <c r="F105" t="s">
        <v>94</v>
      </c>
      <c r="G105" t="s">
        <v>313</v>
      </c>
      <c r="H105" t="s">
        <v>737</v>
      </c>
      <c r="I105" t="s">
        <v>738</v>
      </c>
    </row>
    <row r="106" spans="1:9" x14ac:dyDescent="0.25">
      <c r="A106" s="15" t="s">
        <v>3080</v>
      </c>
      <c r="B106" s="15" t="s">
        <v>3124</v>
      </c>
      <c r="C106" s="15" t="s">
        <v>3275</v>
      </c>
      <c r="D106" s="15" t="s">
        <v>3072</v>
      </c>
      <c r="E106" s="15" t="str">
        <f t="shared" si="1"/>
        <v>10.01.03.02</v>
      </c>
      <c r="F106" t="s">
        <v>94</v>
      </c>
      <c r="G106" t="s">
        <v>313</v>
      </c>
      <c r="H106" t="s">
        <v>737</v>
      </c>
      <c r="I106" t="s">
        <v>739</v>
      </c>
    </row>
    <row r="107" spans="1:9" x14ac:dyDescent="0.25">
      <c r="A107" s="15" t="s">
        <v>3081</v>
      </c>
      <c r="B107" s="15" t="s">
        <v>3125</v>
      </c>
      <c r="C107" s="15" t="s">
        <v>3276</v>
      </c>
      <c r="D107" s="15" t="s">
        <v>3073</v>
      </c>
      <c r="E107" s="15" t="str">
        <f t="shared" si="1"/>
        <v>11.01.01.03</v>
      </c>
      <c r="F107" t="s">
        <v>94</v>
      </c>
      <c r="G107" t="s">
        <v>313</v>
      </c>
      <c r="H107" t="s">
        <v>737</v>
      </c>
      <c r="I107" t="s">
        <v>740</v>
      </c>
    </row>
    <row r="108" spans="1:9" x14ac:dyDescent="0.25">
      <c r="A108" s="15" t="s">
        <v>3081</v>
      </c>
      <c r="B108" s="15" t="s">
        <v>3125</v>
      </c>
      <c r="C108" s="15" t="s">
        <v>3277</v>
      </c>
      <c r="D108" s="15" t="s">
        <v>3071</v>
      </c>
      <c r="E108" s="15" t="str">
        <f t="shared" si="1"/>
        <v>11.01.02.01</v>
      </c>
      <c r="F108" t="s">
        <v>94</v>
      </c>
      <c r="G108" t="s">
        <v>313</v>
      </c>
      <c r="H108" t="s">
        <v>770</v>
      </c>
      <c r="I108" t="s">
        <v>771</v>
      </c>
    </row>
    <row r="109" spans="1:9" x14ac:dyDescent="0.25">
      <c r="A109" s="15" t="s">
        <v>3082</v>
      </c>
      <c r="B109" s="15" t="s">
        <v>3126</v>
      </c>
      <c r="C109" s="15" t="s">
        <v>3278</v>
      </c>
      <c r="D109" s="15" t="s">
        <v>3071</v>
      </c>
      <c r="E109" s="15" t="str">
        <f t="shared" si="1"/>
        <v>12.01.01.01</v>
      </c>
      <c r="F109" t="s">
        <v>94</v>
      </c>
      <c r="G109" t="s">
        <v>312</v>
      </c>
      <c r="H109" t="s">
        <v>315</v>
      </c>
      <c r="I109" t="s">
        <v>326</v>
      </c>
    </row>
    <row r="110" spans="1:9" x14ac:dyDescent="0.25">
      <c r="A110" s="15" t="s">
        <v>3082</v>
      </c>
      <c r="B110" s="15" t="s">
        <v>3127</v>
      </c>
      <c r="C110" s="15" t="s">
        <v>3279</v>
      </c>
      <c r="D110" s="15" t="s">
        <v>3072</v>
      </c>
      <c r="E110" s="15" t="str">
        <f t="shared" si="1"/>
        <v>12.02.01.02</v>
      </c>
      <c r="F110" t="s">
        <v>94</v>
      </c>
      <c r="G110" t="s">
        <v>312</v>
      </c>
      <c r="H110" t="s">
        <v>315</v>
      </c>
      <c r="I110" t="s">
        <v>327</v>
      </c>
    </row>
    <row r="111" spans="1:9" x14ac:dyDescent="0.25">
      <c r="A111" s="15" t="s">
        <v>3082</v>
      </c>
      <c r="B111" s="15" t="s">
        <v>3127</v>
      </c>
      <c r="C111" s="15" t="s">
        <v>3280</v>
      </c>
      <c r="D111" s="15" t="s">
        <v>3073</v>
      </c>
      <c r="E111" s="15" t="str">
        <f t="shared" si="1"/>
        <v>12.02.02.03</v>
      </c>
      <c r="F111" t="s">
        <v>94</v>
      </c>
      <c r="G111" t="s">
        <v>312</v>
      </c>
      <c r="H111" t="s">
        <v>315</v>
      </c>
      <c r="I111" t="s">
        <v>328</v>
      </c>
    </row>
    <row r="112" spans="1:9" x14ac:dyDescent="0.25">
      <c r="A112" s="15" t="s">
        <v>3082</v>
      </c>
      <c r="B112" s="15" t="s">
        <v>3127</v>
      </c>
      <c r="C112" s="15" t="s">
        <v>3281</v>
      </c>
      <c r="D112" s="15" t="s">
        <v>3074</v>
      </c>
      <c r="E112" s="15" t="str">
        <f t="shared" si="1"/>
        <v>12.02.03.04</v>
      </c>
      <c r="F112" t="s">
        <v>94</v>
      </c>
      <c r="G112" t="s">
        <v>312</v>
      </c>
      <c r="H112" t="s">
        <v>315</v>
      </c>
      <c r="I112" t="s">
        <v>319</v>
      </c>
    </row>
    <row r="113" spans="1:9" x14ac:dyDescent="0.25">
      <c r="A113" s="15" t="s">
        <v>3082</v>
      </c>
      <c r="B113" s="15" t="s">
        <v>3128</v>
      </c>
      <c r="C113" s="15" t="s">
        <v>3282</v>
      </c>
      <c r="D113" s="15" t="s">
        <v>3075</v>
      </c>
      <c r="E113" s="15" t="str">
        <f t="shared" si="1"/>
        <v>12.03.01.05</v>
      </c>
      <c r="F113" t="s">
        <v>94</v>
      </c>
      <c r="G113" t="s">
        <v>312</v>
      </c>
      <c r="H113" t="s">
        <v>315</v>
      </c>
      <c r="I113" t="s">
        <v>322</v>
      </c>
    </row>
    <row r="114" spans="1:9" x14ac:dyDescent="0.25">
      <c r="A114" s="15" t="s">
        <v>3082</v>
      </c>
      <c r="B114" s="15" t="s">
        <v>3129</v>
      </c>
      <c r="C114" s="15" t="s">
        <v>3283</v>
      </c>
      <c r="D114" s="15" t="s">
        <v>3076</v>
      </c>
      <c r="E114" s="15" t="str">
        <f t="shared" si="1"/>
        <v>12.04.01.06</v>
      </c>
      <c r="F114" t="s">
        <v>94</v>
      </c>
      <c r="G114" t="s">
        <v>312</v>
      </c>
      <c r="H114" t="s">
        <v>315</v>
      </c>
      <c r="I114" t="s">
        <v>707</v>
      </c>
    </row>
    <row r="115" spans="1:9" x14ac:dyDescent="0.25">
      <c r="A115" s="15" t="s">
        <v>3082</v>
      </c>
      <c r="B115" s="15" t="s">
        <v>3129</v>
      </c>
      <c r="C115" s="15" t="s">
        <v>3284</v>
      </c>
      <c r="D115" s="15" t="s">
        <v>3077</v>
      </c>
      <c r="E115" s="15" t="str">
        <f t="shared" si="1"/>
        <v>12.04.02.07</v>
      </c>
      <c r="F115" t="s">
        <v>94</v>
      </c>
      <c r="G115" t="s">
        <v>312</v>
      </c>
      <c r="H115" t="s">
        <v>315</v>
      </c>
      <c r="I115" t="s">
        <v>96</v>
      </c>
    </row>
    <row r="116" spans="1:9" x14ac:dyDescent="0.25">
      <c r="A116" s="15" t="s">
        <v>3083</v>
      </c>
      <c r="B116" s="15" t="s">
        <v>3130</v>
      </c>
      <c r="C116" s="15" t="s">
        <v>3285</v>
      </c>
      <c r="D116" s="15" t="s">
        <v>3071</v>
      </c>
      <c r="E116" s="15" t="str">
        <f t="shared" si="1"/>
        <v>13.01.01.01</v>
      </c>
      <c r="F116" t="s">
        <v>94</v>
      </c>
      <c r="G116" t="s">
        <v>357</v>
      </c>
      <c r="H116" t="s">
        <v>358</v>
      </c>
      <c r="I116" t="s">
        <v>359</v>
      </c>
    </row>
    <row r="117" spans="1:9" x14ac:dyDescent="0.25">
      <c r="A117" s="15" t="s">
        <v>3083</v>
      </c>
      <c r="B117" s="15" t="s">
        <v>3130</v>
      </c>
      <c r="C117" s="15" t="s">
        <v>3286</v>
      </c>
      <c r="D117" s="15" t="s">
        <v>3072</v>
      </c>
      <c r="E117" s="15" t="str">
        <f t="shared" si="1"/>
        <v>13.01.02.02</v>
      </c>
      <c r="F117" t="s">
        <v>94</v>
      </c>
      <c r="G117" t="s">
        <v>357</v>
      </c>
      <c r="H117" t="s">
        <v>358</v>
      </c>
      <c r="I117" t="s">
        <v>360</v>
      </c>
    </row>
    <row r="118" spans="1:9" x14ac:dyDescent="0.25">
      <c r="A118" s="15" t="s">
        <v>3083</v>
      </c>
      <c r="B118" s="15" t="s">
        <v>3130</v>
      </c>
      <c r="C118" s="15" t="s">
        <v>3287</v>
      </c>
      <c r="D118" s="15" t="s">
        <v>3071</v>
      </c>
      <c r="E118" s="15" t="str">
        <f t="shared" si="1"/>
        <v>13.01.03.01</v>
      </c>
      <c r="F118" t="s">
        <v>94</v>
      </c>
      <c r="G118" t="s">
        <v>39</v>
      </c>
      <c r="H118" t="s">
        <v>774</v>
      </c>
      <c r="I118" t="s">
        <v>775</v>
      </c>
    </row>
    <row r="119" spans="1:9" x14ac:dyDescent="0.25">
      <c r="A119" s="15" t="s">
        <v>3084</v>
      </c>
      <c r="B119" s="15" t="s">
        <v>3131</v>
      </c>
      <c r="C119" s="15" t="s">
        <v>3288</v>
      </c>
      <c r="D119" s="15" t="s">
        <v>3072</v>
      </c>
      <c r="E119" s="15" t="str">
        <f t="shared" si="1"/>
        <v>14.01.01.02</v>
      </c>
      <c r="F119" t="s">
        <v>94</v>
      </c>
      <c r="G119" t="s">
        <v>39</v>
      </c>
      <c r="H119" t="s">
        <v>774</v>
      </c>
      <c r="I119" t="s">
        <v>776</v>
      </c>
    </row>
    <row r="120" spans="1:9" x14ac:dyDescent="0.25">
      <c r="A120" s="15" t="s">
        <v>3084</v>
      </c>
      <c r="B120" s="15" t="s">
        <v>3131</v>
      </c>
      <c r="C120" s="15" t="s">
        <v>3289</v>
      </c>
      <c r="D120" s="15" t="s">
        <v>3071</v>
      </c>
      <c r="E120" s="15" t="str">
        <f t="shared" si="1"/>
        <v>14.01.02.01</v>
      </c>
      <c r="F120" t="s">
        <v>94</v>
      </c>
      <c r="G120" t="s">
        <v>780</v>
      </c>
      <c r="H120" t="s">
        <v>752</v>
      </c>
      <c r="I120" t="s">
        <v>756</v>
      </c>
    </row>
    <row r="121" spans="1:9" x14ac:dyDescent="0.25">
      <c r="A121" s="15" t="s">
        <v>3084</v>
      </c>
      <c r="B121" s="15" t="s">
        <v>3131</v>
      </c>
      <c r="C121" s="15" t="s">
        <v>3290</v>
      </c>
      <c r="D121" s="15" t="s">
        <v>3072</v>
      </c>
      <c r="E121" s="15" t="str">
        <f t="shared" si="1"/>
        <v>14.01.03.02</v>
      </c>
      <c r="F121" t="s">
        <v>94</v>
      </c>
      <c r="G121" t="s">
        <v>780</v>
      </c>
      <c r="H121" t="s">
        <v>752</v>
      </c>
      <c r="I121" t="s">
        <v>732</v>
      </c>
    </row>
    <row r="122" spans="1:9" x14ac:dyDescent="0.25">
      <c r="A122" s="15" t="s">
        <v>3084</v>
      </c>
      <c r="B122" s="15" t="s">
        <v>3131</v>
      </c>
      <c r="C122" s="15" t="s">
        <v>3291</v>
      </c>
      <c r="D122" s="15" t="s">
        <v>3071</v>
      </c>
      <c r="E122" s="15" t="str">
        <f t="shared" si="1"/>
        <v>14.01.04.01</v>
      </c>
      <c r="F122" t="s">
        <v>94</v>
      </c>
      <c r="G122" t="s">
        <v>780</v>
      </c>
      <c r="H122" t="s">
        <v>750</v>
      </c>
      <c r="I122" t="s">
        <v>753</v>
      </c>
    </row>
    <row r="123" spans="1:9" x14ac:dyDescent="0.25">
      <c r="A123" s="15" t="s">
        <v>3084</v>
      </c>
      <c r="B123" s="15" t="s">
        <v>3131</v>
      </c>
      <c r="C123" s="15" t="s">
        <v>3292</v>
      </c>
      <c r="D123" s="15" t="s">
        <v>3071</v>
      </c>
      <c r="E123" s="15" t="str">
        <f t="shared" si="1"/>
        <v>14.01.05.01</v>
      </c>
      <c r="F123" t="s">
        <v>94</v>
      </c>
      <c r="G123" t="s">
        <v>780</v>
      </c>
      <c r="H123" t="s">
        <v>751</v>
      </c>
      <c r="I123" t="s">
        <v>754</v>
      </c>
    </row>
    <row r="124" spans="1:9" x14ac:dyDescent="0.25">
      <c r="A124" s="15" t="s">
        <v>3084</v>
      </c>
      <c r="B124" s="15" t="s">
        <v>3131</v>
      </c>
      <c r="C124" s="15" t="s">
        <v>3293</v>
      </c>
      <c r="D124" s="15" t="s">
        <v>3072</v>
      </c>
      <c r="E124" s="15" t="str">
        <f t="shared" si="1"/>
        <v>14.01.06.02</v>
      </c>
      <c r="F124" t="s">
        <v>94</v>
      </c>
      <c r="G124" t="s">
        <v>780</v>
      </c>
      <c r="H124" t="s">
        <v>751</v>
      </c>
      <c r="I124" t="s">
        <v>755</v>
      </c>
    </row>
    <row r="125" spans="1:9" x14ac:dyDescent="0.25">
      <c r="A125" s="15" t="s">
        <v>3084</v>
      </c>
      <c r="B125" s="15" t="s">
        <v>3131</v>
      </c>
      <c r="C125" s="15" t="s">
        <v>3294</v>
      </c>
      <c r="D125" s="15" t="s">
        <v>3071</v>
      </c>
      <c r="E125" s="15" t="str">
        <f t="shared" si="1"/>
        <v>14.01.07.01</v>
      </c>
      <c r="F125" t="s">
        <v>94</v>
      </c>
      <c r="G125" t="s">
        <v>95</v>
      </c>
      <c r="H125" t="s">
        <v>330</v>
      </c>
      <c r="I125" t="s">
        <v>311</v>
      </c>
    </row>
    <row r="126" spans="1:9" x14ac:dyDescent="0.25">
      <c r="A126" s="15" t="s">
        <v>3084</v>
      </c>
      <c r="B126" s="15" t="s">
        <v>3132</v>
      </c>
      <c r="C126" s="15" t="s">
        <v>3295</v>
      </c>
      <c r="D126" s="15" t="s">
        <v>3072</v>
      </c>
      <c r="E126" s="15" t="str">
        <f t="shared" si="1"/>
        <v>14.02.01.02</v>
      </c>
      <c r="F126" t="s">
        <v>94</v>
      </c>
      <c r="G126" t="s">
        <v>95</v>
      </c>
      <c r="H126" t="s">
        <v>330</v>
      </c>
      <c r="I126" t="s">
        <v>332</v>
      </c>
    </row>
    <row r="127" spans="1:9" x14ac:dyDescent="0.25">
      <c r="A127" s="15" t="s">
        <v>3084</v>
      </c>
      <c r="B127" s="15" t="s">
        <v>3133</v>
      </c>
      <c r="C127" s="15" t="s">
        <v>3296</v>
      </c>
      <c r="D127" s="15" t="s">
        <v>3071</v>
      </c>
      <c r="E127" s="15" t="str">
        <f t="shared" si="1"/>
        <v>14.03.01.01</v>
      </c>
      <c r="F127" t="s">
        <v>94</v>
      </c>
      <c r="G127" t="s">
        <v>95</v>
      </c>
      <c r="H127" t="s">
        <v>717</v>
      </c>
      <c r="I127" t="s">
        <v>766</v>
      </c>
    </row>
    <row r="128" spans="1:9" x14ac:dyDescent="0.25">
      <c r="A128" s="15" t="s">
        <v>3084</v>
      </c>
      <c r="B128" s="15" t="s">
        <v>3134</v>
      </c>
      <c r="C128" s="15" t="s">
        <v>3297</v>
      </c>
      <c r="D128" s="15" t="s">
        <v>3071</v>
      </c>
      <c r="E128" s="15" t="str">
        <f t="shared" si="1"/>
        <v>14.04.01.01</v>
      </c>
      <c r="F128" t="s">
        <v>94</v>
      </c>
      <c r="G128" t="s">
        <v>95</v>
      </c>
      <c r="H128" t="s">
        <v>270</v>
      </c>
      <c r="I128" t="s">
        <v>719</v>
      </c>
    </row>
    <row r="129" spans="1:9" x14ac:dyDescent="0.25">
      <c r="A129" s="15" t="s">
        <v>3084</v>
      </c>
      <c r="B129" s="15" t="s">
        <v>3135</v>
      </c>
      <c r="C129" s="15" t="s">
        <v>3298</v>
      </c>
      <c r="D129" s="15" t="s">
        <v>3071</v>
      </c>
      <c r="E129" s="15" t="str">
        <f t="shared" si="1"/>
        <v>14.05.01.01</v>
      </c>
      <c r="F129" t="s">
        <v>94</v>
      </c>
      <c r="G129" t="s">
        <v>95</v>
      </c>
      <c r="H129" t="s">
        <v>778</v>
      </c>
      <c r="I129" t="s">
        <v>779</v>
      </c>
    </row>
    <row r="130" spans="1:9" x14ac:dyDescent="0.25">
      <c r="A130" s="15" t="s">
        <v>3084</v>
      </c>
      <c r="B130" s="15" t="s">
        <v>3135</v>
      </c>
      <c r="C130" s="15" t="s">
        <v>3299</v>
      </c>
      <c r="D130" s="15" t="s">
        <v>3071</v>
      </c>
      <c r="E130" s="15" t="str">
        <f t="shared" si="1"/>
        <v>14.05.02.01</v>
      </c>
      <c r="F130" t="s">
        <v>94</v>
      </c>
      <c r="G130" t="s">
        <v>95</v>
      </c>
      <c r="H130" t="s">
        <v>317</v>
      </c>
      <c r="I130" t="s">
        <v>334</v>
      </c>
    </row>
    <row r="131" spans="1:9" x14ac:dyDescent="0.25">
      <c r="A131" s="15" t="s">
        <v>3084</v>
      </c>
      <c r="B131" s="15" t="s">
        <v>3135</v>
      </c>
      <c r="C131" s="15" t="s">
        <v>3300</v>
      </c>
      <c r="D131" s="15" t="s">
        <v>3072</v>
      </c>
      <c r="E131" s="15" t="str">
        <f t="shared" si="1"/>
        <v>14.05.03.02</v>
      </c>
      <c r="F131" t="s">
        <v>94</v>
      </c>
      <c r="G131" t="s">
        <v>95</v>
      </c>
      <c r="H131" t="s">
        <v>317</v>
      </c>
      <c r="I131" t="s">
        <v>336</v>
      </c>
    </row>
    <row r="132" spans="1:9" x14ac:dyDescent="0.25">
      <c r="A132" s="15" t="s">
        <v>3084</v>
      </c>
      <c r="B132" s="15" t="s">
        <v>3136</v>
      </c>
      <c r="C132" s="15" t="s">
        <v>3301</v>
      </c>
      <c r="D132" s="15" t="s">
        <v>3071</v>
      </c>
      <c r="E132" s="15" t="str">
        <f t="shared" si="1"/>
        <v>14.06.01.01</v>
      </c>
      <c r="F132" t="s">
        <v>94</v>
      </c>
      <c r="G132" t="s">
        <v>95</v>
      </c>
      <c r="H132" t="s">
        <v>316</v>
      </c>
      <c r="I132" t="s">
        <v>708</v>
      </c>
    </row>
    <row r="133" spans="1:9" x14ac:dyDescent="0.25">
      <c r="A133" s="15" t="s">
        <v>3084</v>
      </c>
      <c r="B133" s="15" t="s">
        <v>3136</v>
      </c>
      <c r="C133" s="15" t="s">
        <v>3302</v>
      </c>
      <c r="D133" s="15" t="s">
        <v>3072</v>
      </c>
      <c r="E133" s="15" t="str">
        <f t="shared" si="1"/>
        <v>14.06.02.02</v>
      </c>
      <c r="F133" t="s">
        <v>94</v>
      </c>
      <c r="G133" t="s">
        <v>95</v>
      </c>
      <c r="H133" t="s">
        <v>316</v>
      </c>
      <c r="I133" t="s">
        <v>331</v>
      </c>
    </row>
    <row r="134" spans="1:9" x14ac:dyDescent="0.25">
      <c r="A134" s="15" t="s">
        <v>3084</v>
      </c>
      <c r="B134" s="15" t="s">
        <v>3136</v>
      </c>
      <c r="C134" s="15" t="s">
        <v>3303</v>
      </c>
      <c r="D134" s="15" t="s">
        <v>3073</v>
      </c>
      <c r="E134" s="15" t="str">
        <f t="shared" ref="E134:E197" si="2">C134&amp;"."&amp;D134</f>
        <v>14.06.03.03</v>
      </c>
      <c r="F134" t="s">
        <v>94</v>
      </c>
      <c r="G134" t="s">
        <v>95</v>
      </c>
      <c r="H134" t="s">
        <v>316</v>
      </c>
      <c r="I134" t="s">
        <v>338</v>
      </c>
    </row>
    <row r="135" spans="1:9" x14ac:dyDescent="0.25">
      <c r="A135" s="15" t="s">
        <v>3084</v>
      </c>
      <c r="B135" s="15" t="s">
        <v>3136</v>
      </c>
      <c r="C135" s="15" t="s">
        <v>3304</v>
      </c>
      <c r="D135" s="15" t="s">
        <v>3074</v>
      </c>
      <c r="E135" s="15" t="str">
        <f t="shared" si="2"/>
        <v>14.06.04.04</v>
      </c>
      <c r="F135" t="s">
        <v>94</v>
      </c>
      <c r="G135" t="s">
        <v>95</v>
      </c>
      <c r="H135" t="s">
        <v>316</v>
      </c>
      <c r="I135" t="s">
        <v>310</v>
      </c>
    </row>
    <row r="136" spans="1:9" x14ac:dyDescent="0.25">
      <c r="A136" s="15" t="s">
        <v>3084</v>
      </c>
      <c r="B136" s="15" t="s">
        <v>3136</v>
      </c>
      <c r="C136" s="15" t="s">
        <v>3305</v>
      </c>
      <c r="D136" s="15" t="s">
        <v>3075</v>
      </c>
      <c r="E136" s="15" t="str">
        <f t="shared" si="2"/>
        <v>14.06.05.05</v>
      </c>
      <c r="F136" t="s">
        <v>94</v>
      </c>
      <c r="G136" t="s">
        <v>95</v>
      </c>
      <c r="H136" t="s">
        <v>316</v>
      </c>
      <c r="I136" t="s">
        <v>97</v>
      </c>
    </row>
    <row r="137" spans="1:9" x14ac:dyDescent="0.25">
      <c r="A137" s="15" t="s">
        <v>3084</v>
      </c>
      <c r="B137" s="15" t="s">
        <v>3136</v>
      </c>
      <c r="C137" s="15" t="s">
        <v>3306</v>
      </c>
      <c r="D137" s="15" t="s">
        <v>3071</v>
      </c>
      <c r="E137" s="15" t="str">
        <f t="shared" si="2"/>
        <v>14.06.06.01</v>
      </c>
      <c r="F137" t="s">
        <v>94</v>
      </c>
      <c r="G137" t="s">
        <v>95</v>
      </c>
      <c r="H137" t="s">
        <v>314</v>
      </c>
      <c r="I137" t="s">
        <v>731</v>
      </c>
    </row>
    <row r="138" spans="1:9" x14ac:dyDescent="0.25">
      <c r="A138" s="15" t="s">
        <v>3084</v>
      </c>
      <c r="B138" s="15" t="s">
        <v>3136</v>
      </c>
      <c r="C138" s="15" t="s">
        <v>3307</v>
      </c>
      <c r="D138" s="15" t="s">
        <v>3071</v>
      </c>
      <c r="E138" s="15" t="str">
        <f t="shared" si="2"/>
        <v>14.06.07.01</v>
      </c>
      <c r="F138" t="s">
        <v>98</v>
      </c>
      <c r="G138" t="s">
        <v>620</v>
      </c>
      <c r="H138" t="s">
        <v>621</v>
      </c>
      <c r="I138" t="s">
        <v>623</v>
      </c>
    </row>
    <row r="139" spans="1:9" x14ac:dyDescent="0.25">
      <c r="A139" s="15" t="s">
        <v>3085</v>
      </c>
      <c r="B139" s="15" t="s">
        <v>3137</v>
      </c>
      <c r="C139" s="15" t="s">
        <v>3308</v>
      </c>
      <c r="D139" s="15" t="s">
        <v>3071</v>
      </c>
      <c r="E139" s="15" t="str">
        <f t="shared" si="2"/>
        <v>15.01.01.01</v>
      </c>
      <c r="F139" t="s">
        <v>98</v>
      </c>
      <c r="G139" t="s">
        <v>620</v>
      </c>
      <c r="H139" t="s">
        <v>183</v>
      </c>
      <c r="I139" t="s">
        <v>624</v>
      </c>
    </row>
    <row r="140" spans="1:9" x14ac:dyDescent="0.25">
      <c r="A140" s="15" t="s">
        <v>3085</v>
      </c>
      <c r="B140" s="15" t="s">
        <v>3137</v>
      </c>
      <c r="C140" s="15" t="s">
        <v>3309</v>
      </c>
      <c r="D140" s="15" t="s">
        <v>3072</v>
      </c>
      <c r="E140" s="15" t="str">
        <f t="shared" si="2"/>
        <v>15.01.02.02</v>
      </c>
      <c r="F140" t="s">
        <v>98</v>
      </c>
      <c r="G140" t="s">
        <v>620</v>
      </c>
      <c r="H140" t="s">
        <v>183</v>
      </c>
      <c r="I140" t="s">
        <v>625</v>
      </c>
    </row>
    <row r="141" spans="1:9" x14ac:dyDescent="0.25">
      <c r="A141" s="15" t="s">
        <v>3085</v>
      </c>
      <c r="B141" s="15" t="s">
        <v>3138</v>
      </c>
      <c r="C141" s="15" t="s">
        <v>3310</v>
      </c>
      <c r="D141" s="15" t="s">
        <v>3073</v>
      </c>
      <c r="E141" s="15" t="str">
        <f t="shared" si="2"/>
        <v>15.02.01.03</v>
      </c>
      <c r="F141" t="s">
        <v>98</v>
      </c>
      <c r="G141" t="s">
        <v>620</v>
      </c>
      <c r="H141" t="s">
        <v>183</v>
      </c>
      <c r="I141" t="s">
        <v>626</v>
      </c>
    </row>
    <row r="142" spans="1:9" x14ac:dyDescent="0.25">
      <c r="A142" s="15" t="s">
        <v>3085</v>
      </c>
      <c r="B142" s="15" t="s">
        <v>3139</v>
      </c>
      <c r="C142" s="15" t="s">
        <v>3311</v>
      </c>
      <c r="D142" s="15" t="s">
        <v>3074</v>
      </c>
      <c r="E142" s="15" t="str">
        <f t="shared" si="2"/>
        <v>15.03.01.04</v>
      </c>
      <c r="F142" t="s">
        <v>98</v>
      </c>
      <c r="G142" t="s">
        <v>620</v>
      </c>
      <c r="H142" t="s">
        <v>183</v>
      </c>
      <c r="I142" t="s">
        <v>627</v>
      </c>
    </row>
    <row r="143" spans="1:9" x14ac:dyDescent="0.25">
      <c r="A143" s="15" t="s">
        <v>3085</v>
      </c>
      <c r="B143" s="15" t="s">
        <v>3103</v>
      </c>
      <c r="C143" s="15" t="s">
        <v>3178</v>
      </c>
      <c r="D143" s="15" t="s">
        <v>3075</v>
      </c>
      <c r="E143" s="15" t="str">
        <f t="shared" si="2"/>
        <v>02.01.01.05</v>
      </c>
      <c r="F143" t="s">
        <v>98</v>
      </c>
      <c r="G143" t="s">
        <v>620</v>
      </c>
      <c r="H143" t="s">
        <v>183</v>
      </c>
      <c r="I143" t="s">
        <v>628</v>
      </c>
    </row>
    <row r="144" spans="1:9" x14ac:dyDescent="0.25">
      <c r="A144" s="15" t="s">
        <v>3085</v>
      </c>
      <c r="B144" s="15" t="s">
        <v>3103</v>
      </c>
      <c r="C144" s="15" t="s">
        <v>3312</v>
      </c>
      <c r="D144" s="15" t="s">
        <v>3076</v>
      </c>
      <c r="E144" s="15" t="str">
        <f t="shared" si="2"/>
        <v>02.01.02.06</v>
      </c>
      <c r="F144" t="s">
        <v>98</v>
      </c>
      <c r="G144" t="s">
        <v>620</v>
      </c>
      <c r="H144" t="s">
        <v>183</v>
      </c>
      <c r="I144" t="s">
        <v>629</v>
      </c>
    </row>
    <row r="145" spans="1:9" x14ac:dyDescent="0.25">
      <c r="A145" s="15" t="s">
        <v>3085</v>
      </c>
      <c r="B145" s="15" t="s">
        <v>3103</v>
      </c>
      <c r="C145" s="15" t="s">
        <v>3313</v>
      </c>
      <c r="D145" s="15" t="s">
        <v>3077</v>
      </c>
      <c r="E145" s="15" t="str">
        <f t="shared" si="2"/>
        <v>02.01.03.07</v>
      </c>
      <c r="F145" t="s">
        <v>98</v>
      </c>
      <c r="G145" t="s">
        <v>620</v>
      </c>
      <c r="H145" t="s">
        <v>183</v>
      </c>
      <c r="I145" t="s">
        <v>634</v>
      </c>
    </row>
    <row r="146" spans="1:9" x14ac:dyDescent="0.25">
      <c r="A146" s="15" t="s">
        <v>3085</v>
      </c>
      <c r="B146" s="15" t="s">
        <v>3103</v>
      </c>
      <c r="C146" s="15" t="s">
        <v>3314</v>
      </c>
      <c r="D146" s="15" t="s">
        <v>3078</v>
      </c>
      <c r="E146" s="15" t="str">
        <f t="shared" si="2"/>
        <v>02.01.04.08</v>
      </c>
      <c r="F146" t="s">
        <v>98</v>
      </c>
      <c r="G146" t="s">
        <v>620</v>
      </c>
      <c r="H146" t="s">
        <v>183</v>
      </c>
      <c r="I146" t="s">
        <v>630</v>
      </c>
    </row>
    <row r="147" spans="1:9" x14ac:dyDescent="0.25">
      <c r="A147" s="15" t="s">
        <v>3085</v>
      </c>
      <c r="B147" s="15" t="s">
        <v>3103</v>
      </c>
      <c r="C147" s="15" t="s">
        <v>3315</v>
      </c>
      <c r="D147" s="15" t="s">
        <v>3079</v>
      </c>
      <c r="E147" s="15" t="str">
        <f t="shared" si="2"/>
        <v>02.01.05.09</v>
      </c>
      <c r="F147" t="s">
        <v>98</v>
      </c>
      <c r="G147" t="s">
        <v>620</v>
      </c>
      <c r="H147" t="s">
        <v>183</v>
      </c>
      <c r="I147" t="s">
        <v>631</v>
      </c>
    </row>
    <row r="148" spans="1:9" x14ac:dyDescent="0.25">
      <c r="A148" s="15" t="s">
        <v>3085</v>
      </c>
      <c r="B148" s="15" t="s">
        <v>3103</v>
      </c>
      <c r="C148" s="15" t="s">
        <v>3316</v>
      </c>
      <c r="D148" s="15" t="s">
        <v>3071</v>
      </c>
      <c r="E148" s="15" t="str">
        <f t="shared" si="2"/>
        <v>02.01.06.01</v>
      </c>
      <c r="F148" t="s">
        <v>98</v>
      </c>
      <c r="G148" t="s">
        <v>98</v>
      </c>
      <c r="H148" t="s">
        <v>598</v>
      </c>
      <c r="I148" t="s">
        <v>646</v>
      </c>
    </row>
    <row r="149" spans="1:9" x14ac:dyDescent="0.25">
      <c r="A149" s="15" t="s">
        <v>3085</v>
      </c>
      <c r="B149" s="15" t="s">
        <v>3103</v>
      </c>
      <c r="C149" s="15" t="s">
        <v>3317</v>
      </c>
      <c r="D149" s="15" t="s">
        <v>3071</v>
      </c>
      <c r="E149" s="15" t="str">
        <f t="shared" si="2"/>
        <v>02.01.07.01</v>
      </c>
      <c r="F149" t="s">
        <v>98</v>
      </c>
      <c r="G149" t="s">
        <v>52</v>
      </c>
      <c r="H149" t="s">
        <v>622</v>
      </c>
      <c r="I149" t="s">
        <v>632</v>
      </c>
    </row>
    <row r="150" spans="1:9" x14ac:dyDescent="0.25">
      <c r="A150" s="15" t="s">
        <v>3085</v>
      </c>
      <c r="B150" s="15" t="s">
        <v>3103</v>
      </c>
      <c r="C150" s="15" t="s">
        <v>3318</v>
      </c>
      <c r="D150" s="15" t="s">
        <v>3071</v>
      </c>
      <c r="E150" s="15" t="str">
        <f t="shared" si="2"/>
        <v>02.01.08.01</v>
      </c>
      <c r="F150" t="s">
        <v>98</v>
      </c>
      <c r="G150" t="s">
        <v>32</v>
      </c>
      <c r="H150" t="s">
        <v>651</v>
      </c>
      <c r="I150" t="s">
        <v>652</v>
      </c>
    </row>
    <row r="151" spans="1:9" x14ac:dyDescent="0.25">
      <c r="A151" s="15" t="s">
        <v>3085</v>
      </c>
      <c r="B151" s="15" t="s">
        <v>3103</v>
      </c>
      <c r="C151" s="15" t="s">
        <v>3319</v>
      </c>
      <c r="D151" s="15" t="s">
        <v>3071</v>
      </c>
      <c r="E151" s="15" t="str">
        <f t="shared" si="2"/>
        <v>02.01.09.01</v>
      </c>
      <c r="F151" t="s">
        <v>98</v>
      </c>
      <c r="G151" t="s">
        <v>32</v>
      </c>
      <c r="H151" t="s">
        <v>675</v>
      </c>
      <c r="I151" t="s">
        <v>676</v>
      </c>
    </row>
    <row r="152" spans="1:9" x14ac:dyDescent="0.25">
      <c r="A152" s="15" t="s">
        <v>3085</v>
      </c>
      <c r="B152" s="15" t="s">
        <v>3103</v>
      </c>
      <c r="C152" s="15" t="s">
        <v>3320</v>
      </c>
      <c r="D152" s="15" t="s">
        <v>3071</v>
      </c>
      <c r="E152" s="15" t="str">
        <f t="shared" si="2"/>
        <v>02.01.10.01</v>
      </c>
      <c r="F152" t="s">
        <v>98</v>
      </c>
      <c r="G152" t="s">
        <v>32</v>
      </c>
      <c r="H152" t="s">
        <v>666</v>
      </c>
      <c r="I152" t="s">
        <v>667</v>
      </c>
    </row>
    <row r="153" spans="1:9" x14ac:dyDescent="0.25">
      <c r="A153" s="15" t="s">
        <v>3085</v>
      </c>
      <c r="B153" s="15" t="s">
        <v>3103</v>
      </c>
      <c r="C153" s="15" t="s">
        <v>3321</v>
      </c>
      <c r="D153" s="15" t="s">
        <v>3071</v>
      </c>
      <c r="E153" s="15" t="str">
        <f t="shared" si="2"/>
        <v>02.01.11.01</v>
      </c>
      <c r="F153" t="s">
        <v>98</v>
      </c>
      <c r="G153" t="s">
        <v>32</v>
      </c>
      <c r="H153" t="s">
        <v>696</v>
      </c>
      <c r="I153" t="s">
        <v>697</v>
      </c>
    </row>
    <row r="154" spans="1:9" x14ac:dyDescent="0.25">
      <c r="A154" s="15" t="s">
        <v>3085</v>
      </c>
      <c r="B154" s="15" t="s">
        <v>3103</v>
      </c>
      <c r="C154" s="15" t="s">
        <v>3322</v>
      </c>
      <c r="D154" s="15" t="s">
        <v>3071</v>
      </c>
      <c r="E154" s="15" t="str">
        <f t="shared" si="2"/>
        <v>02.01.12.01</v>
      </c>
      <c r="F154" t="s">
        <v>98</v>
      </c>
      <c r="G154" t="s">
        <v>32</v>
      </c>
      <c r="H154" t="s">
        <v>687</v>
      </c>
      <c r="I154" t="s">
        <v>688</v>
      </c>
    </row>
    <row r="155" spans="1:9" x14ac:dyDescent="0.25">
      <c r="A155" s="15" t="s">
        <v>3085</v>
      </c>
      <c r="B155" s="15" t="s">
        <v>3103</v>
      </c>
      <c r="C155" s="15" t="s">
        <v>3323</v>
      </c>
      <c r="D155" s="15" t="s">
        <v>3071</v>
      </c>
      <c r="E155" s="15" t="str">
        <f t="shared" si="2"/>
        <v>02.01.13.01</v>
      </c>
      <c r="F155" t="s">
        <v>98</v>
      </c>
      <c r="G155" t="s">
        <v>32</v>
      </c>
      <c r="H155" t="s">
        <v>663</v>
      </c>
      <c r="I155" t="s">
        <v>664</v>
      </c>
    </row>
    <row r="156" spans="1:9" x14ac:dyDescent="0.25">
      <c r="A156" s="15" t="s">
        <v>3085</v>
      </c>
      <c r="B156" s="15" t="s">
        <v>3103</v>
      </c>
      <c r="C156" s="15" t="s">
        <v>3324</v>
      </c>
      <c r="D156" s="15" t="s">
        <v>3071</v>
      </c>
      <c r="E156" s="15" t="str">
        <f t="shared" si="2"/>
        <v>02.01.14.01</v>
      </c>
      <c r="F156" t="s">
        <v>98</v>
      </c>
      <c r="G156" t="s">
        <v>32</v>
      </c>
      <c r="H156" t="s">
        <v>657</v>
      </c>
      <c r="I156" t="s">
        <v>658</v>
      </c>
    </row>
    <row r="157" spans="1:9" x14ac:dyDescent="0.25">
      <c r="A157" s="15" t="s">
        <v>3085</v>
      </c>
      <c r="B157" s="15" t="s">
        <v>3103</v>
      </c>
      <c r="C157" s="15" t="s">
        <v>3325</v>
      </c>
      <c r="D157" s="15" t="s">
        <v>3071</v>
      </c>
      <c r="E157" s="15" t="str">
        <f t="shared" si="2"/>
        <v>02.01.15.01</v>
      </c>
      <c r="F157" t="s">
        <v>98</v>
      </c>
      <c r="G157" t="s">
        <v>32</v>
      </c>
      <c r="H157" t="s">
        <v>690</v>
      </c>
      <c r="I157" t="s">
        <v>691</v>
      </c>
    </row>
    <row r="158" spans="1:9" x14ac:dyDescent="0.25">
      <c r="A158" s="15" t="s">
        <v>3085</v>
      </c>
      <c r="B158" s="15" t="s">
        <v>3103</v>
      </c>
      <c r="C158" s="15" t="s">
        <v>3326</v>
      </c>
      <c r="D158" s="15" t="s">
        <v>3071</v>
      </c>
      <c r="E158" s="15" t="str">
        <f t="shared" si="2"/>
        <v>02.01.16.01</v>
      </c>
      <c r="F158" t="s">
        <v>98</v>
      </c>
      <c r="G158" t="s">
        <v>32</v>
      </c>
      <c r="H158" t="s">
        <v>681</v>
      </c>
      <c r="I158" t="s">
        <v>682</v>
      </c>
    </row>
    <row r="159" spans="1:9" x14ac:dyDescent="0.25">
      <c r="A159" s="15" t="s">
        <v>3085</v>
      </c>
      <c r="B159" s="15" t="s">
        <v>3103</v>
      </c>
      <c r="C159" s="15" t="s">
        <v>3327</v>
      </c>
      <c r="D159" s="15" t="s">
        <v>3071</v>
      </c>
      <c r="E159" s="15" t="str">
        <f t="shared" si="2"/>
        <v>02.01.17.01</v>
      </c>
      <c r="F159" t="s">
        <v>98</v>
      </c>
      <c r="G159" t="s">
        <v>32</v>
      </c>
      <c r="H159" t="s">
        <v>699</v>
      </c>
      <c r="I159" t="s">
        <v>700</v>
      </c>
    </row>
    <row r="160" spans="1:9" x14ac:dyDescent="0.25">
      <c r="A160" s="15" t="s">
        <v>3085</v>
      </c>
      <c r="B160" s="15" t="s">
        <v>3103</v>
      </c>
      <c r="C160" s="15" t="s">
        <v>3328</v>
      </c>
      <c r="D160" s="15" t="s">
        <v>3071</v>
      </c>
      <c r="E160" s="15" t="str">
        <f t="shared" si="2"/>
        <v>02.01.18.01</v>
      </c>
      <c r="F160" t="s">
        <v>98</v>
      </c>
      <c r="G160" t="s">
        <v>32</v>
      </c>
      <c r="H160" t="s">
        <v>660</v>
      </c>
      <c r="I160" t="s">
        <v>661</v>
      </c>
    </row>
    <row r="161" spans="1:9" x14ac:dyDescent="0.25">
      <c r="A161" s="15" t="s">
        <v>3086</v>
      </c>
      <c r="B161" s="15" t="s">
        <v>3141</v>
      </c>
      <c r="C161" s="15" t="s">
        <v>3329</v>
      </c>
      <c r="D161" s="15" t="s">
        <v>3071</v>
      </c>
      <c r="E161" s="15" t="str">
        <f t="shared" si="2"/>
        <v>16.01.01.01</v>
      </c>
      <c r="F161" t="s">
        <v>98</v>
      </c>
      <c r="G161" t="s">
        <v>32</v>
      </c>
      <c r="H161" t="s">
        <v>647</v>
      </c>
      <c r="I161" t="s">
        <v>648</v>
      </c>
    </row>
    <row r="162" spans="1:9" x14ac:dyDescent="0.25">
      <c r="A162" s="15" t="s">
        <v>3086</v>
      </c>
      <c r="B162" s="15" t="s">
        <v>3141</v>
      </c>
      <c r="C162" s="15" t="s">
        <v>3330</v>
      </c>
      <c r="D162" s="15" t="s">
        <v>3071</v>
      </c>
      <c r="E162" s="15" t="str">
        <f t="shared" si="2"/>
        <v>16.01.02.01</v>
      </c>
      <c r="F162" t="s">
        <v>98</v>
      </c>
      <c r="G162" t="s">
        <v>32</v>
      </c>
      <c r="H162" t="s">
        <v>684</v>
      </c>
      <c r="I162" t="s">
        <v>685</v>
      </c>
    </row>
    <row r="163" spans="1:9" x14ac:dyDescent="0.25">
      <c r="A163" s="15" t="s">
        <v>3086</v>
      </c>
      <c r="B163" s="15" t="s">
        <v>3141</v>
      </c>
      <c r="C163" s="15" t="s">
        <v>3331</v>
      </c>
      <c r="D163" s="15" t="s">
        <v>3071</v>
      </c>
      <c r="E163" s="15" t="str">
        <f t="shared" si="2"/>
        <v>16.01.03.01</v>
      </c>
      <c r="F163" t="s">
        <v>98</v>
      </c>
      <c r="G163" t="s">
        <v>32</v>
      </c>
      <c r="H163" t="s">
        <v>672</v>
      </c>
      <c r="I163" t="s">
        <v>673</v>
      </c>
    </row>
    <row r="164" spans="1:9" x14ac:dyDescent="0.25">
      <c r="A164" s="15" t="s">
        <v>3086</v>
      </c>
      <c r="B164" s="15" t="s">
        <v>3141</v>
      </c>
      <c r="C164" s="15" t="s">
        <v>3332</v>
      </c>
      <c r="D164" s="15" t="s">
        <v>3071</v>
      </c>
      <c r="E164" s="15" t="str">
        <f t="shared" si="2"/>
        <v>16.01.04.01</v>
      </c>
      <c r="F164" t="s">
        <v>98</v>
      </c>
      <c r="G164" t="s">
        <v>32</v>
      </c>
      <c r="H164" t="s">
        <v>678</v>
      </c>
      <c r="I164" t="s">
        <v>679</v>
      </c>
    </row>
    <row r="165" spans="1:9" x14ac:dyDescent="0.25">
      <c r="A165" s="15" t="s">
        <v>3086</v>
      </c>
      <c r="B165" s="15" t="s">
        <v>3141</v>
      </c>
      <c r="C165" s="15" t="s">
        <v>3333</v>
      </c>
      <c r="D165" s="15" t="s">
        <v>3071</v>
      </c>
      <c r="E165" s="15" t="str">
        <f t="shared" si="2"/>
        <v>16.01.05.01</v>
      </c>
      <c r="F165" t="s">
        <v>98</v>
      </c>
      <c r="G165" t="s">
        <v>32</v>
      </c>
      <c r="H165" t="s">
        <v>669</v>
      </c>
      <c r="I165" t="s">
        <v>670</v>
      </c>
    </row>
    <row r="166" spans="1:9" x14ac:dyDescent="0.25">
      <c r="A166" s="15" t="s">
        <v>3086</v>
      </c>
      <c r="B166" s="15" t="s">
        <v>3142</v>
      </c>
      <c r="C166" s="15" t="s">
        <v>3334</v>
      </c>
      <c r="D166" s="15" t="s">
        <v>3071</v>
      </c>
      <c r="E166" s="15" t="str">
        <f t="shared" si="2"/>
        <v>16.02.01.01</v>
      </c>
      <c r="F166" t="s">
        <v>98</v>
      </c>
      <c r="G166" t="s">
        <v>32</v>
      </c>
      <c r="H166" t="s">
        <v>653</v>
      </c>
      <c r="I166" t="s">
        <v>654</v>
      </c>
    </row>
    <row r="167" spans="1:9" x14ac:dyDescent="0.25">
      <c r="A167" s="15" t="s">
        <v>3086</v>
      </c>
      <c r="B167" s="15" t="s">
        <v>3142</v>
      </c>
      <c r="C167" s="15" t="s">
        <v>3335</v>
      </c>
      <c r="D167" s="15" t="s">
        <v>3071</v>
      </c>
      <c r="E167" s="15" t="str">
        <f t="shared" si="2"/>
        <v>16.02.02.01</v>
      </c>
      <c r="F167" t="s">
        <v>98</v>
      </c>
      <c r="G167" t="s">
        <v>32</v>
      </c>
      <c r="H167" t="s">
        <v>693</v>
      </c>
      <c r="I167" t="s">
        <v>694</v>
      </c>
    </row>
    <row r="168" spans="1:9" x14ac:dyDescent="0.25">
      <c r="A168" s="15" t="s">
        <v>3086</v>
      </c>
      <c r="B168" s="15" t="s">
        <v>3142</v>
      </c>
      <c r="C168" s="15" t="s">
        <v>3336</v>
      </c>
      <c r="D168" s="15" t="s">
        <v>3071</v>
      </c>
      <c r="E168" s="15" t="str">
        <f t="shared" si="2"/>
        <v>16.02.03.01</v>
      </c>
      <c r="F168" t="s">
        <v>37</v>
      </c>
      <c r="G168" t="s">
        <v>38</v>
      </c>
      <c r="H168" t="s">
        <v>128</v>
      </c>
      <c r="I168" t="s">
        <v>129</v>
      </c>
    </row>
    <row r="169" spans="1:9" x14ac:dyDescent="0.25">
      <c r="A169" s="15" t="s">
        <v>3086</v>
      </c>
      <c r="B169" s="15" t="s">
        <v>3142</v>
      </c>
      <c r="C169" s="15" t="s">
        <v>3337</v>
      </c>
      <c r="D169" s="15" t="s">
        <v>3071</v>
      </c>
      <c r="E169" s="15" t="str">
        <f t="shared" si="2"/>
        <v>16.02.04.01</v>
      </c>
      <c r="F169" t="s">
        <v>52</v>
      </c>
      <c r="G169" t="s">
        <v>607</v>
      </c>
      <c r="H169" t="s">
        <v>598</v>
      </c>
      <c r="I169" t="s">
        <v>599</v>
      </c>
    </row>
    <row r="170" spans="1:9" x14ac:dyDescent="0.25">
      <c r="A170" s="15" t="s">
        <v>3086</v>
      </c>
      <c r="B170" s="15" t="s">
        <v>3142</v>
      </c>
      <c r="C170" s="15" t="s">
        <v>3338</v>
      </c>
      <c r="D170" s="15" t="s">
        <v>3071</v>
      </c>
      <c r="E170" s="15" t="str">
        <f t="shared" si="2"/>
        <v>16.02.05.01</v>
      </c>
      <c r="F170" t="s">
        <v>52</v>
      </c>
      <c r="G170" t="s">
        <v>608</v>
      </c>
      <c r="H170" t="s">
        <v>32</v>
      </c>
      <c r="I170" t="s">
        <v>588</v>
      </c>
    </row>
    <row r="171" spans="1:9" x14ac:dyDescent="0.25">
      <c r="A171" s="15" t="s">
        <v>3086</v>
      </c>
      <c r="B171" s="15" t="s">
        <v>3142</v>
      </c>
      <c r="C171" s="15" t="s">
        <v>3339</v>
      </c>
      <c r="D171" s="15" t="s">
        <v>3071</v>
      </c>
      <c r="E171" s="15" t="str">
        <f t="shared" si="2"/>
        <v>16.02.06.01</v>
      </c>
      <c r="F171" t="s">
        <v>52</v>
      </c>
      <c r="G171" t="s">
        <v>606</v>
      </c>
      <c r="H171" t="s">
        <v>604</v>
      </c>
      <c r="I171" t="s">
        <v>601</v>
      </c>
    </row>
    <row r="172" spans="1:9" x14ac:dyDescent="0.25">
      <c r="A172" s="15" t="s">
        <v>3086</v>
      </c>
      <c r="B172" s="15" t="s">
        <v>3142</v>
      </c>
      <c r="C172" s="15" t="s">
        <v>3340</v>
      </c>
      <c r="D172" s="15" t="s">
        <v>3071</v>
      </c>
      <c r="E172" s="15" t="str">
        <f t="shared" si="2"/>
        <v>16.02.07.01</v>
      </c>
      <c r="F172" t="s">
        <v>52</v>
      </c>
      <c r="G172" t="s">
        <v>606</v>
      </c>
      <c r="H172" t="s">
        <v>32</v>
      </c>
      <c r="I172" t="s">
        <v>590</v>
      </c>
    </row>
    <row r="173" spans="1:9" x14ac:dyDescent="0.25">
      <c r="A173" s="15" t="s">
        <v>3086</v>
      </c>
      <c r="B173" s="15" t="s">
        <v>3142</v>
      </c>
      <c r="C173" s="15" t="s">
        <v>3341</v>
      </c>
      <c r="D173" s="15" t="s">
        <v>3072</v>
      </c>
      <c r="E173" s="15" t="str">
        <f t="shared" si="2"/>
        <v>16.02.08.02</v>
      </c>
      <c r="F173" t="s">
        <v>52</v>
      </c>
      <c r="G173" t="s">
        <v>606</v>
      </c>
      <c r="H173" t="s">
        <v>32</v>
      </c>
      <c r="I173" t="s">
        <v>591</v>
      </c>
    </row>
    <row r="174" spans="1:9" x14ac:dyDescent="0.25">
      <c r="A174" s="15" t="s">
        <v>3086</v>
      </c>
      <c r="B174" s="15" t="s">
        <v>3142</v>
      </c>
      <c r="C174" s="15" t="s">
        <v>3342</v>
      </c>
      <c r="D174" s="15" t="s">
        <v>3073</v>
      </c>
      <c r="E174" s="15" t="str">
        <f t="shared" si="2"/>
        <v>16.02.09.03</v>
      </c>
      <c r="F174" t="s">
        <v>52</v>
      </c>
      <c r="G174" t="s">
        <v>606</v>
      </c>
      <c r="H174" t="s">
        <v>32</v>
      </c>
      <c r="I174" t="s">
        <v>592</v>
      </c>
    </row>
    <row r="175" spans="1:9" x14ac:dyDescent="0.25">
      <c r="A175" s="15" t="s">
        <v>3086</v>
      </c>
      <c r="B175" s="15" t="s">
        <v>3142</v>
      </c>
      <c r="C175" s="15" t="s">
        <v>3343</v>
      </c>
      <c r="D175" s="15" t="s">
        <v>3074</v>
      </c>
      <c r="E175" s="15" t="str">
        <f t="shared" si="2"/>
        <v>16.02.10.04</v>
      </c>
      <c r="F175" t="s">
        <v>52</v>
      </c>
      <c r="G175" t="s">
        <v>606</v>
      </c>
      <c r="H175" t="s">
        <v>32</v>
      </c>
      <c r="I175" t="s">
        <v>593</v>
      </c>
    </row>
    <row r="176" spans="1:9" x14ac:dyDescent="0.25">
      <c r="A176" s="15" t="s">
        <v>3087</v>
      </c>
      <c r="B176" s="15" t="s">
        <v>3143</v>
      </c>
      <c r="C176" s="15" t="s">
        <v>3344</v>
      </c>
      <c r="D176" s="15" t="s">
        <v>3075</v>
      </c>
      <c r="E176" s="15" t="str">
        <f t="shared" si="2"/>
        <v>17.01.01.05</v>
      </c>
      <c r="F176" t="s">
        <v>52</v>
      </c>
      <c r="G176" t="s">
        <v>606</v>
      </c>
      <c r="H176" t="s">
        <v>32</v>
      </c>
      <c r="I176" t="s">
        <v>594</v>
      </c>
    </row>
    <row r="177" spans="1:9" x14ac:dyDescent="0.25">
      <c r="A177" s="15" t="s">
        <v>3087</v>
      </c>
      <c r="B177" s="15" t="s">
        <v>3144</v>
      </c>
      <c r="C177" s="15" t="s">
        <v>3345</v>
      </c>
      <c r="D177" s="15" t="s">
        <v>3071</v>
      </c>
      <c r="E177" s="15" t="str">
        <f t="shared" si="2"/>
        <v>17.02.02.01</v>
      </c>
      <c r="F177" t="s">
        <v>52</v>
      </c>
      <c r="G177" t="s">
        <v>605</v>
      </c>
      <c r="H177" t="s">
        <v>603</v>
      </c>
      <c r="I177" t="s">
        <v>602</v>
      </c>
    </row>
    <row r="178" spans="1:9" x14ac:dyDescent="0.25">
      <c r="A178" s="15" t="s">
        <v>3087</v>
      </c>
      <c r="B178" s="15" t="s">
        <v>3145</v>
      </c>
      <c r="C178" s="15" t="s">
        <v>3346</v>
      </c>
      <c r="D178" s="15" t="s">
        <v>3071</v>
      </c>
      <c r="E178" s="15" t="str">
        <f t="shared" si="2"/>
        <v>17.03.03.01</v>
      </c>
      <c r="F178" t="s">
        <v>52</v>
      </c>
      <c r="G178" t="s">
        <v>605</v>
      </c>
      <c r="H178" t="s">
        <v>32</v>
      </c>
      <c r="I178" t="s">
        <v>589</v>
      </c>
    </row>
    <row r="179" spans="1:9" x14ac:dyDescent="0.25">
      <c r="A179" s="15" t="s">
        <v>3087</v>
      </c>
      <c r="B179" s="15" t="s">
        <v>3145</v>
      </c>
      <c r="C179" s="15" t="s">
        <v>3347</v>
      </c>
      <c r="D179" s="15" t="s">
        <v>3071</v>
      </c>
      <c r="E179" s="15" t="str">
        <f t="shared" si="2"/>
        <v>17.03.04.01</v>
      </c>
      <c r="F179" t="s">
        <v>107</v>
      </c>
      <c r="G179" t="s">
        <v>576</v>
      </c>
      <c r="H179" t="s">
        <v>580</v>
      </c>
      <c r="I179" t="s">
        <v>581</v>
      </c>
    </row>
    <row r="180" spans="1:9" x14ac:dyDescent="0.25">
      <c r="A180" s="15" t="s">
        <v>3087</v>
      </c>
      <c r="B180" s="15" t="s">
        <v>3146</v>
      </c>
      <c r="C180" s="15" t="s">
        <v>3348</v>
      </c>
      <c r="D180" s="15" t="s">
        <v>3071</v>
      </c>
      <c r="E180" s="15" t="str">
        <f t="shared" si="2"/>
        <v>17.04.05.01</v>
      </c>
      <c r="F180" t="s">
        <v>108</v>
      </c>
      <c r="G180" t="s">
        <v>185</v>
      </c>
      <c r="H180" t="s">
        <v>189</v>
      </c>
      <c r="I180" t="s">
        <v>491</v>
      </c>
    </row>
    <row r="181" spans="1:9" x14ac:dyDescent="0.25">
      <c r="A181" s="15" t="s">
        <v>3087</v>
      </c>
      <c r="B181" s="15" t="s">
        <v>3146</v>
      </c>
      <c r="C181" s="15" t="s">
        <v>3349</v>
      </c>
      <c r="D181" s="15" t="s">
        <v>3072</v>
      </c>
      <c r="E181" s="15" t="str">
        <f t="shared" si="2"/>
        <v>17.04.06.02</v>
      </c>
      <c r="F181" t="s">
        <v>108</v>
      </c>
      <c r="G181" t="s">
        <v>185</v>
      </c>
      <c r="H181" t="s">
        <v>189</v>
      </c>
      <c r="I181" t="s">
        <v>500</v>
      </c>
    </row>
    <row r="182" spans="1:9" x14ac:dyDescent="0.25">
      <c r="A182" s="15" t="s">
        <v>3088</v>
      </c>
      <c r="B182" s="15" t="s">
        <v>3147</v>
      </c>
      <c r="C182" s="15" t="s">
        <v>3350</v>
      </c>
      <c r="D182" s="15" t="s">
        <v>3073</v>
      </c>
      <c r="E182" s="15" t="str">
        <f t="shared" si="2"/>
        <v>18.01.01.03</v>
      </c>
      <c r="F182" t="s">
        <v>108</v>
      </c>
      <c r="G182" t="s">
        <v>185</v>
      </c>
      <c r="H182" t="s">
        <v>189</v>
      </c>
      <c r="I182" t="s">
        <v>503</v>
      </c>
    </row>
    <row r="183" spans="1:9" x14ac:dyDescent="0.25">
      <c r="A183" s="15" t="s">
        <v>3089</v>
      </c>
      <c r="B183" s="15" t="s">
        <v>3148</v>
      </c>
      <c r="C183" s="15" t="s">
        <v>3351</v>
      </c>
      <c r="D183" s="15" t="s">
        <v>3074</v>
      </c>
      <c r="E183" s="15" t="str">
        <f t="shared" si="2"/>
        <v>19.01.01.04</v>
      </c>
      <c r="F183" t="s">
        <v>108</v>
      </c>
      <c r="G183" t="s">
        <v>185</v>
      </c>
      <c r="H183" t="s">
        <v>189</v>
      </c>
      <c r="I183" t="s">
        <v>508</v>
      </c>
    </row>
    <row r="184" spans="1:9" x14ac:dyDescent="0.25">
      <c r="A184" s="15" t="s">
        <v>3089</v>
      </c>
      <c r="B184" s="15" t="s">
        <v>3148</v>
      </c>
      <c r="C184" s="15" t="s">
        <v>3352</v>
      </c>
      <c r="D184" s="15" t="s">
        <v>3075</v>
      </c>
      <c r="E184" s="15" t="str">
        <f t="shared" si="2"/>
        <v>19.01.02.05</v>
      </c>
      <c r="F184" t="s">
        <v>108</v>
      </c>
      <c r="G184" t="s">
        <v>185</v>
      </c>
      <c r="H184" t="s">
        <v>189</v>
      </c>
      <c r="I184" t="s">
        <v>509</v>
      </c>
    </row>
    <row r="185" spans="1:9" x14ac:dyDescent="0.25">
      <c r="A185" s="15" t="s">
        <v>3089</v>
      </c>
      <c r="B185" s="15" t="s">
        <v>3148</v>
      </c>
      <c r="C185" s="15" t="s">
        <v>3353</v>
      </c>
      <c r="D185" s="15" t="s">
        <v>3076</v>
      </c>
      <c r="E185" s="15" t="str">
        <f t="shared" si="2"/>
        <v>19.01.03.06</v>
      </c>
      <c r="F185" t="s">
        <v>108</v>
      </c>
      <c r="G185" t="s">
        <v>185</v>
      </c>
      <c r="H185" t="s">
        <v>189</v>
      </c>
      <c r="I185" t="s">
        <v>516</v>
      </c>
    </row>
    <row r="186" spans="1:9" x14ac:dyDescent="0.25">
      <c r="A186" s="15" t="s">
        <v>3089</v>
      </c>
      <c r="B186" s="15" t="s">
        <v>3148</v>
      </c>
      <c r="C186" s="15" t="s">
        <v>3354</v>
      </c>
      <c r="D186" s="15" t="s">
        <v>3071</v>
      </c>
      <c r="E186" s="15" t="str">
        <f t="shared" si="2"/>
        <v>19.01.04.01</v>
      </c>
      <c r="F186" t="s">
        <v>108</v>
      </c>
      <c r="G186" t="s">
        <v>185</v>
      </c>
      <c r="H186" t="s">
        <v>193</v>
      </c>
      <c r="I186" t="s">
        <v>495</v>
      </c>
    </row>
    <row r="187" spans="1:9" x14ac:dyDescent="0.25">
      <c r="A187" s="15" t="s">
        <v>3089</v>
      </c>
      <c r="B187" s="15" t="s">
        <v>3148</v>
      </c>
      <c r="C187" s="15" t="s">
        <v>3355</v>
      </c>
      <c r="D187" s="15" t="s">
        <v>3072</v>
      </c>
      <c r="E187" s="15" t="str">
        <f t="shared" si="2"/>
        <v>19.01.05.02</v>
      </c>
      <c r="F187" t="s">
        <v>108</v>
      </c>
      <c r="G187" t="s">
        <v>185</v>
      </c>
      <c r="H187" t="s">
        <v>193</v>
      </c>
      <c r="I187" t="s">
        <v>496</v>
      </c>
    </row>
    <row r="188" spans="1:9" x14ac:dyDescent="0.25">
      <c r="A188" s="15" t="s">
        <v>3089</v>
      </c>
      <c r="B188" s="15" t="s">
        <v>3148</v>
      </c>
      <c r="C188" s="15" t="s">
        <v>3356</v>
      </c>
      <c r="D188" s="15" t="s">
        <v>3073</v>
      </c>
      <c r="E188" s="15" t="str">
        <f t="shared" si="2"/>
        <v>19.01.06.03</v>
      </c>
      <c r="F188" t="s">
        <v>108</v>
      </c>
      <c r="G188" t="s">
        <v>185</v>
      </c>
      <c r="H188" t="s">
        <v>193</v>
      </c>
      <c r="I188" t="s">
        <v>501</v>
      </c>
    </row>
    <row r="189" spans="1:9" x14ac:dyDescent="0.25">
      <c r="A189" s="15" t="s">
        <v>3089</v>
      </c>
      <c r="B189" s="15" t="s">
        <v>3148</v>
      </c>
      <c r="C189" s="15" t="s">
        <v>3357</v>
      </c>
      <c r="D189" s="15" t="s">
        <v>3074</v>
      </c>
      <c r="E189" s="15" t="str">
        <f t="shared" si="2"/>
        <v>19.01.07.04</v>
      </c>
      <c r="F189" t="s">
        <v>108</v>
      </c>
      <c r="G189" t="s">
        <v>185</v>
      </c>
      <c r="H189" t="s">
        <v>193</v>
      </c>
      <c r="I189" t="s">
        <v>504</v>
      </c>
    </row>
    <row r="190" spans="1:9" x14ac:dyDescent="0.25">
      <c r="A190" s="15" t="s">
        <v>3089</v>
      </c>
      <c r="B190" s="15" t="s">
        <v>3148</v>
      </c>
      <c r="C190" s="15" t="s">
        <v>3358</v>
      </c>
      <c r="D190" s="15" t="s">
        <v>3071</v>
      </c>
      <c r="E190" s="15" t="str">
        <f t="shared" si="2"/>
        <v>19.01.08.01</v>
      </c>
      <c r="F190" t="s">
        <v>108</v>
      </c>
      <c r="G190" t="s">
        <v>185</v>
      </c>
      <c r="H190" t="s">
        <v>195</v>
      </c>
      <c r="I190" t="s">
        <v>502</v>
      </c>
    </row>
    <row r="191" spans="1:9" x14ac:dyDescent="0.25">
      <c r="A191" s="15" t="s">
        <v>3089</v>
      </c>
      <c r="B191" s="15" t="s">
        <v>3149</v>
      </c>
      <c r="C191" s="15" t="s">
        <v>3359</v>
      </c>
      <c r="D191" s="15" t="s">
        <v>3071</v>
      </c>
      <c r="E191" s="15" t="str">
        <f t="shared" si="2"/>
        <v>19.02.01.01</v>
      </c>
      <c r="F191" t="s">
        <v>108</v>
      </c>
      <c r="G191" t="s">
        <v>185</v>
      </c>
      <c r="H191" t="s">
        <v>190</v>
      </c>
      <c r="I191" t="s">
        <v>492</v>
      </c>
    </row>
    <row r="192" spans="1:9" x14ac:dyDescent="0.25">
      <c r="A192" s="15" t="s">
        <v>3089</v>
      </c>
      <c r="B192" s="15" t="s">
        <v>3149</v>
      </c>
      <c r="C192" s="15" t="s">
        <v>3360</v>
      </c>
      <c r="D192" s="15" t="s">
        <v>3072</v>
      </c>
      <c r="E192" s="15" t="str">
        <f t="shared" si="2"/>
        <v>19.02.02.02</v>
      </c>
      <c r="F192" t="s">
        <v>108</v>
      </c>
      <c r="G192" t="s">
        <v>185</v>
      </c>
      <c r="H192" t="s">
        <v>190</v>
      </c>
      <c r="I192" t="s">
        <v>497</v>
      </c>
    </row>
    <row r="193" spans="1:9" x14ac:dyDescent="0.25">
      <c r="A193" s="15" t="s">
        <v>3089</v>
      </c>
      <c r="B193" s="15" t="s">
        <v>3149</v>
      </c>
      <c r="C193" s="15" t="s">
        <v>3361</v>
      </c>
      <c r="D193" s="15" t="s">
        <v>3073</v>
      </c>
      <c r="E193" s="15" t="str">
        <f t="shared" si="2"/>
        <v>19.02.03.03</v>
      </c>
      <c r="F193" t="s">
        <v>108</v>
      </c>
      <c r="G193" t="s">
        <v>185</v>
      </c>
      <c r="H193" t="s">
        <v>190</v>
      </c>
      <c r="I193" t="s">
        <v>498</v>
      </c>
    </row>
    <row r="194" spans="1:9" x14ac:dyDescent="0.25">
      <c r="A194" s="15" t="s">
        <v>3089</v>
      </c>
      <c r="B194" s="15" t="s">
        <v>3149</v>
      </c>
      <c r="C194" s="15" t="s">
        <v>3362</v>
      </c>
      <c r="D194" s="15" t="s">
        <v>3074</v>
      </c>
      <c r="E194" s="15" t="str">
        <f t="shared" si="2"/>
        <v>19.02.04.04</v>
      </c>
      <c r="F194" t="s">
        <v>108</v>
      </c>
      <c r="G194" t="s">
        <v>185</v>
      </c>
      <c r="H194" t="s">
        <v>190</v>
      </c>
      <c r="I194" t="s">
        <v>499</v>
      </c>
    </row>
    <row r="195" spans="1:9" x14ac:dyDescent="0.25">
      <c r="A195" s="15" t="s">
        <v>3089</v>
      </c>
      <c r="B195" s="15" t="s">
        <v>3149</v>
      </c>
      <c r="C195" s="15" t="s">
        <v>3363</v>
      </c>
      <c r="D195" s="15" t="s">
        <v>3075</v>
      </c>
      <c r="E195" s="15" t="str">
        <f t="shared" si="2"/>
        <v>19.02.05.05</v>
      </c>
      <c r="F195" t="s">
        <v>108</v>
      </c>
      <c r="G195" t="s">
        <v>185</v>
      </c>
      <c r="H195" t="s">
        <v>190</v>
      </c>
      <c r="I195" t="s">
        <v>505</v>
      </c>
    </row>
    <row r="196" spans="1:9" x14ac:dyDescent="0.25">
      <c r="A196" s="15" t="s">
        <v>3089</v>
      </c>
      <c r="B196" s="15" t="s">
        <v>3149</v>
      </c>
      <c r="C196" s="15" t="s">
        <v>3364</v>
      </c>
      <c r="D196" s="15" t="s">
        <v>3076</v>
      </c>
      <c r="E196" s="15" t="str">
        <f t="shared" si="2"/>
        <v>19.02.06.06</v>
      </c>
      <c r="F196" t="s">
        <v>108</v>
      </c>
      <c r="G196" t="s">
        <v>185</v>
      </c>
      <c r="H196" t="s">
        <v>190</v>
      </c>
      <c r="I196" t="s">
        <v>506</v>
      </c>
    </row>
    <row r="197" spans="1:9" x14ac:dyDescent="0.25">
      <c r="A197" s="15" t="s">
        <v>3090</v>
      </c>
      <c r="B197" s="15" t="s">
        <v>3150</v>
      </c>
      <c r="C197" s="15" t="s">
        <v>3365</v>
      </c>
      <c r="D197" s="15" t="s">
        <v>3077</v>
      </c>
      <c r="E197" s="15" t="str">
        <f t="shared" si="2"/>
        <v>20.01.01.07</v>
      </c>
      <c r="F197" t="s">
        <v>108</v>
      </c>
      <c r="G197" t="s">
        <v>185</v>
      </c>
      <c r="H197" t="s">
        <v>190</v>
      </c>
      <c r="I197" t="s">
        <v>512</v>
      </c>
    </row>
    <row r="198" spans="1:9" x14ac:dyDescent="0.25">
      <c r="A198" s="15" t="s">
        <v>3090</v>
      </c>
      <c r="B198" s="15" t="s">
        <v>3150</v>
      </c>
      <c r="C198" s="15" t="s">
        <v>3366</v>
      </c>
      <c r="D198" s="15" t="s">
        <v>3071</v>
      </c>
      <c r="E198" s="15" t="str">
        <f t="shared" ref="E198:E261" si="3">C198&amp;"."&amp;D198</f>
        <v>20.01.02.01</v>
      </c>
      <c r="F198" t="s">
        <v>108</v>
      </c>
      <c r="G198" t="s">
        <v>185</v>
      </c>
      <c r="H198" t="s">
        <v>194</v>
      </c>
      <c r="I198" t="s">
        <v>513</v>
      </c>
    </row>
    <row r="199" spans="1:9" x14ac:dyDescent="0.25">
      <c r="A199" s="15" t="s">
        <v>3090</v>
      </c>
      <c r="B199" s="15" t="s">
        <v>3150</v>
      </c>
      <c r="C199" s="15" t="s">
        <v>3367</v>
      </c>
      <c r="D199" s="15" t="s">
        <v>3071</v>
      </c>
      <c r="E199" s="15" t="str">
        <f t="shared" si="3"/>
        <v>20.01.03.01</v>
      </c>
      <c r="F199" t="s">
        <v>108</v>
      </c>
      <c r="G199" t="s">
        <v>185</v>
      </c>
      <c r="H199" t="s">
        <v>191</v>
      </c>
      <c r="I199" t="s">
        <v>493</v>
      </c>
    </row>
    <row r="200" spans="1:9" x14ac:dyDescent="0.25">
      <c r="A200" s="15" t="s">
        <v>3090</v>
      </c>
      <c r="B200" s="15" t="s">
        <v>3150</v>
      </c>
      <c r="C200" s="15" t="s">
        <v>3368</v>
      </c>
      <c r="D200" s="15" t="s">
        <v>3072</v>
      </c>
      <c r="E200" s="15" t="str">
        <f t="shared" si="3"/>
        <v>20.01.04.02</v>
      </c>
      <c r="F200" t="s">
        <v>108</v>
      </c>
      <c r="G200" t="s">
        <v>185</v>
      </c>
      <c r="H200" t="s">
        <v>191</v>
      </c>
      <c r="I200" t="s">
        <v>494</v>
      </c>
    </row>
    <row r="201" spans="1:9" x14ac:dyDescent="0.25">
      <c r="A201" s="15" t="s">
        <v>3090</v>
      </c>
      <c r="B201" s="15" t="s">
        <v>3150</v>
      </c>
      <c r="C201" s="15" t="s">
        <v>3369</v>
      </c>
      <c r="D201" s="15" t="s">
        <v>3073</v>
      </c>
      <c r="E201" s="15" t="str">
        <f t="shared" si="3"/>
        <v>20.01.05.03</v>
      </c>
      <c r="F201" t="s">
        <v>108</v>
      </c>
      <c r="G201" t="s">
        <v>185</v>
      </c>
      <c r="H201" t="s">
        <v>191</v>
      </c>
      <c r="I201" t="s">
        <v>507</v>
      </c>
    </row>
    <row r="202" spans="1:9" x14ac:dyDescent="0.25">
      <c r="A202" s="15" t="s">
        <v>3090</v>
      </c>
      <c r="B202" s="15" t="s">
        <v>3150</v>
      </c>
      <c r="C202" s="15" t="s">
        <v>3370</v>
      </c>
      <c r="D202" s="15" t="s">
        <v>3074</v>
      </c>
      <c r="E202" s="15" t="str">
        <f t="shared" si="3"/>
        <v>20.01.06.04</v>
      </c>
      <c r="F202" t="s">
        <v>108</v>
      </c>
      <c r="G202" t="s">
        <v>185</v>
      </c>
      <c r="H202" t="s">
        <v>191</v>
      </c>
      <c r="I202" t="s">
        <v>510</v>
      </c>
    </row>
    <row r="203" spans="1:9" x14ac:dyDescent="0.25">
      <c r="A203" s="15" t="s">
        <v>3090</v>
      </c>
      <c r="B203" s="15" t="s">
        <v>3150</v>
      </c>
      <c r="C203" s="15" t="s">
        <v>3371</v>
      </c>
      <c r="D203" s="15" t="s">
        <v>3075</v>
      </c>
      <c r="E203" s="15" t="str">
        <f t="shared" si="3"/>
        <v>20.01.07.05</v>
      </c>
      <c r="F203" t="s">
        <v>108</v>
      </c>
      <c r="G203" t="s">
        <v>185</v>
      </c>
      <c r="H203" t="s">
        <v>191</v>
      </c>
      <c r="I203" t="s">
        <v>511</v>
      </c>
    </row>
    <row r="204" spans="1:9" x14ac:dyDescent="0.25">
      <c r="A204" s="15" t="s">
        <v>3090</v>
      </c>
      <c r="B204" s="15" t="s">
        <v>3150</v>
      </c>
      <c r="C204" s="15" t="s">
        <v>3372</v>
      </c>
      <c r="D204" s="15" t="s">
        <v>3076</v>
      </c>
      <c r="E204" s="15" t="str">
        <f t="shared" si="3"/>
        <v>20.01.08.06</v>
      </c>
      <c r="F204" t="s">
        <v>108</v>
      </c>
      <c r="G204" t="s">
        <v>185</v>
      </c>
      <c r="H204" t="s">
        <v>191</v>
      </c>
      <c r="I204" t="s">
        <v>514</v>
      </c>
    </row>
    <row r="205" spans="1:9" x14ac:dyDescent="0.25">
      <c r="A205" s="15" t="s">
        <v>3090</v>
      </c>
      <c r="B205" s="15" t="s">
        <v>3150</v>
      </c>
      <c r="C205" s="15" t="s">
        <v>3373</v>
      </c>
      <c r="D205" s="15" t="s">
        <v>3077</v>
      </c>
      <c r="E205" s="15" t="str">
        <f t="shared" si="3"/>
        <v>20.01.09.07</v>
      </c>
      <c r="F205" t="s">
        <v>108</v>
      </c>
      <c r="G205" t="s">
        <v>185</v>
      </c>
      <c r="H205" t="s">
        <v>191</v>
      </c>
      <c r="I205" t="s">
        <v>515</v>
      </c>
    </row>
    <row r="206" spans="1:9" x14ac:dyDescent="0.25">
      <c r="A206" s="15" t="s">
        <v>3090</v>
      </c>
      <c r="B206" s="15" t="s">
        <v>3150</v>
      </c>
      <c r="C206" s="15" t="s">
        <v>3374</v>
      </c>
      <c r="D206" s="15" t="s">
        <v>3078</v>
      </c>
      <c r="E206" s="15" t="str">
        <f t="shared" si="3"/>
        <v>20.01.10.08</v>
      </c>
      <c r="F206" t="s">
        <v>108</v>
      </c>
      <c r="G206" t="s">
        <v>185</v>
      </c>
      <c r="H206" t="s">
        <v>191</v>
      </c>
      <c r="I206" t="s">
        <v>517</v>
      </c>
    </row>
    <row r="207" spans="1:9" x14ac:dyDescent="0.25">
      <c r="A207" s="15" t="s">
        <v>3090</v>
      </c>
      <c r="B207" s="15" t="s">
        <v>3150</v>
      </c>
      <c r="C207" s="15" t="s">
        <v>3375</v>
      </c>
      <c r="D207" s="15" t="s">
        <v>3079</v>
      </c>
      <c r="E207" s="15" t="str">
        <f t="shared" si="3"/>
        <v>20.01.11.09</v>
      </c>
      <c r="F207" t="s">
        <v>108</v>
      </c>
      <c r="G207" t="s">
        <v>185</v>
      </c>
      <c r="H207" t="s">
        <v>191</v>
      </c>
      <c r="I207" t="s">
        <v>519</v>
      </c>
    </row>
    <row r="208" spans="1:9" x14ac:dyDescent="0.25">
      <c r="A208" s="15" t="s">
        <v>3090</v>
      </c>
      <c r="B208" s="15" t="s">
        <v>3150</v>
      </c>
      <c r="C208" s="15" t="s">
        <v>3376</v>
      </c>
      <c r="D208" s="15" t="s">
        <v>3080</v>
      </c>
      <c r="E208" s="15" t="str">
        <f t="shared" si="3"/>
        <v>20.01.12.10</v>
      </c>
      <c r="F208" t="s">
        <v>108</v>
      </c>
      <c r="G208" t="s">
        <v>185</v>
      </c>
      <c r="H208" t="s">
        <v>191</v>
      </c>
      <c r="I208" t="s">
        <v>520</v>
      </c>
    </row>
    <row r="209" spans="1:9" x14ac:dyDescent="0.25">
      <c r="A209" s="15" t="s">
        <v>3090</v>
      </c>
      <c r="B209" s="15" t="s">
        <v>3150</v>
      </c>
      <c r="C209" s="15" t="s">
        <v>3377</v>
      </c>
      <c r="D209" s="15" t="s">
        <v>3081</v>
      </c>
      <c r="E209" s="15" t="str">
        <f t="shared" si="3"/>
        <v>20.01.13.11</v>
      </c>
      <c r="F209" t="s">
        <v>108</v>
      </c>
      <c r="G209" t="s">
        <v>185</v>
      </c>
      <c r="H209" t="s">
        <v>191</v>
      </c>
      <c r="I209" t="s">
        <v>521</v>
      </c>
    </row>
    <row r="210" spans="1:9" x14ac:dyDescent="0.25">
      <c r="A210" s="15" t="s">
        <v>3090</v>
      </c>
      <c r="B210" s="15" t="s">
        <v>3150</v>
      </c>
      <c r="C210" s="15" t="s">
        <v>3378</v>
      </c>
      <c r="D210" s="15" t="s">
        <v>3071</v>
      </c>
      <c r="E210" s="15" t="str">
        <f t="shared" si="3"/>
        <v>20.01.14.01</v>
      </c>
      <c r="F210" t="s">
        <v>108</v>
      </c>
      <c r="G210" t="s">
        <v>185</v>
      </c>
      <c r="H210" t="s">
        <v>192</v>
      </c>
      <c r="I210" t="s">
        <v>518</v>
      </c>
    </row>
    <row r="211" spans="1:9" x14ac:dyDescent="0.25">
      <c r="A211" s="15" t="s">
        <v>3090</v>
      </c>
      <c r="B211" s="15" t="s">
        <v>3150</v>
      </c>
      <c r="C211" s="15" t="s">
        <v>3379</v>
      </c>
      <c r="D211" s="15" t="s">
        <v>3071</v>
      </c>
      <c r="E211" s="15" t="str">
        <f t="shared" si="3"/>
        <v>20.01.15.01</v>
      </c>
      <c r="F211" t="s">
        <v>108</v>
      </c>
      <c r="G211" t="s">
        <v>185</v>
      </c>
      <c r="H211" t="s">
        <v>137</v>
      </c>
      <c r="I211" t="s">
        <v>523</v>
      </c>
    </row>
    <row r="212" spans="1:9" x14ac:dyDescent="0.25">
      <c r="A212" s="15" t="s">
        <v>3090</v>
      </c>
      <c r="B212" s="15" t="s">
        <v>3150</v>
      </c>
      <c r="C212" s="15" t="s">
        <v>3380</v>
      </c>
      <c r="D212" s="15" t="s">
        <v>3071</v>
      </c>
      <c r="E212" s="15" t="str">
        <f t="shared" si="3"/>
        <v>20.01.16.01</v>
      </c>
      <c r="F212" t="s">
        <v>108</v>
      </c>
      <c r="G212" t="s">
        <v>186</v>
      </c>
      <c r="H212" t="s">
        <v>193</v>
      </c>
      <c r="I212" t="s">
        <v>501</v>
      </c>
    </row>
    <row r="213" spans="1:9" x14ac:dyDescent="0.25">
      <c r="A213" s="15" t="s">
        <v>3090</v>
      </c>
      <c r="B213" s="15" t="s">
        <v>3150</v>
      </c>
      <c r="C213" s="15" t="s">
        <v>3381</v>
      </c>
      <c r="D213" s="15" t="s">
        <v>3071</v>
      </c>
      <c r="E213" s="15" t="str">
        <f t="shared" si="3"/>
        <v>20.01.17.01</v>
      </c>
      <c r="F213" t="s">
        <v>108</v>
      </c>
      <c r="G213" t="s">
        <v>186</v>
      </c>
      <c r="H213" t="s">
        <v>190</v>
      </c>
      <c r="I213" t="s">
        <v>505</v>
      </c>
    </row>
    <row r="214" spans="1:9" x14ac:dyDescent="0.25">
      <c r="A214" s="15" t="s">
        <v>3090</v>
      </c>
      <c r="B214" s="15" t="s">
        <v>3150</v>
      </c>
      <c r="C214" s="15" t="s">
        <v>3382</v>
      </c>
      <c r="D214" s="15" t="s">
        <v>3072</v>
      </c>
      <c r="E214" s="15" t="str">
        <f t="shared" si="3"/>
        <v>20.01.18.02</v>
      </c>
      <c r="F214" t="s">
        <v>108</v>
      </c>
      <c r="G214" t="s">
        <v>186</v>
      </c>
      <c r="H214" t="s">
        <v>190</v>
      </c>
      <c r="I214" t="s">
        <v>512</v>
      </c>
    </row>
    <row r="215" spans="1:9" x14ac:dyDescent="0.25">
      <c r="A215" s="15" t="s">
        <v>3090</v>
      </c>
      <c r="B215" s="15" t="s">
        <v>3150</v>
      </c>
      <c r="C215" s="15" t="s">
        <v>3383</v>
      </c>
      <c r="D215" s="15" t="s">
        <v>3071</v>
      </c>
      <c r="E215" s="15" t="str">
        <f t="shared" si="3"/>
        <v>20.01.19.01</v>
      </c>
      <c r="F215" t="s">
        <v>108</v>
      </c>
      <c r="G215" t="s">
        <v>186</v>
      </c>
      <c r="H215" t="s">
        <v>194</v>
      </c>
      <c r="I215" t="s">
        <v>513</v>
      </c>
    </row>
    <row r="216" spans="1:9" x14ac:dyDescent="0.25">
      <c r="A216" s="15" t="s">
        <v>3090</v>
      </c>
      <c r="B216" s="15" t="s">
        <v>3150</v>
      </c>
      <c r="C216" s="15" t="s">
        <v>3384</v>
      </c>
      <c r="D216" s="15" t="s">
        <v>3071</v>
      </c>
      <c r="E216" s="15" t="str">
        <f t="shared" si="3"/>
        <v>20.01.20.01</v>
      </c>
      <c r="F216" t="s">
        <v>108</v>
      </c>
      <c r="G216" t="s">
        <v>186</v>
      </c>
      <c r="H216" t="s">
        <v>191</v>
      </c>
      <c r="I216" t="s">
        <v>493</v>
      </c>
    </row>
    <row r="217" spans="1:9" x14ac:dyDescent="0.25">
      <c r="A217" s="15" t="s">
        <v>3090</v>
      </c>
      <c r="B217" s="15" t="s">
        <v>3150</v>
      </c>
      <c r="C217" s="15" t="s">
        <v>3385</v>
      </c>
      <c r="D217" s="15" t="s">
        <v>3072</v>
      </c>
      <c r="E217" s="15" t="str">
        <f t="shared" si="3"/>
        <v>20.01.21.02</v>
      </c>
      <c r="F217" t="s">
        <v>108</v>
      </c>
      <c r="G217" t="s">
        <v>186</v>
      </c>
      <c r="H217" t="s">
        <v>191</v>
      </c>
      <c r="I217" t="s">
        <v>494</v>
      </c>
    </row>
    <row r="218" spans="1:9" x14ac:dyDescent="0.25">
      <c r="A218" s="15" t="s">
        <v>3090</v>
      </c>
      <c r="B218" s="15" t="s">
        <v>3150</v>
      </c>
      <c r="C218" s="15" t="s">
        <v>3386</v>
      </c>
      <c r="D218" s="15" t="s">
        <v>3073</v>
      </c>
      <c r="E218" s="15" t="str">
        <f t="shared" si="3"/>
        <v>20.01.22.03</v>
      </c>
      <c r="F218" t="s">
        <v>108</v>
      </c>
      <c r="G218" t="s">
        <v>186</v>
      </c>
      <c r="H218" t="s">
        <v>191</v>
      </c>
      <c r="I218" t="s">
        <v>541</v>
      </c>
    </row>
    <row r="219" spans="1:9" x14ac:dyDescent="0.25">
      <c r="A219" s="15" t="s">
        <v>3090</v>
      </c>
      <c r="B219" s="15" t="s">
        <v>3150</v>
      </c>
      <c r="C219" s="15" t="s">
        <v>3387</v>
      </c>
      <c r="D219" s="15" t="s">
        <v>3074</v>
      </c>
      <c r="E219" s="15" t="str">
        <f t="shared" si="3"/>
        <v>20.01.23.04</v>
      </c>
      <c r="F219" t="s">
        <v>108</v>
      </c>
      <c r="G219" t="s">
        <v>186</v>
      </c>
      <c r="H219" t="s">
        <v>191</v>
      </c>
      <c r="I219" t="s">
        <v>507</v>
      </c>
    </row>
    <row r="220" spans="1:9" x14ac:dyDescent="0.25">
      <c r="A220" s="15" t="s">
        <v>3090</v>
      </c>
      <c r="B220" s="15" t="s">
        <v>3150</v>
      </c>
      <c r="C220" s="15" t="s">
        <v>3388</v>
      </c>
      <c r="D220" s="15" t="s">
        <v>3075</v>
      </c>
      <c r="E220" s="15" t="str">
        <f t="shared" si="3"/>
        <v>20.01.24.05</v>
      </c>
      <c r="F220" t="s">
        <v>108</v>
      </c>
      <c r="G220" t="s">
        <v>186</v>
      </c>
      <c r="H220" t="s">
        <v>191</v>
      </c>
      <c r="I220" t="s">
        <v>511</v>
      </c>
    </row>
    <row r="221" spans="1:9" x14ac:dyDescent="0.25">
      <c r="A221" s="15" t="s">
        <v>3091</v>
      </c>
      <c r="B221" s="15" t="s">
        <v>3151</v>
      </c>
      <c r="C221" s="15" t="s">
        <v>3389</v>
      </c>
      <c r="D221" s="15" t="s">
        <v>3076</v>
      </c>
      <c r="E221" s="15" t="str">
        <f t="shared" si="3"/>
        <v>21.01.01.06</v>
      </c>
      <c r="F221" t="s">
        <v>108</v>
      </c>
      <c r="G221" t="s">
        <v>186</v>
      </c>
      <c r="H221" t="s">
        <v>191</v>
      </c>
      <c r="I221" t="s">
        <v>542</v>
      </c>
    </row>
    <row r="222" spans="1:9" x14ac:dyDescent="0.25">
      <c r="A222" s="15" t="s">
        <v>3091</v>
      </c>
      <c r="B222" s="15" t="s">
        <v>3151</v>
      </c>
      <c r="C222" s="15" t="s">
        <v>3390</v>
      </c>
      <c r="D222" s="15" t="s">
        <v>3077</v>
      </c>
      <c r="E222" s="15" t="str">
        <f t="shared" si="3"/>
        <v>21.01.02.07</v>
      </c>
      <c r="F222" t="s">
        <v>108</v>
      </c>
      <c r="G222" t="s">
        <v>186</v>
      </c>
      <c r="H222" t="s">
        <v>191</v>
      </c>
      <c r="I222" t="s">
        <v>543</v>
      </c>
    </row>
    <row r="223" spans="1:9" x14ac:dyDescent="0.25">
      <c r="A223" s="15" t="s">
        <v>3091</v>
      </c>
      <c r="B223" s="15" t="s">
        <v>3152</v>
      </c>
      <c r="C223" s="15" t="s">
        <v>3391</v>
      </c>
      <c r="D223" s="15" t="s">
        <v>3078</v>
      </c>
      <c r="E223" s="15" t="str">
        <f t="shared" si="3"/>
        <v>21.02.01.08</v>
      </c>
      <c r="F223" t="s">
        <v>108</v>
      </c>
      <c r="G223" t="s">
        <v>186</v>
      </c>
      <c r="H223" t="s">
        <v>191</v>
      </c>
      <c r="I223" t="s">
        <v>515</v>
      </c>
    </row>
    <row r="224" spans="1:9" x14ac:dyDescent="0.25">
      <c r="A224" s="15" t="s">
        <v>3091</v>
      </c>
      <c r="B224" s="15" t="s">
        <v>3152</v>
      </c>
      <c r="C224" s="15" t="s">
        <v>3392</v>
      </c>
      <c r="D224" s="15" t="s">
        <v>3079</v>
      </c>
      <c r="E224" s="15" t="str">
        <f t="shared" si="3"/>
        <v>21.02.02.09</v>
      </c>
      <c r="F224" t="s">
        <v>108</v>
      </c>
      <c r="G224" t="s">
        <v>186</v>
      </c>
      <c r="H224" t="s">
        <v>191</v>
      </c>
      <c r="I224" t="s">
        <v>517</v>
      </c>
    </row>
    <row r="225" spans="1:9" x14ac:dyDescent="0.25">
      <c r="A225" s="15" t="s">
        <v>3091</v>
      </c>
      <c r="B225" s="15" t="s">
        <v>3152</v>
      </c>
      <c r="C225" s="15" t="s">
        <v>3393</v>
      </c>
      <c r="D225" s="15" t="s">
        <v>3080</v>
      </c>
      <c r="E225" s="15" t="str">
        <f t="shared" si="3"/>
        <v>21.02.03.10</v>
      </c>
      <c r="F225" t="s">
        <v>108</v>
      </c>
      <c r="G225" t="s">
        <v>186</v>
      </c>
      <c r="H225" t="s">
        <v>191</v>
      </c>
      <c r="I225" t="s">
        <v>520</v>
      </c>
    </row>
    <row r="226" spans="1:9" x14ac:dyDescent="0.25">
      <c r="A226" s="15" t="s">
        <v>3091</v>
      </c>
      <c r="B226" s="15" t="s">
        <v>3152</v>
      </c>
      <c r="C226" s="15" t="s">
        <v>3394</v>
      </c>
      <c r="D226" s="15" t="s">
        <v>3071</v>
      </c>
      <c r="E226" s="15" t="str">
        <f t="shared" si="3"/>
        <v>21.02.04.01</v>
      </c>
      <c r="F226" t="s">
        <v>108</v>
      </c>
      <c r="G226" t="s">
        <v>186</v>
      </c>
      <c r="H226" t="s">
        <v>192</v>
      </c>
      <c r="I226" t="s">
        <v>518</v>
      </c>
    </row>
    <row r="227" spans="1:9" x14ac:dyDescent="0.25">
      <c r="A227" s="15" t="s">
        <v>3091</v>
      </c>
      <c r="B227" s="15" t="s">
        <v>3153</v>
      </c>
      <c r="C227" s="15" t="s">
        <v>3395</v>
      </c>
      <c r="D227" s="15" t="s">
        <v>3071</v>
      </c>
      <c r="E227" s="15" t="str">
        <f t="shared" si="3"/>
        <v>21.03.01.01</v>
      </c>
      <c r="F227" t="s">
        <v>108</v>
      </c>
      <c r="G227" t="s">
        <v>186</v>
      </c>
      <c r="H227" t="s">
        <v>137</v>
      </c>
      <c r="I227" t="s">
        <v>525</v>
      </c>
    </row>
    <row r="228" spans="1:9" x14ac:dyDescent="0.25">
      <c r="A228" s="15" t="s">
        <v>3091</v>
      </c>
      <c r="B228" s="15" t="s">
        <v>3154</v>
      </c>
      <c r="C228" s="15" t="s">
        <v>3396</v>
      </c>
      <c r="D228" s="15" t="s">
        <v>3071</v>
      </c>
      <c r="E228" s="15" t="str">
        <f t="shared" si="3"/>
        <v>21.04.01.01</v>
      </c>
      <c r="F228" t="s">
        <v>95</v>
      </c>
      <c r="G228" t="s">
        <v>157</v>
      </c>
      <c r="H228" t="s">
        <v>155</v>
      </c>
      <c r="I228" t="s">
        <v>154</v>
      </c>
    </row>
    <row r="229" spans="1:9" x14ac:dyDescent="0.25">
      <c r="A229" s="15" t="s">
        <v>3091</v>
      </c>
      <c r="B229" s="15" t="s">
        <v>3155</v>
      </c>
      <c r="C229" s="15" t="s">
        <v>3397</v>
      </c>
      <c r="D229" s="15" t="s">
        <v>3071</v>
      </c>
      <c r="E229" s="15" t="str">
        <f t="shared" si="3"/>
        <v>21.05.01.01</v>
      </c>
      <c r="F229" t="s">
        <v>95</v>
      </c>
      <c r="G229" t="s">
        <v>157</v>
      </c>
      <c r="H229" t="s">
        <v>167</v>
      </c>
      <c r="I229" t="s">
        <v>167</v>
      </c>
    </row>
    <row r="230" spans="1:9" x14ac:dyDescent="0.25">
      <c r="A230" s="15" t="s">
        <v>3091</v>
      </c>
      <c r="B230" s="15" t="s">
        <v>3155</v>
      </c>
      <c r="C230" s="15" t="s">
        <v>3398</v>
      </c>
      <c r="D230" s="15" t="s">
        <v>3071</v>
      </c>
      <c r="E230" s="15" t="str">
        <f t="shared" si="3"/>
        <v>21.05.02.01</v>
      </c>
      <c r="F230" t="s">
        <v>95</v>
      </c>
      <c r="G230" t="s">
        <v>141</v>
      </c>
      <c r="H230" t="s">
        <v>158</v>
      </c>
      <c r="I230" t="s">
        <v>111</v>
      </c>
    </row>
    <row r="231" spans="1:9" x14ac:dyDescent="0.25">
      <c r="A231" s="15" t="s">
        <v>3092</v>
      </c>
      <c r="B231" s="15" t="s">
        <v>3156</v>
      </c>
      <c r="C231" s="15" t="s">
        <v>3399</v>
      </c>
      <c r="D231" s="15" t="s">
        <v>3072</v>
      </c>
      <c r="E231" s="15" t="str">
        <f t="shared" si="3"/>
        <v>22.01.01.02</v>
      </c>
      <c r="F231" t="s">
        <v>95</v>
      </c>
      <c r="G231" t="s">
        <v>141</v>
      </c>
      <c r="H231" t="s">
        <v>158</v>
      </c>
      <c r="I231" t="s">
        <v>162</v>
      </c>
    </row>
    <row r="232" spans="1:9" x14ac:dyDescent="0.25">
      <c r="A232" s="15" t="s">
        <v>3093</v>
      </c>
      <c r="B232" s="15" t="s">
        <v>3157</v>
      </c>
      <c r="C232" s="15" t="s">
        <v>3400</v>
      </c>
      <c r="D232" s="15" t="s">
        <v>3073</v>
      </c>
      <c r="E232" s="15" t="str">
        <f t="shared" si="3"/>
        <v>23.01.01.03</v>
      </c>
      <c r="F232" t="s">
        <v>95</v>
      </c>
      <c r="G232" t="s">
        <v>141</v>
      </c>
      <c r="H232" t="s">
        <v>158</v>
      </c>
      <c r="I232" t="s">
        <v>163</v>
      </c>
    </row>
    <row r="233" spans="1:9" x14ac:dyDescent="0.25">
      <c r="A233" s="15" t="s">
        <v>3094</v>
      </c>
      <c r="B233" s="15" t="s">
        <v>3157</v>
      </c>
      <c r="C233" s="15" t="s">
        <v>3400</v>
      </c>
      <c r="D233" s="15" t="s">
        <v>3074</v>
      </c>
      <c r="E233" s="15" t="str">
        <f t="shared" si="3"/>
        <v>23.01.01.04</v>
      </c>
      <c r="F233" t="s">
        <v>95</v>
      </c>
      <c r="G233" t="s">
        <v>141</v>
      </c>
      <c r="H233" t="s">
        <v>158</v>
      </c>
      <c r="I233" t="s">
        <v>152</v>
      </c>
    </row>
    <row r="234" spans="1:9" x14ac:dyDescent="0.25">
      <c r="A234" s="15" t="s">
        <v>3094</v>
      </c>
      <c r="B234" s="15" t="s">
        <v>3157</v>
      </c>
      <c r="C234" s="15" t="s">
        <v>3401</v>
      </c>
      <c r="D234" s="15" t="s">
        <v>3075</v>
      </c>
      <c r="E234" s="15" t="str">
        <f t="shared" si="3"/>
        <v>23.01.02.05</v>
      </c>
      <c r="F234" t="s">
        <v>95</v>
      </c>
      <c r="G234" t="s">
        <v>141</v>
      </c>
      <c r="H234" t="s">
        <v>158</v>
      </c>
      <c r="I234" t="s">
        <v>112</v>
      </c>
    </row>
    <row r="235" spans="1:9" x14ac:dyDescent="0.25">
      <c r="A235" s="15" t="s">
        <v>3094</v>
      </c>
      <c r="B235" s="15" t="s">
        <v>3157</v>
      </c>
      <c r="C235" s="15" t="s">
        <v>3402</v>
      </c>
      <c r="D235" s="15" t="s">
        <v>3071</v>
      </c>
      <c r="E235" s="15" t="str">
        <f t="shared" si="3"/>
        <v>23.01.03.01</v>
      </c>
      <c r="F235" t="s">
        <v>95</v>
      </c>
      <c r="G235" t="s">
        <v>141</v>
      </c>
      <c r="H235" t="s">
        <v>159</v>
      </c>
      <c r="I235" t="s">
        <v>160</v>
      </c>
    </row>
    <row r="236" spans="1:9" x14ac:dyDescent="0.25">
      <c r="A236" s="15" t="s">
        <v>3094</v>
      </c>
      <c r="B236" s="15" t="s">
        <v>3157</v>
      </c>
      <c r="C236" s="15" t="s">
        <v>3403</v>
      </c>
      <c r="D236" s="15" t="s">
        <v>3072</v>
      </c>
      <c r="E236" s="15" t="str">
        <f t="shared" si="3"/>
        <v>23.01.04.02</v>
      </c>
      <c r="F236" t="s">
        <v>95</v>
      </c>
      <c r="G236" t="s">
        <v>141</v>
      </c>
      <c r="H236" t="s">
        <v>159</v>
      </c>
      <c r="I236" t="s">
        <v>161</v>
      </c>
    </row>
    <row r="237" spans="1:9" x14ac:dyDescent="0.25">
      <c r="A237" s="15" t="s">
        <v>3094</v>
      </c>
      <c r="B237" s="15" t="s">
        <v>3157</v>
      </c>
      <c r="C237" s="15" t="s">
        <v>3404</v>
      </c>
      <c r="D237" s="15" t="s">
        <v>3071</v>
      </c>
      <c r="E237" s="15" t="str">
        <f t="shared" si="3"/>
        <v>23.01.05.01</v>
      </c>
      <c r="F237" t="s">
        <v>95</v>
      </c>
      <c r="G237" t="s">
        <v>141</v>
      </c>
      <c r="H237" t="s">
        <v>165</v>
      </c>
      <c r="I237" t="s">
        <v>166</v>
      </c>
    </row>
    <row r="238" spans="1:9" x14ac:dyDescent="0.25">
      <c r="A238" s="15" t="s">
        <v>3094</v>
      </c>
      <c r="B238" s="15" t="s">
        <v>3157</v>
      </c>
      <c r="C238" s="15" t="s">
        <v>3405</v>
      </c>
      <c r="D238" s="15" t="s">
        <v>3071</v>
      </c>
      <c r="E238" s="15" t="str">
        <f t="shared" si="3"/>
        <v>23.01.06.01</v>
      </c>
      <c r="F238" t="s">
        <v>95</v>
      </c>
      <c r="G238" t="s">
        <v>141</v>
      </c>
      <c r="H238" t="s">
        <v>164</v>
      </c>
      <c r="I238" t="s">
        <v>114</v>
      </c>
    </row>
    <row r="239" spans="1:9" x14ac:dyDescent="0.25">
      <c r="A239" s="15" t="s">
        <v>3094</v>
      </c>
      <c r="B239" s="15" t="s">
        <v>3157</v>
      </c>
      <c r="C239" s="15" t="s">
        <v>3406</v>
      </c>
      <c r="D239" s="15" t="s">
        <v>3071</v>
      </c>
      <c r="E239" s="15" t="str">
        <f t="shared" si="3"/>
        <v>23.01.07.01</v>
      </c>
      <c r="F239" t="s">
        <v>95</v>
      </c>
      <c r="G239" t="s">
        <v>171</v>
      </c>
      <c r="H239" t="s">
        <v>172</v>
      </c>
      <c r="I239" t="s">
        <v>173</v>
      </c>
    </row>
    <row r="240" spans="1:9" x14ac:dyDescent="0.25">
      <c r="A240" s="15" t="s">
        <v>3094</v>
      </c>
      <c r="B240" s="15" t="s">
        <v>3157</v>
      </c>
      <c r="C240" s="15" t="s">
        <v>3407</v>
      </c>
      <c r="D240" s="15" t="s">
        <v>3071</v>
      </c>
      <c r="E240" s="15" t="str">
        <f t="shared" si="3"/>
        <v>23.01.08.01</v>
      </c>
      <c r="F240" t="s">
        <v>95</v>
      </c>
      <c r="G240" t="s">
        <v>169</v>
      </c>
      <c r="H240" t="s">
        <v>156</v>
      </c>
      <c r="I240" t="s">
        <v>174</v>
      </c>
    </row>
    <row r="241" spans="1:9" x14ac:dyDescent="0.25">
      <c r="A241" s="15" t="s">
        <v>3094</v>
      </c>
      <c r="B241" s="15" t="s">
        <v>3157</v>
      </c>
      <c r="C241" s="15" t="s">
        <v>3408</v>
      </c>
      <c r="D241" s="15" t="s">
        <v>3071</v>
      </c>
      <c r="E241" s="15" t="str">
        <f t="shared" si="3"/>
        <v>23.01.09.01</v>
      </c>
      <c r="F241" t="s">
        <v>95</v>
      </c>
      <c r="G241" t="s">
        <v>187</v>
      </c>
      <c r="H241" t="s">
        <v>372</v>
      </c>
      <c r="I241" t="s">
        <v>153</v>
      </c>
    </row>
    <row r="242" spans="1:9" x14ac:dyDescent="0.25">
      <c r="A242" s="15" t="s">
        <v>3094</v>
      </c>
      <c r="B242" s="15" t="s">
        <v>3157</v>
      </c>
      <c r="C242" s="15" t="s">
        <v>3409</v>
      </c>
      <c r="D242" s="15" t="s">
        <v>3071</v>
      </c>
      <c r="E242" s="15" t="str">
        <f t="shared" si="3"/>
        <v>23.01.10.01</v>
      </c>
      <c r="F242" t="s">
        <v>95</v>
      </c>
      <c r="G242" t="s">
        <v>187</v>
      </c>
      <c r="H242" t="s">
        <v>213</v>
      </c>
      <c r="I242" t="s">
        <v>188</v>
      </c>
    </row>
    <row r="243" spans="1:9" x14ac:dyDescent="0.25">
      <c r="A243" s="15" t="s">
        <v>3094</v>
      </c>
      <c r="B243" s="15" t="s">
        <v>3157</v>
      </c>
      <c r="C243" s="15" t="s">
        <v>3410</v>
      </c>
      <c r="D243" s="15" t="s">
        <v>3071</v>
      </c>
      <c r="E243" s="15" t="str">
        <f t="shared" si="3"/>
        <v>23.01.11.01</v>
      </c>
      <c r="F243" t="s">
        <v>87</v>
      </c>
      <c r="G243" t="s">
        <v>371</v>
      </c>
      <c r="H243" t="s">
        <v>370</v>
      </c>
      <c r="I243" t="s">
        <v>86</v>
      </c>
    </row>
    <row r="244" spans="1:9" x14ac:dyDescent="0.25">
      <c r="A244" s="15" t="s">
        <v>3094</v>
      </c>
      <c r="B244" s="15" t="s">
        <v>3159</v>
      </c>
      <c r="C244" s="15" t="s">
        <v>3411</v>
      </c>
      <c r="D244" s="15" t="s">
        <v>3072</v>
      </c>
      <c r="E244" s="15" t="str">
        <f t="shared" si="3"/>
        <v>24.02.01.02</v>
      </c>
      <c r="F244" t="s">
        <v>87</v>
      </c>
      <c r="G244" t="s">
        <v>371</v>
      </c>
      <c r="H244" t="s">
        <v>370</v>
      </c>
      <c r="I244" t="s">
        <v>115</v>
      </c>
    </row>
    <row r="245" spans="1:9" x14ac:dyDescent="0.25">
      <c r="A245" s="15" t="s">
        <v>3094</v>
      </c>
      <c r="B245" s="15" t="s">
        <v>3159</v>
      </c>
      <c r="C245" s="15" t="s">
        <v>3412</v>
      </c>
      <c r="D245" s="15" t="s">
        <v>3071</v>
      </c>
      <c r="E245" s="15" t="str">
        <f t="shared" si="3"/>
        <v>24.02.02.01</v>
      </c>
      <c r="F245" t="s">
        <v>561</v>
      </c>
      <c r="G245" t="s">
        <v>75</v>
      </c>
      <c r="H245" t="s">
        <v>560</v>
      </c>
      <c r="I245" t="s">
        <v>560</v>
      </c>
    </row>
    <row r="246" spans="1:9" x14ac:dyDescent="0.25">
      <c r="A246" s="15" t="s">
        <v>3094</v>
      </c>
      <c r="B246" s="15" t="s">
        <v>3159</v>
      </c>
      <c r="C246" s="15" t="s">
        <v>3413</v>
      </c>
      <c r="D246" s="15" t="s">
        <v>3071</v>
      </c>
      <c r="E246" s="15" t="str">
        <f t="shared" si="3"/>
        <v>24.02.03.01</v>
      </c>
      <c r="F246" t="s">
        <v>117</v>
      </c>
      <c r="G246" t="s">
        <v>412</v>
      </c>
      <c r="H246" t="s">
        <v>118</v>
      </c>
      <c r="I246" t="s">
        <v>214</v>
      </c>
    </row>
    <row r="247" spans="1:9" x14ac:dyDescent="0.25">
      <c r="A247" s="15" t="s">
        <v>3094</v>
      </c>
      <c r="B247" s="15" t="s">
        <v>3160</v>
      </c>
      <c r="C247" s="15" t="s">
        <v>3414</v>
      </c>
      <c r="D247" s="15" t="s">
        <v>3071</v>
      </c>
      <c r="E247" s="15" t="str">
        <f t="shared" si="3"/>
        <v>24.03.01.01</v>
      </c>
      <c r="F247" t="s">
        <v>117</v>
      </c>
      <c r="G247" t="s">
        <v>412</v>
      </c>
      <c r="H247" t="s">
        <v>414</v>
      </c>
      <c r="I247" t="s">
        <v>116</v>
      </c>
    </row>
    <row r="248" spans="1:9" x14ac:dyDescent="0.25">
      <c r="A248" s="15" t="s">
        <v>3094</v>
      </c>
      <c r="B248" s="15" t="s">
        <v>3160</v>
      </c>
      <c r="C248" s="15" t="s">
        <v>3415</v>
      </c>
      <c r="D248" s="15" t="s">
        <v>3071</v>
      </c>
      <c r="E248" s="15" t="str">
        <f t="shared" si="3"/>
        <v>24.03.02.01</v>
      </c>
      <c r="F248" t="s">
        <v>117</v>
      </c>
      <c r="G248" t="s">
        <v>412</v>
      </c>
      <c r="H248" t="s">
        <v>119</v>
      </c>
      <c r="I248" t="s">
        <v>215</v>
      </c>
    </row>
    <row r="249" spans="1:9" x14ac:dyDescent="0.25">
      <c r="A249" s="15" t="s">
        <v>3094</v>
      </c>
      <c r="B249" s="15" t="s">
        <v>3160</v>
      </c>
      <c r="C249" s="15" t="s">
        <v>3416</v>
      </c>
      <c r="D249" s="15" t="s">
        <v>3071</v>
      </c>
      <c r="E249" s="15" t="str">
        <f t="shared" si="3"/>
        <v>24.03.03.01</v>
      </c>
      <c r="F249" t="s">
        <v>117</v>
      </c>
      <c r="G249" t="s">
        <v>412</v>
      </c>
      <c r="H249" t="s">
        <v>413</v>
      </c>
      <c r="I249" t="s">
        <v>409</v>
      </c>
    </row>
    <row r="250" spans="1:9" x14ac:dyDescent="0.25">
      <c r="A250" s="15" t="s">
        <v>3094</v>
      </c>
      <c r="B250" s="15" t="s">
        <v>3160</v>
      </c>
      <c r="C250" s="15" t="s">
        <v>3417</v>
      </c>
      <c r="D250" s="15" t="s">
        <v>3072</v>
      </c>
      <c r="E250" s="15" t="str">
        <f t="shared" si="3"/>
        <v>24.03.04.02</v>
      </c>
      <c r="F250" t="s">
        <v>117</v>
      </c>
      <c r="G250" t="s">
        <v>412</v>
      </c>
      <c r="H250" t="s">
        <v>413</v>
      </c>
      <c r="I250" t="s">
        <v>411</v>
      </c>
    </row>
    <row r="251" spans="1:9" x14ac:dyDescent="0.25">
      <c r="A251" s="15" t="s">
        <v>3095</v>
      </c>
      <c r="B251" s="15" t="s">
        <v>3161</v>
      </c>
      <c r="C251" s="15" t="s">
        <v>3418</v>
      </c>
      <c r="D251" s="15" t="s">
        <v>3071</v>
      </c>
      <c r="E251" s="15" t="str">
        <f t="shared" si="3"/>
        <v>25.01.01.01</v>
      </c>
      <c r="F251" t="s">
        <v>121</v>
      </c>
      <c r="G251" t="s">
        <v>175</v>
      </c>
      <c r="H251" t="s">
        <v>168</v>
      </c>
      <c r="I251" t="s">
        <v>177</v>
      </c>
    </row>
    <row r="252" spans="1:9" x14ac:dyDescent="0.25">
      <c r="A252" s="15" t="s">
        <v>3095</v>
      </c>
      <c r="B252" s="15" t="s">
        <v>3162</v>
      </c>
      <c r="C252" s="15" t="s">
        <v>3419</v>
      </c>
      <c r="D252" s="15" t="s">
        <v>3071</v>
      </c>
      <c r="E252" s="15" t="str">
        <f t="shared" si="3"/>
        <v>25.02.01.01</v>
      </c>
      <c r="F252" t="s">
        <v>121</v>
      </c>
      <c r="G252" t="s">
        <v>176</v>
      </c>
      <c r="H252" t="s">
        <v>179</v>
      </c>
      <c r="I252" t="s">
        <v>178</v>
      </c>
    </row>
    <row r="253" spans="1:9" x14ac:dyDescent="0.25">
      <c r="A253" s="15" t="s">
        <v>3096</v>
      </c>
      <c r="B253" s="15" t="s">
        <v>3163</v>
      </c>
      <c r="C253" s="15" t="s">
        <v>3420</v>
      </c>
      <c r="D253" s="15" t="s">
        <v>3071</v>
      </c>
      <c r="E253" s="15" t="str">
        <f t="shared" si="3"/>
        <v>26.01.01.01</v>
      </c>
      <c r="F253" t="s">
        <v>123</v>
      </c>
      <c r="G253" t="s">
        <v>199</v>
      </c>
      <c r="H253" t="s">
        <v>206</v>
      </c>
      <c r="I253" t="s">
        <v>349</v>
      </c>
    </row>
    <row r="254" spans="1:9" x14ac:dyDescent="0.25">
      <c r="A254" s="15" t="s">
        <v>3096</v>
      </c>
      <c r="B254" s="15" t="s">
        <v>3163</v>
      </c>
      <c r="C254" s="15" t="s">
        <v>3421</v>
      </c>
      <c r="D254" s="15" t="s">
        <v>3071</v>
      </c>
      <c r="E254" s="15" t="str">
        <f t="shared" si="3"/>
        <v>26.01.02.01</v>
      </c>
      <c r="F254" t="s">
        <v>123</v>
      </c>
      <c r="G254" t="s">
        <v>199</v>
      </c>
      <c r="H254" t="s">
        <v>207</v>
      </c>
      <c r="I254" t="s">
        <v>349</v>
      </c>
    </row>
    <row r="255" spans="1:9" x14ac:dyDescent="0.25">
      <c r="A255" s="15" t="s">
        <v>3096</v>
      </c>
      <c r="B255" s="15" t="s">
        <v>3164</v>
      </c>
      <c r="C255" s="15" t="s">
        <v>3422</v>
      </c>
      <c r="D255" s="15" t="s">
        <v>3071</v>
      </c>
      <c r="E255" s="15" t="str">
        <f t="shared" si="3"/>
        <v>26.02.01.01</v>
      </c>
      <c r="F255" t="s">
        <v>123</v>
      </c>
      <c r="G255" t="s">
        <v>47</v>
      </c>
      <c r="H255" t="s">
        <v>211</v>
      </c>
      <c r="I255" t="s">
        <v>784</v>
      </c>
    </row>
    <row r="256" spans="1:9" x14ac:dyDescent="0.25">
      <c r="A256" s="15" t="s">
        <v>3096</v>
      </c>
      <c r="B256" s="15" t="s">
        <v>3164</v>
      </c>
      <c r="C256" s="15" t="s">
        <v>3423</v>
      </c>
      <c r="D256" s="15" t="s">
        <v>3071</v>
      </c>
      <c r="E256" s="15" t="str">
        <f t="shared" si="3"/>
        <v>26.02.02.01</v>
      </c>
      <c r="F256" t="s">
        <v>123</v>
      </c>
      <c r="G256" t="s">
        <v>47</v>
      </c>
      <c r="H256" t="s">
        <v>210</v>
      </c>
      <c r="I256" t="s">
        <v>410</v>
      </c>
    </row>
    <row r="257" spans="1:9" x14ac:dyDescent="0.25">
      <c r="A257" s="15" t="s">
        <v>3096</v>
      </c>
      <c r="B257" s="15" t="s">
        <v>3165</v>
      </c>
      <c r="C257" s="15" t="s">
        <v>3424</v>
      </c>
      <c r="D257" s="15" t="s">
        <v>3071</v>
      </c>
      <c r="E257" s="15" t="str">
        <f t="shared" si="3"/>
        <v>26.03.01.01</v>
      </c>
      <c r="F257" t="s">
        <v>123</v>
      </c>
      <c r="G257" t="s">
        <v>793</v>
      </c>
      <c r="H257" t="s">
        <v>210</v>
      </c>
      <c r="I257" t="s">
        <v>410</v>
      </c>
    </row>
    <row r="258" spans="1:9" x14ac:dyDescent="0.25">
      <c r="A258" s="15" t="s">
        <v>3096</v>
      </c>
      <c r="B258" s="15" t="s">
        <v>3165</v>
      </c>
      <c r="C258" s="15" t="s">
        <v>3425</v>
      </c>
      <c r="D258" s="15" t="s">
        <v>3071</v>
      </c>
      <c r="E258" s="15" t="str">
        <f t="shared" si="3"/>
        <v>26.03.02.01</v>
      </c>
      <c r="F258" t="s">
        <v>123</v>
      </c>
      <c r="G258" t="s">
        <v>793</v>
      </c>
      <c r="H258" t="s">
        <v>212</v>
      </c>
      <c r="I258" t="s">
        <v>791</v>
      </c>
    </row>
    <row r="259" spans="1:9" x14ac:dyDescent="0.25">
      <c r="A259" s="15" t="s">
        <v>3096</v>
      </c>
      <c r="B259" s="15" t="s">
        <v>3166</v>
      </c>
      <c r="C259" s="15" t="s">
        <v>3426</v>
      </c>
      <c r="D259" s="15" t="s">
        <v>3072</v>
      </c>
      <c r="E259" s="15" t="str">
        <f t="shared" si="3"/>
        <v>26.04.01.02</v>
      </c>
      <c r="F259" t="s">
        <v>123</v>
      </c>
      <c r="G259" t="s">
        <v>793</v>
      </c>
      <c r="H259" t="s">
        <v>212</v>
      </c>
      <c r="I259" t="s">
        <v>792</v>
      </c>
    </row>
    <row r="260" spans="1:9" x14ac:dyDescent="0.25">
      <c r="A260" s="15" t="s">
        <v>3096</v>
      </c>
      <c r="B260" s="15" t="s">
        <v>3167</v>
      </c>
      <c r="C260" s="15" t="s">
        <v>3427</v>
      </c>
      <c r="D260" s="15" t="s">
        <v>3071</v>
      </c>
      <c r="E260" s="15" t="str">
        <f t="shared" si="3"/>
        <v>26.05.01.01</v>
      </c>
      <c r="F260" t="s">
        <v>123</v>
      </c>
      <c r="G260" t="s">
        <v>201</v>
      </c>
      <c r="H260" t="s">
        <v>198</v>
      </c>
      <c r="I260" t="s">
        <v>208</v>
      </c>
    </row>
    <row r="261" spans="1:9" x14ac:dyDescent="0.25">
      <c r="A261" s="15" t="s">
        <v>3097</v>
      </c>
      <c r="B261" s="15" t="s">
        <v>3168</v>
      </c>
      <c r="C261" s="15" t="s">
        <v>3428</v>
      </c>
      <c r="D261" s="15" t="s">
        <v>3072</v>
      </c>
      <c r="E261" s="15" t="str">
        <f t="shared" si="3"/>
        <v>27.01.01.02</v>
      </c>
      <c r="F261" t="s">
        <v>123</v>
      </c>
      <c r="G261" t="s">
        <v>201</v>
      </c>
      <c r="H261" t="s">
        <v>198</v>
      </c>
      <c r="I261" t="s">
        <v>203</v>
      </c>
    </row>
    <row r="262" spans="1:9" x14ac:dyDescent="0.25">
      <c r="A262" s="15" t="s">
        <v>3098</v>
      </c>
      <c r="B262" s="15" t="s">
        <v>3169</v>
      </c>
      <c r="C262" s="15" t="s">
        <v>3429</v>
      </c>
      <c r="D262" s="15" t="s">
        <v>3071</v>
      </c>
      <c r="E262" s="15" t="str">
        <f t="shared" ref="E262:E271" si="4">C262&amp;"."&amp;D262</f>
        <v>28.01.01.01</v>
      </c>
      <c r="F262" t="s">
        <v>123</v>
      </c>
      <c r="G262" t="s">
        <v>200</v>
      </c>
      <c r="H262" t="s">
        <v>198</v>
      </c>
      <c r="I262" t="s">
        <v>202</v>
      </c>
    </row>
    <row r="263" spans="1:9" x14ac:dyDescent="0.25">
      <c r="A263" s="15" t="s">
        <v>3098</v>
      </c>
      <c r="B263" s="15" t="s">
        <v>3169</v>
      </c>
      <c r="C263" s="15" t="s">
        <v>3430</v>
      </c>
      <c r="D263" s="15" t="s">
        <v>3072</v>
      </c>
      <c r="E263" s="15" t="str">
        <f t="shared" si="4"/>
        <v>28.01.02.02</v>
      </c>
      <c r="F263" t="s">
        <v>123</v>
      </c>
      <c r="G263" t="s">
        <v>200</v>
      </c>
      <c r="H263" t="s">
        <v>198</v>
      </c>
      <c r="I263" t="s">
        <v>204</v>
      </c>
    </row>
    <row r="264" spans="1:9" x14ac:dyDescent="0.25">
      <c r="A264" s="15" t="s">
        <v>3098</v>
      </c>
      <c r="B264" s="15" t="s">
        <v>3170</v>
      </c>
      <c r="C264" s="15" t="s">
        <v>3431</v>
      </c>
      <c r="D264" s="15" t="s">
        <v>3073</v>
      </c>
      <c r="E264" s="15" t="str">
        <f t="shared" si="4"/>
        <v>28.02.01.03</v>
      </c>
      <c r="F264" t="s">
        <v>123</v>
      </c>
      <c r="G264" t="s">
        <v>200</v>
      </c>
      <c r="H264" t="s">
        <v>198</v>
      </c>
      <c r="I264" t="s">
        <v>205</v>
      </c>
    </row>
    <row r="265" spans="1:9" x14ac:dyDescent="0.25">
      <c r="A265" s="15" t="s">
        <v>3098</v>
      </c>
      <c r="B265" s="15" t="s">
        <v>3170</v>
      </c>
      <c r="C265" s="15" t="s">
        <v>3432</v>
      </c>
      <c r="D265" s="15" t="s">
        <v>3071</v>
      </c>
      <c r="E265" s="15" t="str">
        <f t="shared" si="4"/>
        <v>28.02.02.01</v>
      </c>
      <c r="F265" t="s">
        <v>126</v>
      </c>
      <c r="G265" t="s">
        <v>127</v>
      </c>
      <c r="H265" t="s">
        <v>213</v>
      </c>
      <c r="I265" t="s">
        <v>209</v>
      </c>
    </row>
    <row r="266" spans="1:9" x14ac:dyDescent="0.25">
      <c r="A266" s="15" t="s">
        <v>3098</v>
      </c>
      <c r="B266" s="15" t="s">
        <v>3170</v>
      </c>
      <c r="C266" s="15" t="s">
        <v>3433</v>
      </c>
      <c r="D266" s="15" t="s">
        <v>3071</v>
      </c>
      <c r="E266" s="15" t="str">
        <f t="shared" si="4"/>
        <v>28.02.03.01</v>
      </c>
      <c r="F266" t="s">
        <v>106</v>
      </c>
      <c r="G266" t="s">
        <v>181</v>
      </c>
      <c r="H266" t="s">
        <v>182</v>
      </c>
      <c r="I266" t="s">
        <v>180</v>
      </c>
    </row>
    <row r="267" spans="1:9" x14ac:dyDescent="0.25">
      <c r="A267" s="15" t="s">
        <v>3098</v>
      </c>
      <c r="B267" s="15" t="s">
        <v>3170</v>
      </c>
      <c r="C267" s="15" t="s">
        <v>3434</v>
      </c>
      <c r="D267" s="18" t="s">
        <v>3071</v>
      </c>
      <c r="E267" s="15" t="str">
        <f t="shared" si="4"/>
        <v>28.02.04.01</v>
      </c>
    </row>
    <row r="268" spans="1:9" x14ac:dyDescent="0.25">
      <c r="A268" s="15" t="s">
        <v>3098</v>
      </c>
      <c r="B268" s="15" t="s">
        <v>3171</v>
      </c>
      <c r="C268" s="15" t="s">
        <v>3435</v>
      </c>
      <c r="D268" s="18" t="s">
        <v>3071</v>
      </c>
      <c r="E268" s="15" t="str">
        <f t="shared" si="4"/>
        <v>28.03.01.01</v>
      </c>
    </row>
    <row r="269" spans="1:9" x14ac:dyDescent="0.25">
      <c r="A269" s="15" t="s">
        <v>3098</v>
      </c>
      <c r="B269" s="15" t="s">
        <v>3171</v>
      </c>
      <c r="C269" s="15" t="s">
        <v>3436</v>
      </c>
      <c r="D269" s="18" t="s">
        <v>3071</v>
      </c>
      <c r="E269" s="15" t="str">
        <f t="shared" si="4"/>
        <v>28.03.02.01</v>
      </c>
    </row>
    <row r="270" spans="1:9" x14ac:dyDescent="0.25">
      <c r="A270" s="15" t="s">
        <v>3098</v>
      </c>
      <c r="B270" s="15" t="s">
        <v>3171</v>
      </c>
      <c r="C270" s="15" t="s">
        <v>3437</v>
      </c>
      <c r="D270" s="18" t="s">
        <v>3071</v>
      </c>
      <c r="E270" s="15" t="str">
        <f t="shared" si="4"/>
        <v>28.03.03.01</v>
      </c>
    </row>
    <row r="271" spans="1:9" x14ac:dyDescent="0.25">
      <c r="A271" s="15" t="s">
        <v>3098</v>
      </c>
      <c r="B271" s="15" t="s">
        <v>3171</v>
      </c>
      <c r="C271" s="15" t="s">
        <v>3438</v>
      </c>
      <c r="D271" s="18" t="s">
        <v>3071</v>
      </c>
      <c r="E271" s="15" t="str">
        <f t="shared" si="4"/>
        <v>28.03.04.01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230C4-1F77-4E17-A019-C80E16D7AF47}">
  <dimension ref="A1:R1385"/>
  <sheetViews>
    <sheetView tabSelected="1" topLeftCell="L1117" workbookViewId="0">
      <selection activeCell="N241" sqref="N241"/>
    </sheetView>
  </sheetViews>
  <sheetFormatPr baseColWidth="10" defaultRowHeight="15" x14ac:dyDescent="0.25"/>
  <cols>
    <col min="1" max="1" width="11.140625" bestFit="1" customWidth="1"/>
    <col min="2" max="2" width="28.7109375" bestFit="1" customWidth="1"/>
    <col min="3" max="3" width="31.28515625" bestFit="1" customWidth="1"/>
    <col min="5" max="5" width="14.28515625" bestFit="1" customWidth="1"/>
    <col min="6" max="6" width="42.28515625" bestFit="1" customWidth="1"/>
    <col min="7" max="7" width="47.42578125" bestFit="1" customWidth="1"/>
    <col min="9" max="9" width="10.42578125" bestFit="1" customWidth="1"/>
    <col min="10" max="10" width="55.7109375" bestFit="1" customWidth="1"/>
    <col min="11" max="11" width="63.5703125" bestFit="1" customWidth="1"/>
    <col min="13" max="13" width="13.28515625" bestFit="1" customWidth="1"/>
    <col min="14" max="14" width="39.140625" customWidth="1"/>
    <col min="15" max="15" width="52.140625" customWidth="1"/>
  </cols>
  <sheetData>
    <row r="1" spans="1:15" x14ac:dyDescent="0.25">
      <c r="A1" t="s">
        <v>3070</v>
      </c>
      <c r="B1" t="s">
        <v>1</v>
      </c>
      <c r="C1" t="s">
        <v>3500</v>
      </c>
      <c r="E1" t="s">
        <v>3099</v>
      </c>
      <c r="F1" t="s">
        <v>2</v>
      </c>
      <c r="G1" t="s">
        <v>3500</v>
      </c>
      <c r="I1" t="s">
        <v>3172</v>
      </c>
      <c r="J1" t="s">
        <v>3</v>
      </c>
      <c r="K1" t="s">
        <v>3500</v>
      </c>
      <c r="M1" t="s">
        <v>3439</v>
      </c>
      <c r="N1" t="s">
        <v>4</v>
      </c>
      <c r="O1" t="s">
        <v>3500</v>
      </c>
    </row>
    <row r="2" spans="1:15" x14ac:dyDescent="0.25">
      <c r="A2" t="s">
        <v>3071</v>
      </c>
      <c r="B2" t="s">
        <v>184</v>
      </c>
      <c r="C2" t="str">
        <f>+Sectores[[#This Row],[id_Sector]]&amp;" "&amp;Sectores[[#This Row],[Sector]]</f>
        <v>01 Acuicultura</v>
      </c>
      <c r="E2" t="s">
        <v>3100</v>
      </c>
      <c r="F2" t="s">
        <v>348</v>
      </c>
      <c r="G2" t="str">
        <f>+Contenido[[#This Row],[id_contenido]]&amp;" "&amp;Contenido[[#This Row],[Contenido]]</f>
        <v>01.01 Especies Animales</v>
      </c>
      <c r="I2" s="15" t="s">
        <v>3173</v>
      </c>
      <c r="J2" t="s">
        <v>190</v>
      </c>
      <c r="K2" t="str">
        <f>+Temas[[#This Row],[id_Tema]]&amp;" "&amp;Temas[[#This Row],[Tema]]</f>
        <v>01.01.01 Moluscos</v>
      </c>
      <c r="M2" t="s">
        <v>3503</v>
      </c>
      <c r="N2" t="s">
        <v>443</v>
      </c>
      <c r="O2" t="s">
        <v>4610</v>
      </c>
    </row>
    <row r="3" spans="1:15" x14ac:dyDescent="0.25">
      <c r="A3" t="s">
        <v>3072</v>
      </c>
      <c r="B3" t="s">
        <v>31</v>
      </c>
      <c r="C3" t="str">
        <f>+Sectores[[#This Row],[id_Sector]]&amp;" "&amp;Sectores[[#This Row],[Sector]]</f>
        <v>02 Agricultura</v>
      </c>
      <c r="E3" t="s">
        <v>3101</v>
      </c>
      <c r="F3" t="s">
        <v>347</v>
      </c>
      <c r="G3" t="str">
        <f>+Contenido[[#This Row],[id_contenido]]&amp;" "&amp;Contenido[[#This Row],[Contenido]]</f>
        <v>01.02 Especies Vegetales</v>
      </c>
      <c r="I3" s="15" t="s">
        <v>3174</v>
      </c>
      <c r="J3" t="s">
        <v>191</v>
      </c>
      <c r="K3" t="str">
        <f>+Temas[[#This Row],[id_Tema]]&amp;" "&amp;Temas[[#This Row],[Tema]]</f>
        <v>01.01.02 Peces</v>
      </c>
      <c r="M3" t="s">
        <v>3503</v>
      </c>
      <c r="N3" t="s">
        <v>492</v>
      </c>
      <c r="O3" t="s">
        <v>5539</v>
      </c>
    </row>
    <row r="4" spans="1:15" x14ac:dyDescent="0.25">
      <c r="A4" t="s">
        <v>3073</v>
      </c>
      <c r="B4" t="s">
        <v>45</v>
      </c>
      <c r="C4" t="str">
        <f>+Sectores[[#This Row],[id_Sector]]&amp;" "&amp;Sectores[[#This Row],[Sector]]</f>
        <v>03 Arte y Cultura</v>
      </c>
      <c r="E4" t="s">
        <v>3102</v>
      </c>
      <c r="F4" t="s">
        <v>490</v>
      </c>
      <c r="G4" t="str">
        <f>+Contenido[[#This Row],[id_contenido]]&amp;" "&amp;Contenido[[#This Row],[Contenido]]</f>
        <v>01.03 Todas las especies</v>
      </c>
      <c r="I4" s="15" t="s">
        <v>3175</v>
      </c>
      <c r="J4" t="s">
        <v>192</v>
      </c>
      <c r="K4" t="str">
        <f>+Temas[[#This Row],[id_Tema]]&amp;" "&amp;Temas[[#This Row],[Tema]]</f>
        <v>01.01.03 Resto</v>
      </c>
      <c r="M4" t="s">
        <v>3503</v>
      </c>
      <c r="N4" t="s">
        <v>505</v>
      </c>
      <c r="O4" t="s">
        <v>5561</v>
      </c>
    </row>
    <row r="5" spans="1:15" x14ac:dyDescent="0.25">
      <c r="A5" t="s">
        <v>3074</v>
      </c>
      <c r="B5" t="s">
        <v>47</v>
      </c>
      <c r="C5" t="str">
        <f>+Sectores[[#This Row],[id_Sector]]&amp;" "&amp;Sectores[[#This Row],[Sector]]</f>
        <v>04 Comercio Exterior</v>
      </c>
      <c r="E5" t="s">
        <v>3103</v>
      </c>
      <c r="F5" t="s">
        <v>3501</v>
      </c>
      <c r="G5" t="str">
        <f>+Contenido[[#This Row],[id_contenido]]&amp;" "&amp;Contenido[[#This Row],[Contenido]]</f>
        <v>02.01 Exportaciones Agrícolas</v>
      </c>
      <c r="I5" s="15" t="s">
        <v>3176</v>
      </c>
      <c r="J5" t="s">
        <v>189</v>
      </c>
      <c r="K5" t="str">
        <f>+Temas[[#This Row],[id_Tema]]&amp;" "&amp;Temas[[#This Row],[Tema]]</f>
        <v>01.02.01 Algas</v>
      </c>
      <c r="M5" t="s">
        <v>3504</v>
      </c>
      <c r="N5" t="s">
        <v>444</v>
      </c>
      <c r="O5" t="s">
        <v>4611</v>
      </c>
    </row>
    <row r="6" spans="1:15" x14ac:dyDescent="0.25">
      <c r="A6" t="s">
        <v>3075</v>
      </c>
      <c r="B6" t="s">
        <v>63</v>
      </c>
      <c r="C6" t="str">
        <f>+Sectores[[#This Row],[id_Sector]]&amp;" "&amp;Sectores[[#This Row],[Sector]]</f>
        <v>05 Comercio, Restaurantes y Hoteles</v>
      </c>
      <c r="E6" t="s">
        <v>3444</v>
      </c>
      <c r="F6" t="s">
        <v>3502</v>
      </c>
      <c r="G6" t="str">
        <f>+Contenido[[#This Row],[id_contenido]]&amp;" "&amp;Contenido[[#This Row],[Contenido]]</f>
        <v>02.02 Importaciones Agrícolas</v>
      </c>
      <c r="I6" s="15" t="s">
        <v>3177</v>
      </c>
      <c r="J6" t="s">
        <v>489</v>
      </c>
      <c r="K6" t="str">
        <f>+Temas[[#This Row],[id_Tema]]&amp;" "&amp;Temas[[#This Row],[Tema]]</f>
        <v>01.03.01 Cosechas Acuícolas</v>
      </c>
      <c r="M6" t="s">
        <v>3504</v>
      </c>
      <c r="N6" t="s">
        <v>497</v>
      </c>
      <c r="O6" t="s">
        <v>5540</v>
      </c>
    </row>
    <row r="7" spans="1:15" x14ac:dyDescent="0.25">
      <c r="A7" t="s">
        <v>3076</v>
      </c>
      <c r="B7" t="s">
        <v>64</v>
      </c>
      <c r="C7" t="str">
        <f>+Sectores[[#This Row],[id_Sector]]&amp;" "&amp;Sectores[[#This Row],[Sector]]</f>
        <v>06 Construcción</v>
      </c>
      <c r="E7" t="s">
        <v>3445</v>
      </c>
      <c r="F7" t="s">
        <v>32</v>
      </c>
      <c r="G7" t="str">
        <f>+Contenido[[#This Row],[id_contenido]]&amp;" "&amp;Contenido[[#This Row],[Contenido]]</f>
        <v>02.03 Producción</v>
      </c>
      <c r="I7" s="15" t="s">
        <v>3178</v>
      </c>
      <c r="J7" t="s">
        <v>2769</v>
      </c>
      <c r="K7" t="str">
        <f>+Temas[[#This Row],[id_Tema]]&amp;" "&amp;Temas[[#This Row],[Tema]]</f>
        <v>02.01.01 Frutas</v>
      </c>
      <c r="M7" t="s">
        <v>3504</v>
      </c>
      <c r="N7" t="s">
        <v>512</v>
      </c>
      <c r="O7" t="s">
        <v>5562</v>
      </c>
    </row>
    <row r="8" spans="1:15" x14ac:dyDescent="0.25">
      <c r="A8" t="s">
        <v>3077</v>
      </c>
      <c r="B8" t="s">
        <v>67</v>
      </c>
      <c r="C8" t="str">
        <f>+Sectores[[#This Row],[id_Sector]]&amp;" "&amp;Sectores[[#This Row],[Sector]]</f>
        <v>07 Delincuencia</v>
      </c>
      <c r="E8" t="s">
        <v>3446</v>
      </c>
      <c r="F8" t="s">
        <v>2826</v>
      </c>
      <c r="G8" t="str">
        <f>+Contenido[[#This Row],[id_contenido]]&amp;" "&amp;Contenido[[#This Row],[Contenido]]</f>
        <v>02.04 Superficie cosechada</v>
      </c>
      <c r="I8" s="15" t="s">
        <v>3456</v>
      </c>
      <c r="J8" t="s">
        <v>2769</v>
      </c>
      <c r="K8" t="str">
        <f>+Temas[[#This Row],[id_Tema]]&amp;" "&amp;Temas[[#This Row],[Tema]]</f>
        <v>02.02.01 Frutas</v>
      </c>
      <c r="M8" t="s">
        <v>4432</v>
      </c>
      <c r="N8" t="s">
        <v>498</v>
      </c>
      <c r="O8" t="s">
        <v>5541</v>
      </c>
    </row>
    <row r="9" spans="1:15" x14ac:dyDescent="0.25">
      <c r="A9" t="s">
        <v>3078</v>
      </c>
      <c r="B9" t="s">
        <v>62</v>
      </c>
      <c r="C9" t="str">
        <f>+Sectores[[#This Row],[id_Sector]]&amp;" "&amp;Sectores[[#This Row],[Sector]]</f>
        <v>08 Educación</v>
      </c>
      <c r="E9" t="s">
        <v>3447</v>
      </c>
      <c r="F9" t="s">
        <v>2819</v>
      </c>
      <c r="G9" t="str">
        <f>+Contenido[[#This Row],[id_contenido]]&amp;" "&amp;Contenido[[#This Row],[Contenido]]</f>
        <v>02.05 Superficie plantada</v>
      </c>
      <c r="I9" s="15" t="s">
        <v>3456</v>
      </c>
      <c r="J9" t="s">
        <v>3021</v>
      </c>
      <c r="K9" t="str">
        <f>+Temas[[#This Row],[id_Tema]]&amp;" "&amp;Temas[[#This Row],[Tema]]</f>
        <v>02.02.01 Bovino</v>
      </c>
      <c r="M9" t="s">
        <v>4433</v>
      </c>
      <c r="N9" t="s">
        <v>499</v>
      </c>
      <c r="O9" t="s">
        <v>5542</v>
      </c>
    </row>
    <row r="10" spans="1:15" x14ac:dyDescent="0.25">
      <c r="A10" t="s">
        <v>3079</v>
      </c>
      <c r="B10" t="s">
        <v>1031</v>
      </c>
      <c r="C10" t="str">
        <f>+Sectores[[#This Row],[id_Sector]]&amp;" "&amp;Sectores[[#This Row],[Sector]]</f>
        <v>09 Empresa</v>
      </c>
      <c r="E10" t="s">
        <v>3104</v>
      </c>
      <c r="F10" t="s">
        <v>40</v>
      </c>
      <c r="G10" t="str">
        <f>+Contenido[[#This Row],[id_contenido]]&amp;" "&amp;Contenido[[#This Row],[Contenido]]</f>
        <v>03.01 Infraestructura</v>
      </c>
      <c r="I10" s="15" t="s">
        <v>3457</v>
      </c>
      <c r="J10" t="s">
        <v>33</v>
      </c>
      <c r="K10" t="str">
        <f>+Temas[[#This Row],[id_Tema]]&amp;" "&amp;Temas[[#This Row],[Tema]]</f>
        <v>02.03.01 Fruta</v>
      </c>
      <c r="M10" t="s">
        <v>4434</v>
      </c>
      <c r="N10" t="s">
        <v>505</v>
      </c>
      <c r="O10" t="s">
        <v>5543</v>
      </c>
    </row>
    <row r="11" spans="1:15" x14ac:dyDescent="0.25">
      <c r="A11" t="s">
        <v>3080</v>
      </c>
      <c r="B11" t="s">
        <v>81</v>
      </c>
      <c r="C11" t="str">
        <f>+Sectores[[#This Row],[id_Sector]]&amp;" "&amp;Sectores[[#This Row],[Sector]]</f>
        <v>10 Energía</v>
      </c>
      <c r="E11" t="s">
        <v>3105</v>
      </c>
      <c r="F11" t="s">
        <v>48</v>
      </c>
      <c r="G11" t="str">
        <f>+Contenido[[#This Row],[id_contenido]]&amp;" "&amp;Contenido[[#This Row],[Contenido]]</f>
        <v>04.01 Exportaciones</v>
      </c>
      <c r="I11" s="15" t="s">
        <v>3457</v>
      </c>
      <c r="J11" t="s">
        <v>3025</v>
      </c>
      <c r="K11" t="str">
        <f>+Temas[[#This Row],[id_Tema]]&amp;" "&amp;Temas[[#This Row],[Tema]]</f>
        <v>02.03.01 Avicultura</v>
      </c>
      <c r="M11" t="s">
        <v>4435</v>
      </c>
      <c r="N11" t="s">
        <v>506</v>
      </c>
      <c r="O11" t="s">
        <v>5544</v>
      </c>
    </row>
    <row r="12" spans="1:15" x14ac:dyDescent="0.25">
      <c r="A12" t="s">
        <v>3081</v>
      </c>
      <c r="B12" t="s">
        <v>100</v>
      </c>
      <c r="C12" t="str">
        <f>+Sectores[[#This Row],[id_Sector]]&amp;" "&amp;Sectores[[#This Row],[Sector]]</f>
        <v>11 Extranjería</v>
      </c>
      <c r="E12" t="s">
        <v>3106</v>
      </c>
      <c r="F12" t="s">
        <v>57</v>
      </c>
      <c r="G12" t="str">
        <f>+Contenido[[#This Row],[id_contenido]]&amp;" "&amp;Contenido[[#This Row],[Contenido]]</f>
        <v>04.02 Importaciones</v>
      </c>
      <c r="I12" s="15" t="s">
        <v>3457</v>
      </c>
      <c r="J12" t="s">
        <v>651</v>
      </c>
      <c r="K12" t="str">
        <f>+Temas[[#This Row],[id_Tema]]&amp;" "&amp;Temas[[#This Row],[Tema]]</f>
        <v>02.03.01 Bebidas</v>
      </c>
      <c r="M12" t="s">
        <v>4436</v>
      </c>
      <c r="N12" t="s">
        <v>512</v>
      </c>
      <c r="O12" t="s">
        <v>5545</v>
      </c>
    </row>
    <row r="13" spans="1:15" x14ac:dyDescent="0.25">
      <c r="A13" t="s">
        <v>3082</v>
      </c>
      <c r="B13" t="s">
        <v>88</v>
      </c>
      <c r="C13" t="str">
        <f>+Sectores[[#This Row],[id_Sector]]&amp;" "&amp;Sectores[[#This Row],[Sector]]</f>
        <v>12 Forestal</v>
      </c>
      <c r="E13" t="s">
        <v>3107</v>
      </c>
      <c r="F13" t="s">
        <v>143</v>
      </c>
      <c r="G13" t="str">
        <f>+Contenido[[#This Row],[id_contenido]]&amp;" "&amp;Contenido[[#This Row],[Contenido]]</f>
        <v>05.01 Comercio</v>
      </c>
      <c r="I13" s="15" t="s">
        <v>3463</v>
      </c>
      <c r="J13" t="s">
        <v>3021</v>
      </c>
      <c r="K13" t="str">
        <f>+Temas[[#This Row],[id_Tema]]&amp;" "&amp;Temas[[#This Row],[Tema]]</f>
        <v>02.03.02 Bovino</v>
      </c>
      <c r="M13" t="s">
        <v>3505</v>
      </c>
      <c r="N13" t="s">
        <v>448</v>
      </c>
      <c r="O13" t="s">
        <v>4612</v>
      </c>
    </row>
    <row r="14" spans="1:15" x14ac:dyDescent="0.25">
      <c r="A14" t="s">
        <v>3083</v>
      </c>
      <c r="B14" t="s">
        <v>39</v>
      </c>
      <c r="C14" t="str">
        <f>+Sectores[[#This Row],[id_Sector]]&amp;" "&amp;Sectores[[#This Row],[Sector]]</f>
        <v>13 Gestión Territorial</v>
      </c>
      <c r="E14" t="s">
        <v>3108</v>
      </c>
      <c r="F14" t="s">
        <v>142</v>
      </c>
      <c r="G14" t="str">
        <f>+Contenido[[#This Row],[id_contenido]]&amp;" "&amp;Contenido[[#This Row],[Contenido]]</f>
        <v>05.02 Hoteles</v>
      </c>
      <c r="I14" s="15" t="s">
        <v>3463</v>
      </c>
      <c r="J14" t="s">
        <v>675</v>
      </c>
      <c r="K14" t="str">
        <f>+Temas[[#This Row],[id_Tema]]&amp;" "&amp;Temas[[#This Row],[Tema]]</f>
        <v>02.03.02 Caucho y Plástico</v>
      </c>
      <c r="M14" t="s">
        <v>3505</v>
      </c>
      <c r="N14" t="s">
        <v>493</v>
      </c>
      <c r="O14" t="s">
        <v>5547</v>
      </c>
    </row>
    <row r="15" spans="1:15" x14ac:dyDescent="0.25">
      <c r="A15" t="s">
        <v>3084</v>
      </c>
      <c r="B15" t="s">
        <v>94</v>
      </c>
      <c r="C15" t="str">
        <f>+Sectores[[#This Row],[id_Sector]]&amp;" "&amp;Sectores[[#This Row],[Sector]]</f>
        <v>14 Gobiernos Locales</v>
      </c>
      <c r="E15" t="s">
        <v>3109</v>
      </c>
      <c r="F15" t="s">
        <v>552</v>
      </c>
      <c r="G15" t="str">
        <f>+Contenido[[#This Row],[id_contenido]]&amp;" "&amp;Contenido[[#This Row],[Contenido]]</f>
        <v>06.01 Edificación Habitacional</v>
      </c>
      <c r="I15" s="15" t="s">
        <v>3464</v>
      </c>
      <c r="J15" t="s">
        <v>3033</v>
      </c>
      <c r="K15" t="str">
        <f>+Temas[[#This Row],[id_Tema]]&amp;" "&amp;Temas[[#This Row],[Tema]]</f>
        <v>02.03.03 Porcino</v>
      </c>
      <c r="M15" t="s">
        <v>3505</v>
      </c>
      <c r="N15" t="s">
        <v>493</v>
      </c>
      <c r="O15" t="s">
        <v>5547</v>
      </c>
    </row>
    <row r="16" spans="1:15" x14ac:dyDescent="0.25">
      <c r="A16" t="s">
        <v>3085</v>
      </c>
      <c r="B16" t="s">
        <v>98</v>
      </c>
      <c r="C16" t="str">
        <f>+Sectores[[#This Row],[id_Sector]]&amp;" "&amp;Sectores[[#This Row],[Sector]]</f>
        <v>15 Industria Manufacturera</v>
      </c>
      <c r="E16" t="s">
        <v>3110</v>
      </c>
      <c r="F16" t="s">
        <v>551</v>
      </c>
      <c r="G16" t="str">
        <f>+Contenido[[#This Row],[id_contenido]]&amp;" "&amp;Contenido[[#This Row],[Contenido]]</f>
        <v>06.02 Edificación No Habitacional</v>
      </c>
      <c r="I16" s="15" t="s">
        <v>3464</v>
      </c>
      <c r="J16" t="s">
        <v>666</v>
      </c>
      <c r="K16" t="str">
        <f>+Temas[[#This Row],[id_Tema]]&amp;" "&amp;Temas[[#This Row],[Tema]]</f>
        <v>02.03.03 Derivados del Petróleo</v>
      </c>
      <c r="M16" t="s">
        <v>3506</v>
      </c>
      <c r="N16" t="s">
        <v>445</v>
      </c>
      <c r="O16" t="s">
        <v>4613</v>
      </c>
    </row>
    <row r="17" spans="1:15" x14ac:dyDescent="0.25">
      <c r="A17" t="s">
        <v>3086</v>
      </c>
      <c r="B17" t="s">
        <v>37</v>
      </c>
      <c r="C17" t="str">
        <f>+Sectores[[#This Row],[id_Sector]]&amp;" "&amp;Sectores[[#This Row],[Sector]]</f>
        <v>16 Medioambiente</v>
      </c>
      <c r="E17" t="s">
        <v>3111</v>
      </c>
      <c r="F17" t="s">
        <v>424</v>
      </c>
      <c r="G17" t="str">
        <f>+Contenido[[#This Row],[id_contenido]]&amp;" "&amp;Contenido[[#This Row],[Contenido]]</f>
        <v>06.03 Ejecución Presupuestaria</v>
      </c>
      <c r="I17" s="15" t="s">
        <v>3465</v>
      </c>
      <c r="J17" t="s">
        <v>696</v>
      </c>
      <c r="K17" t="str">
        <f>+Temas[[#This Row],[id_Tema]]&amp;" "&amp;Temas[[#This Row],[Tema]]</f>
        <v>02.03.04 Equipo de Transporte</v>
      </c>
      <c r="M17" t="s">
        <v>3506</v>
      </c>
      <c r="N17" t="s">
        <v>494</v>
      </c>
      <c r="O17" t="s">
        <v>5548</v>
      </c>
    </row>
    <row r="18" spans="1:15" x14ac:dyDescent="0.25">
      <c r="A18" t="s">
        <v>3087</v>
      </c>
      <c r="B18" t="s">
        <v>52</v>
      </c>
      <c r="C18" t="str">
        <f>+Sectores[[#This Row],[id_Sector]]&amp;" "&amp;Sectores[[#This Row],[Sector]]</f>
        <v>17 Minería</v>
      </c>
      <c r="E18" t="s">
        <v>3112</v>
      </c>
      <c r="F18" t="s">
        <v>150</v>
      </c>
      <c r="G18" t="str">
        <f>+Contenido[[#This Row],[id_contenido]]&amp;" "&amp;Contenido[[#This Row],[Contenido]]</f>
        <v>06.04 Industria, comercio y establecimientos financieros</v>
      </c>
      <c r="I18" s="15" t="s">
        <v>3466</v>
      </c>
      <c r="J18" t="s">
        <v>687</v>
      </c>
      <c r="K18" t="str">
        <f>+Temas[[#This Row],[id_Tema]]&amp;" "&amp;Temas[[#This Row],[Tema]]</f>
        <v>02.03.05 Equipos Eléctricos</v>
      </c>
      <c r="M18" t="s">
        <v>3506</v>
      </c>
      <c r="N18" t="s">
        <v>494</v>
      </c>
      <c r="O18" t="s">
        <v>5548</v>
      </c>
    </row>
    <row r="19" spans="1:15" x14ac:dyDescent="0.25">
      <c r="A19" t="s">
        <v>3088</v>
      </c>
      <c r="B19" t="s">
        <v>107</v>
      </c>
      <c r="C19" t="str">
        <f>+Sectores[[#This Row],[id_Sector]]&amp;" "&amp;Sectores[[#This Row],[Sector]]</f>
        <v>18 Pecuario</v>
      </c>
      <c r="E19" t="s">
        <v>3113</v>
      </c>
      <c r="F19" t="s">
        <v>87</v>
      </c>
      <c r="G19" t="str">
        <f>+Contenido[[#This Row],[id_contenido]]&amp;" "&amp;Contenido[[#This Row],[Contenido]]</f>
        <v>06.05 Servicios</v>
      </c>
      <c r="I19" s="15" t="s">
        <v>3467</v>
      </c>
      <c r="J19" t="s">
        <v>663</v>
      </c>
      <c r="K19" t="str">
        <f>+Temas[[#This Row],[id_Tema]]&amp;" "&amp;Temas[[#This Row],[Tema]]</f>
        <v>02.03.06 Grabaciones</v>
      </c>
      <c r="M19" t="s">
        <v>3507</v>
      </c>
      <c r="N19" t="s">
        <v>446</v>
      </c>
      <c r="O19" t="s">
        <v>4614</v>
      </c>
    </row>
    <row r="20" spans="1:15" x14ac:dyDescent="0.25">
      <c r="A20" t="s">
        <v>3089</v>
      </c>
      <c r="B20" t="s">
        <v>108</v>
      </c>
      <c r="C20" t="str">
        <f>+Sectores[[#This Row],[id_Sector]]&amp;" "&amp;Sectores[[#This Row],[Sector]]</f>
        <v>19 Pesca</v>
      </c>
      <c r="E20" t="s">
        <v>3114</v>
      </c>
      <c r="F20" t="s">
        <v>103</v>
      </c>
      <c r="G20" t="str">
        <f>+Contenido[[#This Row],[id_contenido]]&amp;" "&amp;Contenido[[#This Row],[Contenido]]</f>
        <v>06.06 Vivienda</v>
      </c>
      <c r="I20" s="15" t="s">
        <v>3468</v>
      </c>
      <c r="J20" t="s">
        <v>657</v>
      </c>
      <c r="K20" t="str">
        <f>+Temas[[#This Row],[id_Tema]]&amp;" "&amp;Temas[[#This Row],[Tema]]</f>
        <v>02.03.07 Madera y Derivados</v>
      </c>
      <c r="M20" t="s">
        <v>3507</v>
      </c>
      <c r="N20" t="s">
        <v>507</v>
      </c>
      <c r="O20" t="s">
        <v>5549</v>
      </c>
    </row>
    <row r="21" spans="1:15" x14ac:dyDescent="0.25">
      <c r="A21" t="s">
        <v>3090</v>
      </c>
      <c r="B21" t="s">
        <v>1329</v>
      </c>
      <c r="C21" t="str">
        <f>+Sectores[[#This Row],[id_Sector]]&amp;" "&amp;Sectores[[#This Row],[Sector]]</f>
        <v>20 Política y Gobierno</v>
      </c>
      <c r="E21" t="s">
        <v>3115</v>
      </c>
      <c r="F21" t="s">
        <v>197</v>
      </c>
      <c r="G21" t="str">
        <f>+Contenido[[#This Row],[id_contenido]]&amp;" "&amp;Contenido[[#This Row],[Contenido]]</f>
        <v>07.01 Delitos de Mayor Connotación Social</v>
      </c>
      <c r="I21" s="15" t="s">
        <v>3469</v>
      </c>
      <c r="J21" t="s">
        <v>690</v>
      </c>
      <c r="K21" t="str">
        <f>+Temas[[#This Row],[id_Tema]]&amp;" "&amp;Temas[[#This Row],[Tema]]</f>
        <v>02.03.08 Maquinaria n.c.p</v>
      </c>
      <c r="M21" t="s">
        <v>3507</v>
      </c>
      <c r="N21" t="s">
        <v>541</v>
      </c>
      <c r="O21" t="s">
        <v>5563</v>
      </c>
    </row>
    <row r="22" spans="1:15" x14ac:dyDescent="0.25">
      <c r="A22" t="s">
        <v>3091</v>
      </c>
      <c r="B22" t="s">
        <v>95</v>
      </c>
      <c r="C22" t="str">
        <f>+Sectores[[#This Row],[id_Sector]]&amp;" "&amp;Sectores[[#This Row],[Sector]]</f>
        <v>21 Salud</v>
      </c>
      <c r="E22" t="s">
        <v>3116</v>
      </c>
      <c r="F22" t="s">
        <v>1576</v>
      </c>
      <c r="G22" t="str">
        <f>+Contenido[[#This Row],[id_contenido]]&amp;" "&amp;Contenido[[#This Row],[Contenido]]</f>
        <v>07.02 Sentencias Dictadas por Delito</v>
      </c>
      <c r="I22" s="15" t="s">
        <v>3470</v>
      </c>
      <c r="J22" t="s">
        <v>681</v>
      </c>
      <c r="K22" t="str">
        <f>+Temas[[#This Row],[id_Tema]]&amp;" "&amp;Temas[[#This Row],[Tema]]</f>
        <v>02.03.09 Metales</v>
      </c>
      <c r="M22" t="s">
        <v>3508</v>
      </c>
      <c r="N22" t="s">
        <v>447</v>
      </c>
      <c r="O22" t="s">
        <v>4615</v>
      </c>
    </row>
    <row r="23" spans="1:15" x14ac:dyDescent="0.25">
      <c r="A23" t="s">
        <v>3092</v>
      </c>
      <c r="B23" t="s">
        <v>87</v>
      </c>
      <c r="C23" t="str">
        <f>+Sectores[[#This Row],[id_Sector]]&amp;" "&amp;Sectores[[#This Row],[Sector]]</f>
        <v>22 Servicios</v>
      </c>
      <c r="E23" t="s">
        <v>3117</v>
      </c>
      <c r="F23" t="s">
        <v>2536</v>
      </c>
      <c r="G23" t="str">
        <f>+Contenido[[#This Row],[id_contenido]]&amp;" "&amp;Contenido[[#This Row],[Contenido]]</f>
        <v>07.03 Sentencias Dictadas por Tipo de Delito</v>
      </c>
      <c r="I23" s="15" t="s">
        <v>3471</v>
      </c>
      <c r="J23" t="s">
        <v>699</v>
      </c>
      <c r="K23" t="str">
        <f>+Temas[[#This Row],[id_Tema]]&amp;" "&amp;Temas[[#This Row],[Tema]]</f>
        <v>02.03.10 Muebles</v>
      </c>
      <c r="M23" t="s">
        <v>3508</v>
      </c>
      <c r="N23" t="s">
        <v>510</v>
      </c>
      <c r="O23" t="s">
        <v>5550</v>
      </c>
    </row>
    <row r="24" spans="1:15" x14ac:dyDescent="0.25">
      <c r="A24" s="16" t="s">
        <v>3093</v>
      </c>
      <c r="B24" s="16" t="s">
        <v>5959</v>
      </c>
      <c r="C24" s="16" t="str">
        <f>+Sectores[[#This Row],[id_Sector]]&amp;" "&amp;Sectores[[#This Row],[Sector]]</f>
        <v>23 en blanco</v>
      </c>
      <c r="E24" t="s">
        <v>3118</v>
      </c>
      <c r="F24" t="s">
        <v>567</v>
      </c>
      <c r="G24" t="str">
        <f>+Contenido[[#This Row],[id_contenido]]&amp;" "&amp;Contenido[[#This Row],[Contenido]]</f>
        <v>08.01 Apoyo Económico</v>
      </c>
      <c r="I24" s="15" t="s">
        <v>3472</v>
      </c>
      <c r="J24" t="s">
        <v>660</v>
      </c>
      <c r="K24" t="str">
        <f>+Temas[[#This Row],[id_Tema]]&amp;" "&amp;Temas[[#This Row],[Tema]]</f>
        <v>02.03.11 Papel</v>
      </c>
      <c r="M24" t="s">
        <v>3508</v>
      </c>
      <c r="N24" t="s">
        <v>507</v>
      </c>
      <c r="O24" t="s">
        <v>5564</v>
      </c>
    </row>
    <row r="25" spans="1:15" x14ac:dyDescent="0.25">
      <c r="A25" t="s">
        <v>3094</v>
      </c>
      <c r="B25" t="s">
        <v>117</v>
      </c>
      <c r="C25" t="str">
        <f>+Sectores[[#This Row],[id_Sector]]&amp;" "&amp;Sectores[[#This Row],[Sector]]</f>
        <v>24 Socioeconómico</v>
      </c>
      <c r="E25" t="s">
        <v>3119</v>
      </c>
      <c r="F25" t="s">
        <v>563</v>
      </c>
      <c r="G25" t="str">
        <f>+Contenido[[#This Row],[id_contenido]]&amp;" "&amp;Contenido[[#This Row],[Contenido]]</f>
        <v>08.02 Métricas de la Educación</v>
      </c>
      <c r="I25" s="15" t="s">
        <v>3473</v>
      </c>
      <c r="J25" t="s">
        <v>647</v>
      </c>
      <c r="K25" t="str">
        <f>+Temas[[#This Row],[id_Tema]]&amp;" "&amp;Temas[[#This Row],[Tema]]</f>
        <v>02.03.12 Productos Alimenticios</v>
      </c>
      <c r="M25" t="s">
        <v>4437</v>
      </c>
      <c r="N25" t="s">
        <v>511</v>
      </c>
      <c r="O25" t="s">
        <v>5551</v>
      </c>
    </row>
    <row r="26" spans="1:15" x14ac:dyDescent="0.25">
      <c r="A26" t="s">
        <v>3095</v>
      </c>
      <c r="B26" t="s">
        <v>121</v>
      </c>
      <c r="C26" t="str">
        <f>+Sectores[[#This Row],[id_Sector]]&amp;" "&amp;Sectores[[#This Row],[Sector]]</f>
        <v>25 Telecomunicaciones</v>
      </c>
      <c r="E26" t="s">
        <v>3120</v>
      </c>
      <c r="F26" t="s">
        <v>76</v>
      </c>
      <c r="G26" t="str">
        <f>+Contenido[[#This Row],[id_contenido]]&amp;" "&amp;Contenido[[#This Row],[Contenido]]</f>
        <v>08.03 Métricas Educación</v>
      </c>
      <c r="I26" s="15" t="s">
        <v>3474</v>
      </c>
      <c r="J26" t="s">
        <v>684</v>
      </c>
      <c r="K26" t="str">
        <f>+Temas[[#This Row],[id_Tema]]&amp;" "&amp;Temas[[#This Row],[Tema]]</f>
        <v>02.03.13 Productos de Metal</v>
      </c>
      <c r="M26" t="s">
        <v>4437</v>
      </c>
      <c r="N26" t="s">
        <v>511</v>
      </c>
      <c r="O26" t="s">
        <v>5551</v>
      </c>
    </row>
    <row r="27" spans="1:15" x14ac:dyDescent="0.25">
      <c r="A27" t="s">
        <v>3096</v>
      </c>
      <c r="B27" t="s">
        <v>123</v>
      </c>
      <c r="C27" t="str">
        <f>+Sectores[[#This Row],[id_Sector]]&amp;" "&amp;Sectores[[#This Row],[Sector]]</f>
        <v>26 Transporte</v>
      </c>
      <c r="E27" t="s">
        <v>3121</v>
      </c>
      <c r="F27" t="s">
        <v>1032</v>
      </c>
      <c r="G27" t="str">
        <f>+Contenido[[#This Row],[id_contenido]]&amp;" "&amp;Contenido[[#This Row],[Contenido]]</f>
        <v>09.01 Empresas por Tramo (13)</v>
      </c>
      <c r="I27" s="15" t="s">
        <v>3475</v>
      </c>
      <c r="J27" t="s">
        <v>672</v>
      </c>
      <c r="K27" t="str">
        <f>+Temas[[#This Row],[id_Tema]]&amp;" "&amp;Temas[[#This Row],[Tema]]</f>
        <v>02.03.14 Productos Farmacéuticos</v>
      </c>
      <c r="M27" t="s">
        <v>4438</v>
      </c>
      <c r="N27" t="s">
        <v>514</v>
      </c>
      <c r="O27" t="s">
        <v>5552</v>
      </c>
    </row>
    <row r="28" spans="1:15" x14ac:dyDescent="0.25">
      <c r="A28" t="s">
        <v>3097</v>
      </c>
      <c r="B28" t="s">
        <v>126</v>
      </c>
      <c r="C28" t="str">
        <f>+Sectores[[#This Row],[id_Sector]]&amp;" "&amp;Sectores[[#This Row],[Sector]]</f>
        <v>27 Utilidad Pública</v>
      </c>
      <c r="E28" t="s">
        <v>3122</v>
      </c>
      <c r="F28" t="s">
        <v>1063</v>
      </c>
      <c r="G28" t="str">
        <f>+Contenido[[#This Row],[id_contenido]]&amp;" "&amp;Contenido[[#This Row],[Contenido]]</f>
        <v>09.02 Empresas por Tramo (5)</v>
      </c>
      <c r="I28" s="15" t="s">
        <v>3476</v>
      </c>
      <c r="J28" t="s">
        <v>678</v>
      </c>
      <c r="K28" t="str">
        <f>+Temas[[#This Row],[id_Tema]]&amp;" "&amp;Temas[[#This Row],[Tema]]</f>
        <v>02.03.15 Productos Minerales No Metálicos</v>
      </c>
      <c r="M28" t="s">
        <v>4438</v>
      </c>
      <c r="N28" t="s">
        <v>542</v>
      </c>
      <c r="O28" t="s">
        <v>5565</v>
      </c>
    </row>
    <row r="29" spans="1:15" x14ac:dyDescent="0.25">
      <c r="A29" t="s">
        <v>3098</v>
      </c>
      <c r="B29" t="s">
        <v>106</v>
      </c>
      <c r="C29" t="str">
        <f>+Sectores[[#This Row],[id_Sector]]&amp;" "&amp;Sectores[[#This Row],[Sector]]</f>
        <v>28 Violencia Contra la Mujer</v>
      </c>
      <c r="E29" t="s">
        <v>3123</v>
      </c>
      <c r="F29" t="s">
        <v>1108</v>
      </c>
      <c r="G29" t="str">
        <f>+Contenido[[#This Row],[id_contenido]]&amp;" "&amp;Contenido[[#This Row],[Contenido]]</f>
        <v>09.03 Tipo Contribuyente</v>
      </c>
      <c r="I29" s="15" t="s">
        <v>3477</v>
      </c>
      <c r="J29" t="s">
        <v>669</v>
      </c>
      <c r="K29" t="str">
        <f>+Temas[[#This Row],[id_Tema]]&amp;" "&amp;Temas[[#This Row],[Tema]]</f>
        <v>02.03.16 Sustancias Químicas</v>
      </c>
      <c r="M29" t="s">
        <v>4439</v>
      </c>
      <c r="N29" t="s">
        <v>515</v>
      </c>
      <c r="O29" t="s">
        <v>5553</v>
      </c>
    </row>
    <row r="30" spans="1:15" x14ac:dyDescent="0.25">
      <c r="A30" t="s">
        <v>3441</v>
      </c>
      <c r="B30" t="s">
        <v>103</v>
      </c>
      <c r="C30" t="str">
        <f>+Sectores[[#This Row],[id_Sector]]&amp;" "&amp;Sectores[[#This Row],[Sector]]</f>
        <v>29 Vivienda</v>
      </c>
      <c r="E30" t="s">
        <v>3124</v>
      </c>
      <c r="F30" t="s">
        <v>283</v>
      </c>
      <c r="G30" t="str">
        <f>+Contenido[[#This Row],[id_contenido]]&amp;" "&amp;Contenido[[#This Row],[Contenido]]</f>
        <v>10.01 Energía Eléctrica</v>
      </c>
      <c r="I30" s="15" t="s">
        <v>3478</v>
      </c>
      <c r="J30" t="s">
        <v>653</v>
      </c>
      <c r="K30" t="str">
        <f>+Temas[[#This Row],[id_Tema]]&amp;" "&amp;Temas[[#This Row],[Tema]]</f>
        <v>02.03.17 Tabaco</v>
      </c>
      <c r="M30" t="s">
        <v>4439</v>
      </c>
      <c r="N30" t="s">
        <v>543</v>
      </c>
      <c r="O30" t="s">
        <v>5566</v>
      </c>
    </row>
    <row r="31" spans="1:15" x14ac:dyDescent="0.25">
      <c r="A31" t="s">
        <v>3442</v>
      </c>
      <c r="B31" t="s">
        <v>2728</v>
      </c>
      <c r="C31" t="str">
        <f>+Sectores[[#This Row],[id_Sector]]&amp;" "&amp;Sectores[[#This Row],[Sector]]</f>
        <v>30 Ingresos Tributarios</v>
      </c>
      <c r="E31" t="s">
        <v>3125</v>
      </c>
      <c r="F31" t="s">
        <v>583</v>
      </c>
      <c r="G31" t="str">
        <f>+Contenido[[#This Row],[id_contenido]]&amp;" "&amp;Contenido[[#This Row],[Contenido]]</f>
        <v>11.01 Refugio</v>
      </c>
      <c r="I31" s="15" t="s">
        <v>3479</v>
      </c>
      <c r="J31" t="s">
        <v>693</v>
      </c>
      <c r="K31" t="str">
        <f>+Temas[[#This Row],[id_Tema]]&amp;" "&amp;Temas[[#This Row],[Tema]]</f>
        <v>02.03.18 Vehículos</v>
      </c>
      <c r="M31" t="s">
        <v>4440</v>
      </c>
      <c r="N31" t="s">
        <v>517</v>
      </c>
      <c r="O31" t="s">
        <v>5554</v>
      </c>
    </row>
    <row r="32" spans="1:15" x14ac:dyDescent="0.25">
      <c r="A32" t="s">
        <v>3443</v>
      </c>
      <c r="B32" t="s">
        <v>3020</v>
      </c>
      <c r="C32" t="str">
        <f>+Sectores[[#This Row],[id_Sector]]&amp;" "&amp;Sectores[[#This Row],[Sector]]</f>
        <v>31 Ganadería</v>
      </c>
      <c r="E32" t="s">
        <v>3126</v>
      </c>
      <c r="F32" t="s">
        <v>303</v>
      </c>
      <c r="G32" t="str">
        <f>+Contenido[[#This Row],[id_contenido]]&amp;" "&amp;Contenido[[#This Row],[Contenido]]</f>
        <v>12.01 Forestación</v>
      </c>
      <c r="I32" s="15" t="s">
        <v>3458</v>
      </c>
      <c r="J32" t="s">
        <v>2820</v>
      </c>
      <c r="K32" t="str">
        <f>+Temas[[#This Row],[id_Tema]]&amp;" "&amp;Temas[[#This Row],[Tema]]</f>
        <v>02.04.01 Cultivos</v>
      </c>
      <c r="M32" t="s">
        <v>4440</v>
      </c>
      <c r="N32" t="s">
        <v>515</v>
      </c>
      <c r="O32" t="s">
        <v>5567</v>
      </c>
    </row>
    <row r="33" spans="1:15" x14ac:dyDescent="0.25">
      <c r="A33" t="s">
        <v>5747</v>
      </c>
      <c r="B33" t="s">
        <v>5748</v>
      </c>
      <c r="C33" t="str">
        <f>+Sectores[[#This Row],[id_Sector]]&amp;" "&amp;Sectores[[#This Row],[Sector]]</f>
        <v>32 Aguas y Aguas Residuales</v>
      </c>
      <c r="E33" t="s">
        <v>3127</v>
      </c>
      <c r="F33" t="s">
        <v>89</v>
      </c>
      <c r="G33" t="str">
        <f>+Contenido[[#This Row],[id_contenido]]&amp;" "&amp;Contenido[[#This Row],[Contenido]]</f>
        <v>12.02 Incendios</v>
      </c>
      <c r="I33" s="15" t="s">
        <v>3459</v>
      </c>
      <c r="J33" t="s">
        <v>2821</v>
      </c>
      <c r="K33" t="str">
        <f>+Temas[[#This Row],[id_Tema]]&amp;" "&amp;Temas[[#This Row],[Tema]]</f>
        <v>02.04.02 Hortalizas</v>
      </c>
      <c r="M33" t="s">
        <v>4441</v>
      </c>
      <c r="N33" t="s">
        <v>519</v>
      </c>
      <c r="O33" t="s">
        <v>5555</v>
      </c>
    </row>
    <row r="34" spans="1:15" x14ac:dyDescent="0.25">
      <c r="A34" s="20" t="s">
        <v>5955</v>
      </c>
      <c r="B34" t="s">
        <v>5791</v>
      </c>
      <c r="C34" t="str">
        <f>+Sectores[[#This Row],[id_Sector]]&amp;" "&amp;Sectores[[#This Row],[Sector]]</f>
        <v>33 Banco Central</v>
      </c>
      <c r="E34" t="s">
        <v>3128</v>
      </c>
      <c r="F34" t="s">
        <v>1266</v>
      </c>
      <c r="G34" t="str">
        <f>+Contenido[[#This Row],[id_contenido]]&amp;" "&amp;Contenido[[#This Row],[Contenido]]</f>
        <v>12.03 Incendios Plantaciones</v>
      </c>
      <c r="I34" s="15" t="s">
        <v>3460</v>
      </c>
      <c r="J34" t="s">
        <v>2820</v>
      </c>
      <c r="K34" t="str">
        <f>+Temas[[#This Row],[id_Tema]]&amp;" "&amp;Temas[[#This Row],[Tema]]</f>
        <v>02.05.01 Cultivos</v>
      </c>
      <c r="M34" t="s">
        <v>4441</v>
      </c>
      <c r="N34" t="s">
        <v>517</v>
      </c>
      <c r="O34" t="s">
        <v>5568</v>
      </c>
    </row>
    <row r="35" spans="1:15" x14ac:dyDescent="0.25">
      <c r="E35" t="s">
        <v>3129</v>
      </c>
      <c r="F35" t="s">
        <v>302</v>
      </c>
      <c r="G35" t="str">
        <f>+Contenido[[#This Row],[id_contenido]]&amp;" "&amp;Contenido[[#This Row],[Contenido]]</f>
        <v>12.04 Industria Maderera</v>
      </c>
      <c r="I35" s="15" t="s">
        <v>3461</v>
      </c>
      <c r="J35" t="s">
        <v>2821</v>
      </c>
      <c r="K35" t="str">
        <f>+Temas[[#This Row],[id_Tema]]&amp;" "&amp;Temas[[#This Row],[Tema]]</f>
        <v>02.05.02 Hortalizas</v>
      </c>
      <c r="M35" t="s">
        <v>4442</v>
      </c>
      <c r="N35" t="s">
        <v>520</v>
      </c>
      <c r="O35" t="s">
        <v>5556</v>
      </c>
    </row>
    <row r="36" spans="1:15" x14ac:dyDescent="0.25">
      <c r="E36" t="s">
        <v>3130</v>
      </c>
      <c r="F36" t="s">
        <v>130</v>
      </c>
      <c r="G36" t="str">
        <f>+Contenido[[#This Row],[id_contenido]]&amp;" "&amp;Contenido[[#This Row],[Contenido]]</f>
        <v>13.01 Infraestructura Verde</v>
      </c>
      <c r="I36" s="15" t="s">
        <v>3179</v>
      </c>
      <c r="J36" t="s">
        <v>44</v>
      </c>
      <c r="K36" t="str">
        <f>+Temas[[#This Row],[id_Tema]]&amp;" "&amp;Temas[[#This Row],[Tema]]</f>
        <v>03.01.01 Centros Culturales</v>
      </c>
      <c r="M36" t="s">
        <v>4442</v>
      </c>
      <c r="N36" t="s">
        <v>520</v>
      </c>
      <c r="O36" t="s">
        <v>5556</v>
      </c>
    </row>
    <row r="37" spans="1:15" x14ac:dyDescent="0.25">
      <c r="E37" t="s">
        <v>3131</v>
      </c>
      <c r="F37" t="s">
        <v>313</v>
      </c>
      <c r="G37" t="str">
        <f>+Contenido[[#This Row],[id_contenido]]&amp;" "&amp;Contenido[[#This Row],[Contenido]]</f>
        <v>14.01 Administración</v>
      </c>
      <c r="I37" s="15" t="s">
        <v>3180</v>
      </c>
      <c r="J37" t="s">
        <v>49</v>
      </c>
      <c r="K37" t="str">
        <f>+Temas[[#This Row],[id_Tema]]&amp;" "&amp;Temas[[#This Row],[Tema]]</f>
        <v>04.01.01 Agrícola</v>
      </c>
      <c r="M37" t="s">
        <v>4443</v>
      </c>
      <c r="N37" t="s">
        <v>521</v>
      </c>
      <c r="O37" t="s">
        <v>5557</v>
      </c>
    </row>
    <row r="38" spans="1:15" x14ac:dyDescent="0.25">
      <c r="E38" t="s">
        <v>3132</v>
      </c>
      <c r="F38" t="s">
        <v>312</v>
      </c>
      <c r="G38" t="str">
        <f>+Contenido[[#This Row],[id_contenido]]&amp;" "&amp;Contenido[[#This Row],[Contenido]]</f>
        <v>14.02 Comunidad</v>
      </c>
      <c r="I38" s="15" t="s">
        <v>3181</v>
      </c>
      <c r="J38" t="s">
        <v>134</v>
      </c>
      <c r="K38" t="str">
        <f>+Temas[[#This Row],[id_Tema]]&amp;" "&amp;Temas[[#This Row],[Tema]]</f>
        <v>04.01.02 Bienes</v>
      </c>
      <c r="M38" t="s">
        <v>3509</v>
      </c>
      <c r="N38" t="s">
        <v>184</v>
      </c>
      <c r="O38" t="s">
        <v>4616</v>
      </c>
    </row>
    <row r="39" spans="1:15" x14ac:dyDescent="0.25">
      <c r="E39" t="s">
        <v>3133</v>
      </c>
      <c r="F39" t="s">
        <v>357</v>
      </c>
      <c r="G39" t="str">
        <f>+Contenido[[#This Row],[id_contenido]]&amp;" "&amp;Contenido[[#This Row],[Contenido]]</f>
        <v>14.03 Egreso</v>
      </c>
      <c r="I39" s="15" t="s">
        <v>3182</v>
      </c>
      <c r="J39" t="s">
        <v>138</v>
      </c>
      <c r="K39" t="str">
        <f>+Temas[[#This Row],[id_Tema]]&amp;" "&amp;Temas[[#This Row],[Tema]]</f>
        <v>04.01.03 Industria</v>
      </c>
      <c r="M39" t="s">
        <v>3509</v>
      </c>
      <c r="N39" t="s">
        <v>518</v>
      </c>
      <c r="O39" t="s">
        <v>5558</v>
      </c>
    </row>
    <row r="40" spans="1:15" x14ac:dyDescent="0.25">
      <c r="E40" t="s">
        <v>3134</v>
      </c>
      <c r="F40" t="s">
        <v>39</v>
      </c>
      <c r="G40" t="str">
        <f>+Contenido[[#This Row],[id_contenido]]&amp;" "&amp;Contenido[[#This Row],[Contenido]]</f>
        <v>14.04 Gestión Territorial</v>
      </c>
      <c r="I40" s="15" t="s">
        <v>3183</v>
      </c>
      <c r="J40" t="s">
        <v>52</v>
      </c>
      <c r="K40" t="str">
        <f>+Temas[[#This Row],[id_Tema]]&amp;" "&amp;Temas[[#This Row],[Tema]]</f>
        <v>04.01.04 Minería</v>
      </c>
      <c r="M40" t="s">
        <v>3509</v>
      </c>
      <c r="N40" t="s">
        <v>518</v>
      </c>
      <c r="O40" t="s">
        <v>5558</v>
      </c>
    </row>
    <row r="41" spans="1:15" x14ac:dyDescent="0.25">
      <c r="E41" t="s">
        <v>3135</v>
      </c>
      <c r="F41" t="s">
        <v>780</v>
      </c>
      <c r="G41" t="str">
        <f>+Contenido[[#This Row],[id_contenido]]&amp;" "&amp;Contenido[[#This Row],[Contenido]]</f>
        <v>14.05 Intermediación Laboral</v>
      </c>
      <c r="I41" s="15" t="s">
        <v>3186</v>
      </c>
      <c r="J41" t="s">
        <v>134</v>
      </c>
      <c r="K41" t="str">
        <f>+Temas[[#This Row],[id_Tema]]&amp;" "&amp;Temas[[#This Row],[Tema]]</f>
        <v>04.02.01 Bienes</v>
      </c>
      <c r="M41" t="s">
        <v>3510</v>
      </c>
      <c r="N41" t="s">
        <v>442</v>
      </c>
      <c r="O41" t="s">
        <v>4617</v>
      </c>
    </row>
    <row r="42" spans="1:15" x14ac:dyDescent="0.25">
      <c r="E42" t="s">
        <v>3136</v>
      </c>
      <c r="F42" t="s">
        <v>95</v>
      </c>
      <c r="G42" t="str">
        <f>+Contenido[[#This Row],[id_contenido]]&amp;" "&amp;Contenido[[#This Row],[Contenido]]</f>
        <v>14.06 Salud</v>
      </c>
      <c r="I42" s="15" t="s">
        <v>3187</v>
      </c>
      <c r="J42" t="s">
        <v>136</v>
      </c>
      <c r="K42" t="str">
        <f>+Temas[[#This Row],[id_Tema]]&amp;" "&amp;Temas[[#This Row],[Tema]]</f>
        <v>04.02.02 Capital</v>
      </c>
      <c r="M42" t="s">
        <v>3510</v>
      </c>
      <c r="N42" t="s">
        <v>491</v>
      </c>
      <c r="O42" t="s">
        <v>5528</v>
      </c>
    </row>
    <row r="43" spans="1:15" x14ac:dyDescent="0.25">
      <c r="E43" t="s">
        <v>3137</v>
      </c>
      <c r="F43" t="s">
        <v>620</v>
      </c>
      <c r="G43" t="str">
        <f>+Contenido[[#This Row],[id_contenido]]&amp;" "&amp;Contenido[[#This Row],[Contenido]]</f>
        <v>15.01 Alimentos</v>
      </c>
      <c r="I43" s="15" t="s">
        <v>3188</v>
      </c>
      <c r="J43" t="s">
        <v>135</v>
      </c>
      <c r="K43" t="str">
        <f>+Temas[[#This Row],[id_Tema]]&amp;" "&amp;Temas[[#This Row],[Tema]]</f>
        <v>04.02.03 Combustibles</v>
      </c>
      <c r="M43" t="s">
        <v>4422</v>
      </c>
      <c r="N43" t="s">
        <v>500</v>
      </c>
      <c r="O43" t="s">
        <v>5529</v>
      </c>
    </row>
    <row r="44" spans="1:15" x14ac:dyDescent="0.25">
      <c r="E44" t="s">
        <v>3138</v>
      </c>
      <c r="F44" t="s">
        <v>98</v>
      </c>
      <c r="G44" t="str">
        <f>+Contenido[[#This Row],[id_contenido]]&amp;" "&amp;Contenido[[#This Row],[Contenido]]</f>
        <v>15.02 Industria Manufacturera</v>
      </c>
      <c r="I44" s="15" t="s">
        <v>3189</v>
      </c>
      <c r="J44" t="s">
        <v>102</v>
      </c>
      <c r="K44" t="str">
        <f>+Temas[[#This Row],[id_Tema]]&amp;" "&amp;Temas[[#This Row],[Tema]]</f>
        <v>04.02.04 Consumo</v>
      </c>
      <c r="M44" t="s">
        <v>4423</v>
      </c>
      <c r="N44" t="s">
        <v>503</v>
      </c>
      <c r="O44" t="s">
        <v>5530</v>
      </c>
    </row>
    <row r="45" spans="1:15" x14ac:dyDescent="0.25">
      <c r="E45" t="s">
        <v>3139</v>
      </c>
      <c r="F45" t="s">
        <v>52</v>
      </c>
      <c r="G45" t="str">
        <f>+Contenido[[#This Row],[id_contenido]]&amp;" "&amp;Contenido[[#This Row],[Contenido]]</f>
        <v>15.03 Minería</v>
      </c>
      <c r="I45" s="15" t="s">
        <v>3190</v>
      </c>
      <c r="J45" t="s">
        <v>237</v>
      </c>
      <c r="K45" t="str">
        <f>+Temas[[#This Row],[id_Tema]]&amp;" "&amp;Temas[[#This Row],[Tema]]</f>
        <v>04.02.05 Importaciones Intermedias</v>
      </c>
      <c r="M45" t="s">
        <v>4424</v>
      </c>
      <c r="N45" t="s">
        <v>508</v>
      </c>
      <c r="O45" t="s">
        <v>5531</v>
      </c>
    </row>
    <row r="46" spans="1:15" x14ac:dyDescent="0.25">
      <c r="E46" t="s">
        <v>3140</v>
      </c>
      <c r="F46" t="s">
        <v>32</v>
      </c>
      <c r="G46" t="str">
        <f>+Contenido[[#This Row],[id_contenido]]&amp;" "&amp;Contenido[[#This Row],[Contenido]]</f>
        <v>15.04 Producción</v>
      </c>
      <c r="I46" s="15" t="s">
        <v>3192</v>
      </c>
      <c r="J46" t="s">
        <v>144</v>
      </c>
      <c r="K46" t="str">
        <f>+Temas[[#This Row],[id_Tema]]&amp;" "&amp;Temas[[#This Row],[Tema]]</f>
        <v>05.01.01 Supermercados</v>
      </c>
      <c r="M46" t="s">
        <v>4425</v>
      </c>
      <c r="N46" t="s">
        <v>509</v>
      </c>
      <c r="O46" t="s">
        <v>5532</v>
      </c>
    </row>
    <row r="47" spans="1:15" x14ac:dyDescent="0.25">
      <c r="E47" t="s">
        <v>3141</v>
      </c>
      <c r="F47" t="s">
        <v>1306</v>
      </c>
      <c r="G47" t="str">
        <f>+Contenido[[#This Row],[id_contenido]]&amp;" "&amp;Contenido[[#This Row],[Contenido]]</f>
        <v>16.01 Dinámica de Glaciares</v>
      </c>
      <c r="I47" s="15" t="s">
        <v>3193</v>
      </c>
      <c r="J47" t="s">
        <v>246</v>
      </c>
      <c r="K47" t="str">
        <f>+Temas[[#This Row],[id_Tema]]&amp;" "&amp;Temas[[#This Row],[Tema]]</f>
        <v>05.02.01 Alojamiento</v>
      </c>
      <c r="M47" t="s">
        <v>4426</v>
      </c>
      <c r="N47" t="s">
        <v>516</v>
      </c>
      <c r="O47" t="s">
        <v>5533</v>
      </c>
    </row>
    <row r="48" spans="1:15" x14ac:dyDescent="0.25">
      <c r="E48" t="s">
        <v>3142</v>
      </c>
      <c r="F48" t="s">
        <v>38</v>
      </c>
      <c r="G48" t="str">
        <f>+Contenido[[#This Row],[id_contenido]]&amp;" "&amp;Contenido[[#This Row],[Contenido]]</f>
        <v>16.02 Emisiones</v>
      </c>
      <c r="I48" s="15" t="s">
        <v>3194</v>
      </c>
      <c r="J48" t="s">
        <v>270</v>
      </c>
      <c r="K48" t="str">
        <f>+Temas[[#This Row],[id_Tema]]&amp;" "&amp;Temas[[#This Row],[Tema]]</f>
        <v>05.02.02 Ingresos</v>
      </c>
      <c r="M48" t="s">
        <v>3511</v>
      </c>
      <c r="N48" t="s">
        <v>184</v>
      </c>
      <c r="O48" t="s">
        <v>4618</v>
      </c>
    </row>
    <row r="49" spans="5:15" x14ac:dyDescent="0.25">
      <c r="E49" t="s">
        <v>3143</v>
      </c>
      <c r="F49" t="s">
        <v>607</v>
      </c>
      <c r="G49" t="str">
        <f>+Contenido[[#This Row],[id_contenido]]&amp;" "&amp;Contenido[[#This Row],[Contenido]]</f>
        <v>17.01 Industria Minera</v>
      </c>
      <c r="I49" s="15" t="s">
        <v>3195</v>
      </c>
      <c r="J49" t="s">
        <v>196</v>
      </c>
      <c r="K49" t="str">
        <f>+Temas[[#This Row],[id_Tema]]&amp;" "&amp;Temas[[#This Row],[Tema]]</f>
        <v>05.02.03 Precios</v>
      </c>
      <c r="M49" t="s">
        <v>3512</v>
      </c>
      <c r="N49" t="s">
        <v>2770</v>
      </c>
      <c r="O49" t="s">
        <v>4619</v>
      </c>
    </row>
    <row r="50" spans="5:15" x14ac:dyDescent="0.25">
      <c r="E50" t="s">
        <v>3144</v>
      </c>
      <c r="F50" t="s">
        <v>608</v>
      </c>
      <c r="G50" t="str">
        <f>+Contenido[[#This Row],[id_contenido]]&amp;" "&amp;Contenido[[#This Row],[Contenido]]</f>
        <v>17.02 Minería de Carbón</v>
      </c>
      <c r="I50" s="15" t="s">
        <v>3196</v>
      </c>
      <c r="J50" t="s">
        <v>146</v>
      </c>
      <c r="K50" t="str">
        <f>+Temas[[#This Row],[id_Tema]]&amp;" "&amp;Temas[[#This Row],[Tema]]</f>
        <v>06.01.01 Ampliaciones</v>
      </c>
      <c r="M50" t="s">
        <v>3512</v>
      </c>
      <c r="N50" t="s">
        <v>2770</v>
      </c>
      <c r="O50" t="s">
        <v>4619</v>
      </c>
    </row>
    <row r="51" spans="5:15" x14ac:dyDescent="0.25">
      <c r="E51" t="s">
        <v>3145</v>
      </c>
      <c r="F51" t="s">
        <v>606</v>
      </c>
      <c r="G51" t="str">
        <f>+Contenido[[#This Row],[id_contenido]]&amp;" "&amp;Contenido[[#This Row],[Contenido]]</f>
        <v>17.03 Minería Metálica</v>
      </c>
      <c r="I51" s="15" t="s">
        <v>3197</v>
      </c>
      <c r="J51" t="s">
        <v>147</v>
      </c>
      <c r="K51" t="str">
        <f>+Temas[[#This Row],[id_Tema]]&amp;" "&amp;Temas[[#This Row],[Tema]]</f>
        <v>06.01.02 Obras Nuevas</v>
      </c>
      <c r="M51" t="s">
        <v>3513</v>
      </c>
      <c r="N51" t="s">
        <v>2773</v>
      </c>
      <c r="O51" t="s">
        <v>4620</v>
      </c>
    </row>
    <row r="52" spans="5:15" x14ac:dyDescent="0.25">
      <c r="E52" t="s">
        <v>3146</v>
      </c>
      <c r="F52" t="s">
        <v>605</v>
      </c>
      <c r="G52" t="str">
        <f>+Contenido[[#This Row],[id_contenido]]&amp;" "&amp;Contenido[[#This Row],[Contenido]]</f>
        <v>17.04 Minería No Metálica</v>
      </c>
      <c r="I52" s="15" t="s">
        <v>3198</v>
      </c>
      <c r="J52" t="s">
        <v>137</v>
      </c>
      <c r="K52" t="str">
        <f>+Temas[[#This Row],[id_Tema]]&amp;" "&amp;Temas[[#This Row],[Tema]]</f>
        <v>06.01.03 Total</v>
      </c>
      <c r="M52" t="s">
        <v>3513</v>
      </c>
      <c r="N52" t="s">
        <v>2773</v>
      </c>
      <c r="O52" t="s">
        <v>4620</v>
      </c>
    </row>
    <row r="53" spans="5:15" x14ac:dyDescent="0.25">
      <c r="E53" t="s">
        <v>3147</v>
      </c>
      <c r="F53" t="s">
        <v>576</v>
      </c>
      <c r="G53" t="str">
        <f>+Contenido[[#This Row],[id_contenido]]&amp;" "&amp;Contenido[[#This Row],[Contenido]]</f>
        <v>18.01 Industria Láctea</v>
      </c>
      <c r="I53" s="15" t="s">
        <v>3199</v>
      </c>
      <c r="J53" t="s">
        <v>137</v>
      </c>
      <c r="K53" t="str">
        <f>+Temas[[#This Row],[id_Tema]]&amp;" "&amp;Temas[[#This Row],[Tema]]</f>
        <v>06.02.01 Total</v>
      </c>
      <c r="M53" t="s">
        <v>3514</v>
      </c>
      <c r="N53" t="s">
        <v>2775</v>
      </c>
      <c r="O53" t="s">
        <v>4621</v>
      </c>
    </row>
    <row r="54" spans="5:15" x14ac:dyDescent="0.25">
      <c r="E54" t="s">
        <v>3148</v>
      </c>
      <c r="F54" t="s">
        <v>185</v>
      </c>
      <c r="G54" t="str">
        <f>+Contenido[[#This Row],[id_contenido]]&amp;" "&amp;Contenido[[#This Row],[Contenido]]</f>
        <v>19.01 Pesca Artesanal</v>
      </c>
      <c r="I54" s="15" t="s">
        <v>3200</v>
      </c>
      <c r="J54" t="s">
        <v>416</v>
      </c>
      <c r="K54" t="str">
        <f>+Temas[[#This Row],[id_Tema]]&amp;" "&amp;Temas[[#This Row],[Tema]]</f>
        <v>06.03.01 Inversión</v>
      </c>
      <c r="M54" t="s">
        <v>3514</v>
      </c>
      <c r="N54" t="s">
        <v>2775</v>
      </c>
      <c r="O54" t="s">
        <v>4621</v>
      </c>
    </row>
    <row r="55" spans="5:15" x14ac:dyDescent="0.25">
      <c r="E55" t="s">
        <v>3149</v>
      </c>
      <c r="F55" t="s">
        <v>186</v>
      </c>
      <c r="G55" t="str">
        <f>+Contenido[[#This Row],[id_contenido]]&amp;" "&amp;Contenido[[#This Row],[Contenido]]</f>
        <v>19.02 Pesca Industrial</v>
      </c>
      <c r="I55" s="15" t="s">
        <v>3201</v>
      </c>
      <c r="J55" t="s">
        <v>146</v>
      </c>
      <c r="K55" t="str">
        <f>+Temas[[#This Row],[id_Tema]]&amp;" "&amp;Temas[[#This Row],[Tema]]</f>
        <v>06.04.01 Ampliaciones</v>
      </c>
      <c r="M55" t="s">
        <v>3515</v>
      </c>
      <c r="N55" t="s">
        <v>2777</v>
      </c>
      <c r="O55" t="s">
        <v>4622</v>
      </c>
    </row>
    <row r="56" spans="5:15" x14ac:dyDescent="0.25">
      <c r="E56" t="s">
        <v>3150</v>
      </c>
      <c r="F56" t="s">
        <v>1330</v>
      </c>
      <c r="G56" t="str">
        <f>+Contenido[[#This Row],[id_contenido]]&amp;" "&amp;Contenido[[#This Row],[Contenido]]</f>
        <v>20.01 Programas Gubernamentales</v>
      </c>
      <c r="I56" s="15" t="s">
        <v>3202</v>
      </c>
      <c r="J56" t="s">
        <v>147</v>
      </c>
      <c r="K56" t="str">
        <f>+Temas[[#This Row],[id_Tema]]&amp;" "&amp;Temas[[#This Row],[Tema]]</f>
        <v>06.04.02 Obras Nuevas</v>
      </c>
      <c r="M56" t="s">
        <v>3515</v>
      </c>
      <c r="N56" t="s">
        <v>2777</v>
      </c>
      <c r="O56" t="s">
        <v>4622</v>
      </c>
    </row>
    <row r="57" spans="5:15" x14ac:dyDescent="0.25">
      <c r="E57" t="s">
        <v>3151</v>
      </c>
      <c r="F57" t="s">
        <v>157</v>
      </c>
      <c r="G57" t="str">
        <f>+Contenido[[#This Row],[id_contenido]]&amp;" "&amp;Contenido[[#This Row],[Contenido]]</f>
        <v>21.01 Enfermedades</v>
      </c>
      <c r="I57" s="15" t="s">
        <v>3203</v>
      </c>
      <c r="J57" t="s">
        <v>146</v>
      </c>
      <c r="K57" t="str">
        <f>+Temas[[#This Row],[id_Tema]]&amp;" "&amp;Temas[[#This Row],[Tema]]</f>
        <v>06.05.01 Ampliaciones</v>
      </c>
      <c r="M57" t="s">
        <v>3516</v>
      </c>
      <c r="N57" t="s">
        <v>2779</v>
      </c>
      <c r="O57" t="s">
        <v>4623</v>
      </c>
    </row>
    <row r="58" spans="5:15" x14ac:dyDescent="0.25">
      <c r="E58" t="s">
        <v>3152</v>
      </c>
      <c r="F58" t="s">
        <v>141</v>
      </c>
      <c r="G58" t="str">
        <f>+Contenido[[#This Row],[id_contenido]]&amp;" "&amp;Contenido[[#This Row],[Contenido]]</f>
        <v>21.02 Establecimientos</v>
      </c>
      <c r="I58" s="15" t="s">
        <v>3204</v>
      </c>
      <c r="J58" t="s">
        <v>147</v>
      </c>
      <c r="K58" t="str">
        <f>+Temas[[#This Row],[id_Tema]]&amp;" "&amp;Temas[[#This Row],[Tema]]</f>
        <v>06.05.02 Obras Nuevas</v>
      </c>
      <c r="M58" t="s">
        <v>3516</v>
      </c>
      <c r="N58" t="s">
        <v>2779</v>
      </c>
      <c r="O58" t="s">
        <v>4623</v>
      </c>
    </row>
    <row r="59" spans="5:15" x14ac:dyDescent="0.25">
      <c r="E59" t="s">
        <v>3153</v>
      </c>
      <c r="F59" t="s">
        <v>171</v>
      </c>
      <c r="G59" t="str">
        <f>+Contenido[[#This Row],[id_contenido]]&amp;" "&amp;Contenido[[#This Row],[Contenido]]</f>
        <v>21.03 Índices</v>
      </c>
      <c r="I59" s="15" t="s">
        <v>3205</v>
      </c>
      <c r="J59" t="s">
        <v>545</v>
      </c>
      <c r="K59" t="str">
        <f>+Temas[[#This Row],[id_Tema]]&amp;" "&amp;Temas[[#This Row],[Tema]]</f>
        <v>06.06.01 Obras Nuevas y Ampliaciones</v>
      </c>
      <c r="M59" t="s">
        <v>3517</v>
      </c>
      <c r="N59" t="s">
        <v>2781</v>
      </c>
      <c r="O59" t="s">
        <v>4624</v>
      </c>
    </row>
    <row r="60" spans="5:15" x14ac:dyDescent="0.25">
      <c r="E60" t="s">
        <v>3154</v>
      </c>
      <c r="F60" t="s">
        <v>169</v>
      </c>
      <c r="G60" t="str">
        <f>+Contenido[[#This Row],[id_contenido]]&amp;" "&amp;Contenido[[#This Row],[Contenido]]</f>
        <v>21.04 Programas</v>
      </c>
      <c r="I60" s="15" t="s">
        <v>3206</v>
      </c>
      <c r="J60" t="s">
        <v>66</v>
      </c>
      <c r="K60" t="str">
        <f>+Temas[[#This Row],[id_Tema]]&amp;" "&amp;Temas[[#This Row],[Tema]]</f>
        <v>07.01.01 Aprehendidos</v>
      </c>
      <c r="M60" t="s">
        <v>3517</v>
      </c>
      <c r="N60" t="s">
        <v>2781</v>
      </c>
      <c r="O60" t="s">
        <v>4624</v>
      </c>
    </row>
    <row r="61" spans="5:15" x14ac:dyDescent="0.25">
      <c r="E61" t="s">
        <v>3155</v>
      </c>
      <c r="F61" t="s">
        <v>187</v>
      </c>
      <c r="G61" t="str">
        <f>+Contenido[[#This Row],[id_contenido]]&amp;" "&amp;Contenido[[#This Row],[Contenido]]</f>
        <v>21.05 Servicios de Salud</v>
      </c>
      <c r="I61" s="15" t="s">
        <v>3207</v>
      </c>
      <c r="J61" t="s">
        <v>401</v>
      </c>
      <c r="K61" t="str">
        <f>+Temas[[#This Row],[id_Tema]]&amp;" "&amp;Temas[[#This Row],[Tema]]</f>
        <v>07.01.02 Aprehensiones</v>
      </c>
      <c r="M61" t="s">
        <v>3518</v>
      </c>
      <c r="N61" t="s">
        <v>2795</v>
      </c>
      <c r="O61" t="s">
        <v>4625</v>
      </c>
    </row>
    <row r="62" spans="5:15" x14ac:dyDescent="0.25">
      <c r="E62" t="s">
        <v>3156</v>
      </c>
      <c r="F62" t="s">
        <v>371</v>
      </c>
      <c r="G62" t="str">
        <f>+Contenido[[#This Row],[id_contenido]]&amp;" "&amp;Contenido[[#This Row],[Contenido]]</f>
        <v>22.01 Servicios de Abastecimiento</v>
      </c>
      <c r="I62" s="15" t="s">
        <v>3208</v>
      </c>
      <c r="J62" t="s">
        <v>69</v>
      </c>
      <c r="K62" t="str">
        <f>+Temas[[#This Row],[id_Tema]]&amp;" "&amp;Temas[[#This Row],[Tema]]</f>
        <v>07.01.03 Casos Policiales</v>
      </c>
      <c r="M62" t="s">
        <v>3518</v>
      </c>
      <c r="N62" t="s">
        <v>194</v>
      </c>
      <c r="O62" t="s">
        <v>4629</v>
      </c>
    </row>
    <row r="63" spans="5:15" x14ac:dyDescent="0.25">
      <c r="E63" s="16" t="s">
        <v>3157</v>
      </c>
      <c r="F63" s="16" t="s">
        <v>5959</v>
      </c>
      <c r="G63" s="16" t="str">
        <f>+Contenido[[#This Row],[id_contenido]]&amp;" "&amp;Contenido[[#This Row],[Contenido]]</f>
        <v>23.01 en blanco</v>
      </c>
      <c r="I63" s="15" t="s">
        <v>3209</v>
      </c>
      <c r="J63" t="s">
        <v>70</v>
      </c>
      <c r="K63" t="str">
        <f>+Temas[[#This Row],[id_Tema]]&amp;" "&amp;Temas[[#This Row],[Tema]]</f>
        <v>07.01.04 Denuncias</v>
      </c>
      <c r="M63" t="s">
        <v>3519</v>
      </c>
      <c r="N63" t="s">
        <v>194</v>
      </c>
      <c r="O63" t="s">
        <v>4626</v>
      </c>
    </row>
    <row r="64" spans="5:15" x14ac:dyDescent="0.25">
      <c r="E64" t="s">
        <v>3158</v>
      </c>
      <c r="F64" t="s">
        <v>75</v>
      </c>
      <c r="G64" t="str">
        <f>+Contenido[[#This Row],[id_contenido]]&amp;" "&amp;Contenido[[#This Row],[Contenido]]</f>
        <v>24.01 Demografía</v>
      </c>
      <c r="I64" s="15" t="s">
        <v>3210</v>
      </c>
      <c r="J64" t="s">
        <v>71</v>
      </c>
      <c r="K64" t="str">
        <f>+Temas[[#This Row],[id_Tema]]&amp;" "&amp;Temas[[#This Row],[Tema]]</f>
        <v>07.01.05 Detenciones</v>
      </c>
      <c r="M64" t="s">
        <v>3519</v>
      </c>
      <c r="N64" t="s">
        <v>2784</v>
      </c>
      <c r="O64" t="s">
        <v>4630</v>
      </c>
    </row>
    <row r="65" spans="5:15" x14ac:dyDescent="0.25">
      <c r="E65" t="s">
        <v>3159</v>
      </c>
      <c r="F65" t="s">
        <v>1000</v>
      </c>
      <c r="G65" t="str">
        <f>+Contenido[[#This Row],[id_contenido]]&amp;" "&amp;Contenido[[#This Row],[Contenido]]</f>
        <v>24.02 Ingreso Promedio por Persona</v>
      </c>
      <c r="I65" s="15" t="s">
        <v>3211</v>
      </c>
      <c r="J65" t="s">
        <v>1634</v>
      </c>
      <c r="K65" t="str">
        <f>+Temas[[#This Row],[id_Tema]]&amp;" "&amp;Temas[[#This Row],[Tema]]</f>
        <v>07.02.01 Corrupción</v>
      </c>
      <c r="M65" t="s">
        <v>3520</v>
      </c>
      <c r="N65" t="s">
        <v>2784</v>
      </c>
      <c r="O65" t="s">
        <v>4627</v>
      </c>
    </row>
    <row r="66" spans="5:15" x14ac:dyDescent="0.25">
      <c r="E66" t="s">
        <v>3160</v>
      </c>
      <c r="F66" t="s">
        <v>412</v>
      </c>
      <c r="G66" t="str">
        <f>+Contenido[[#This Row],[id_contenido]]&amp;" "&amp;Contenido[[#This Row],[Contenido]]</f>
        <v>24.03 Vulnerabilidad</v>
      </c>
      <c r="I66" s="15" t="s">
        <v>3212</v>
      </c>
      <c r="J66" t="s">
        <v>1698</v>
      </c>
      <c r="K66" t="str">
        <f>+Temas[[#This Row],[id_Tema]]&amp;" "&amp;Temas[[#This Row],[Tema]]</f>
        <v>07.02.02 Crimen Organizado y Lavado de Dinero</v>
      </c>
      <c r="M66" t="s">
        <v>3520</v>
      </c>
      <c r="N66" t="s">
        <v>2786</v>
      </c>
      <c r="O66" t="s">
        <v>4631</v>
      </c>
    </row>
    <row r="67" spans="5:15" x14ac:dyDescent="0.25">
      <c r="E67" s="2" t="s">
        <v>3454</v>
      </c>
      <c r="F67" s="2" t="s">
        <v>62</v>
      </c>
      <c r="G67" t="str">
        <f>+Contenido[[#This Row],[id_contenido]]&amp;" "&amp;Contenido[[#This Row],[Contenido]]</f>
        <v>24.04 Educación</v>
      </c>
      <c r="I67" s="15" t="s">
        <v>3213</v>
      </c>
      <c r="J67" t="s">
        <v>1621</v>
      </c>
      <c r="K67" t="str">
        <f>+Temas[[#This Row],[id_Tema]]&amp;" "&amp;Temas[[#This Row],[Tema]]</f>
        <v>07.02.03 Delitos Cometidos por Empleados y Funcionarios Públicos</v>
      </c>
      <c r="M67" t="s">
        <v>3521</v>
      </c>
      <c r="N67" t="s">
        <v>2786</v>
      </c>
      <c r="O67" t="s">
        <v>4628</v>
      </c>
    </row>
    <row r="68" spans="5:15" x14ac:dyDescent="0.25">
      <c r="E68" s="2" t="s">
        <v>5971</v>
      </c>
      <c r="F68" s="2" t="s">
        <v>5975</v>
      </c>
      <c r="G68" t="str">
        <f>+Contenido[[#This Row],[id_contenido]]&amp;" "&amp;Contenido[[#This Row],[Contenido]]</f>
        <v>24.05 Identidad</v>
      </c>
      <c r="I68" s="15" t="s">
        <v>3214</v>
      </c>
      <c r="J68" t="s">
        <v>1717</v>
      </c>
      <c r="K68" t="str">
        <f>+Temas[[#This Row],[id_Tema]]&amp;" "&amp;Temas[[#This Row],[Tema]]</f>
        <v>07.02.04 Delitos Contra el Estado Civil y la Familia</v>
      </c>
      <c r="M68" t="s">
        <v>3522</v>
      </c>
      <c r="N68" t="s">
        <v>34</v>
      </c>
      <c r="O68" t="s">
        <v>4632</v>
      </c>
    </row>
    <row r="69" spans="5:15" x14ac:dyDescent="0.25">
      <c r="E69" s="2" t="s">
        <v>5972</v>
      </c>
      <c r="F69" s="2" t="s">
        <v>5976</v>
      </c>
      <c r="G69" t="str">
        <f>+Contenido[[#This Row],[id_contenido]]&amp;" "&amp;Contenido[[#This Row],[Contenido]]</f>
        <v>24.06 Finanzas</v>
      </c>
      <c r="I69" s="15" t="s">
        <v>3215</v>
      </c>
      <c r="J69" t="s">
        <v>1720</v>
      </c>
      <c r="K69" t="str">
        <f>+Temas[[#This Row],[id_Tema]]&amp;" "&amp;Temas[[#This Row],[Tema]]</f>
        <v>07.02.05 Delitos Contra el Honor</v>
      </c>
      <c r="M69" t="s">
        <v>3522</v>
      </c>
      <c r="N69" t="s">
        <v>3026</v>
      </c>
      <c r="O69" t="s">
        <v>5407</v>
      </c>
    </row>
    <row r="70" spans="5:15" x14ac:dyDescent="0.25">
      <c r="E70" s="2" t="s">
        <v>5973</v>
      </c>
      <c r="F70" s="2" t="s">
        <v>358</v>
      </c>
      <c r="G70" t="str">
        <f>+Contenido[[#This Row],[id_contenido]]&amp;" "&amp;Contenido[[#This Row],[Contenido]]</f>
        <v>24.07 Pensiones</v>
      </c>
      <c r="I70" s="15" t="s">
        <v>3216</v>
      </c>
      <c r="J70" t="s">
        <v>1588</v>
      </c>
      <c r="K70" t="str">
        <f>+Temas[[#This Row],[id_Tema]]&amp;" "&amp;Temas[[#This Row],[Tema]]</f>
        <v>07.02.06 Delitos Contra el Medioambientales y Seres Vivos</v>
      </c>
      <c r="M70" t="s">
        <v>3522</v>
      </c>
      <c r="N70" t="s">
        <v>652</v>
      </c>
      <c r="O70" t="s">
        <v>5475</v>
      </c>
    </row>
    <row r="71" spans="5:15" x14ac:dyDescent="0.25">
      <c r="E71" s="2" t="s">
        <v>5974</v>
      </c>
      <c r="F71" s="2" t="s">
        <v>5977</v>
      </c>
      <c r="G71" t="str">
        <f>+Contenido[[#This Row],[id_contenido]]&amp;" "&amp;Contenido[[#This Row],[Contenido]]</f>
        <v>24.08 Trabajo</v>
      </c>
      <c r="I71" s="15" t="s">
        <v>3217</v>
      </c>
      <c r="J71" t="s">
        <v>1647</v>
      </c>
      <c r="K71" t="str">
        <f>+Temas[[#This Row],[id_Tema]]&amp;" "&amp;Temas[[#This Row],[Tema]]</f>
        <v>07.02.07 Delitos Contra el Orden Público, Funcionarios o Agentes del Estado</v>
      </c>
      <c r="M71" t="s">
        <v>3523</v>
      </c>
      <c r="N71" t="s">
        <v>35</v>
      </c>
      <c r="O71" t="s">
        <v>4633</v>
      </c>
    </row>
    <row r="72" spans="5:15" x14ac:dyDescent="0.25">
      <c r="E72" t="s">
        <v>3161</v>
      </c>
      <c r="F72" t="s">
        <v>175</v>
      </c>
      <c r="G72" t="str">
        <f>+Contenido[[#This Row],[id_contenido]]&amp;" "&amp;Contenido[[#This Row],[Contenido]]</f>
        <v>25.01 Internet</v>
      </c>
      <c r="I72" s="15" t="s">
        <v>3218</v>
      </c>
      <c r="J72" t="s">
        <v>2205</v>
      </c>
      <c r="K72" t="str">
        <f>+Temas[[#This Row],[id_Tema]]&amp;" "&amp;Temas[[#This Row],[Tema]]</f>
        <v>07.02.08 Delitos Contra la Administración de la Justicia</v>
      </c>
      <c r="M72" t="s">
        <v>3523</v>
      </c>
      <c r="N72" t="s">
        <v>3029</v>
      </c>
      <c r="O72" t="s">
        <v>5408</v>
      </c>
    </row>
    <row r="73" spans="5:15" x14ac:dyDescent="0.25">
      <c r="E73" t="s">
        <v>3162</v>
      </c>
      <c r="F73" t="s">
        <v>176</v>
      </c>
      <c r="G73" t="str">
        <f>+Contenido[[#This Row],[id_contenido]]&amp;" "&amp;Contenido[[#This Row],[Contenido]]</f>
        <v>25.02 Televisión</v>
      </c>
      <c r="I73" s="15" t="s">
        <v>3219</v>
      </c>
      <c r="J73" t="s">
        <v>1957</v>
      </c>
      <c r="K73" t="str">
        <f>+Temas[[#This Row],[id_Tema]]&amp;" "&amp;Temas[[#This Row],[Tema]]</f>
        <v>07.02.09 Delitos Contra la Fé Pública</v>
      </c>
      <c r="M73" t="s">
        <v>3524</v>
      </c>
      <c r="N73" t="s">
        <v>36</v>
      </c>
      <c r="O73" t="s">
        <v>4634</v>
      </c>
    </row>
    <row r="74" spans="5:15" x14ac:dyDescent="0.25">
      <c r="E74" t="s">
        <v>3163</v>
      </c>
      <c r="F74" t="s">
        <v>199</v>
      </c>
      <c r="G74" t="str">
        <f>+Contenido[[#This Row],[id_contenido]]&amp;" "&amp;Contenido[[#This Row],[Contenido]]</f>
        <v>26.01 Autopistas</v>
      </c>
      <c r="I74" s="15" t="s">
        <v>3220</v>
      </c>
      <c r="J74" t="s">
        <v>1626</v>
      </c>
      <c r="K74" t="str">
        <f>+Temas[[#This Row],[id_Tema]]&amp;" "&amp;Temas[[#This Row],[Tema]]</f>
        <v>07.02.10 Delitos Contra la Intimidad y la Libertad</v>
      </c>
      <c r="M74" t="s">
        <v>3524</v>
      </c>
      <c r="N74" t="s">
        <v>3038</v>
      </c>
      <c r="O74" t="s">
        <v>5409</v>
      </c>
    </row>
    <row r="75" spans="5:15" x14ac:dyDescent="0.25">
      <c r="E75" t="s">
        <v>3164</v>
      </c>
      <c r="F75" t="s">
        <v>47</v>
      </c>
      <c r="G75" t="str">
        <f>+Contenido[[#This Row],[id_contenido]]&amp;" "&amp;Contenido[[#This Row],[Contenido]]</f>
        <v>26.02 Comercio Exterior</v>
      </c>
      <c r="I75" s="15" t="s">
        <v>3221</v>
      </c>
      <c r="J75" t="s">
        <v>1591</v>
      </c>
      <c r="K75" t="str">
        <f>+Temas[[#This Row],[id_Tema]]&amp;" "&amp;Temas[[#This Row],[Tema]]</f>
        <v>07.02.11 Delitos Contra la Propiedad y el Patrimonio</v>
      </c>
      <c r="M75" t="s">
        <v>4341</v>
      </c>
      <c r="N75" t="s">
        <v>676</v>
      </c>
      <c r="O75" t="s">
        <v>5476</v>
      </c>
    </row>
    <row r="76" spans="5:15" x14ac:dyDescent="0.25">
      <c r="E76" t="s">
        <v>3165</v>
      </c>
      <c r="F76" t="s">
        <v>793</v>
      </c>
      <c r="G76" t="str">
        <f>+Contenido[[#This Row],[id_contenido]]&amp;" "&amp;Contenido[[#This Row],[Contenido]]</f>
        <v>26.03 Comercio Nacional</v>
      </c>
      <c r="I76" s="15" t="s">
        <v>3222</v>
      </c>
      <c r="J76" t="s">
        <v>1798</v>
      </c>
      <c r="K76" t="str">
        <f>+Temas[[#This Row],[id_Tema]]&amp;" "&amp;Temas[[#This Row],[Tema]]</f>
        <v>07.02.12 Delitos Contra la Salud Pública</v>
      </c>
      <c r="M76" t="s">
        <v>4283</v>
      </c>
      <c r="N76" t="s">
        <v>3034</v>
      </c>
      <c r="O76" t="s">
        <v>5410</v>
      </c>
    </row>
    <row r="77" spans="5:15" x14ac:dyDescent="0.25">
      <c r="E77" t="s">
        <v>3166</v>
      </c>
      <c r="F77" t="s">
        <v>201</v>
      </c>
      <c r="G77" t="str">
        <f>+Contenido[[#This Row],[id_contenido]]&amp;" "&amp;Contenido[[#This Row],[Contenido]]</f>
        <v>26.04 Transporte Privado</v>
      </c>
      <c r="I77" s="15" t="s">
        <v>3223</v>
      </c>
      <c r="J77" t="s">
        <v>1919</v>
      </c>
      <c r="K77" t="str">
        <f>+Temas[[#This Row],[id_Tema]]&amp;" "&amp;Temas[[#This Row],[Tema]]</f>
        <v>07.02.13 Delitos Contra la Seguridad</v>
      </c>
      <c r="M77" t="s">
        <v>4283</v>
      </c>
      <c r="N77" t="s">
        <v>667</v>
      </c>
      <c r="O77" t="s">
        <v>5477</v>
      </c>
    </row>
    <row r="78" spans="5:15" x14ac:dyDescent="0.25">
      <c r="E78" t="s">
        <v>3167</v>
      </c>
      <c r="F78" t="s">
        <v>200</v>
      </c>
      <c r="G78" t="str">
        <f>+Contenido[[#This Row],[id_contenido]]&amp;" "&amp;Contenido[[#This Row],[Contenido]]</f>
        <v>26.05 Transporte Público</v>
      </c>
      <c r="I78" s="15" t="s">
        <v>3224</v>
      </c>
      <c r="J78" t="s">
        <v>1594</v>
      </c>
      <c r="K78" t="str">
        <f>+Temas[[#This Row],[id_Tema]]&amp;" "&amp;Temas[[#This Row],[Tema]]</f>
        <v>07.02.14 Delitos Contra la Vida, Integridad o Dignidad Personal</v>
      </c>
      <c r="M78" t="s">
        <v>4342</v>
      </c>
      <c r="N78" t="s">
        <v>697</v>
      </c>
      <c r="O78" t="s">
        <v>5478</v>
      </c>
    </row>
    <row r="79" spans="5:15" x14ac:dyDescent="0.25">
      <c r="E79" t="s">
        <v>3168</v>
      </c>
      <c r="F79" t="s">
        <v>127</v>
      </c>
      <c r="G79" t="str">
        <f>+Contenido[[#This Row],[id_contenido]]&amp;" "&amp;Contenido[[#This Row],[Contenido]]</f>
        <v>27.01 Seguridad</v>
      </c>
      <c r="I79" s="15" t="s">
        <v>3225</v>
      </c>
      <c r="J79" t="s">
        <v>1581</v>
      </c>
      <c r="K79" t="str">
        <f>+Temas[[#This Row],[id_Tema]]&amp;" "&amp;Temas[[#This Row],[Tema]]</f>
        <v>07.02.15 Delitos Contra las Personas</v>
      </c>
      <c r="M79" t="s">
        <v>4343</v>
      </c>
      <c r="N79" t="s">
        <v>688</v>
      </c>
      <c r="O79" t="s">
        <v>5479</v>
      </c>
    </row>
    <row r="80" spans="5:15" x14ac:dyDescent="0.25">
      <c r="E80" t="s">
        <v>3169</v>
      </c>
      <c r="F80" t="s">
        <v>181</v>
      </c>
      <c r="G80" t="str">
        <f>+Contenido[[#This Row],[id_contenido]]&amp;" "&amp;Contenido[[#This Row],[Contenido]]</f>
        <v>28.01 Delitos</v>
      </c>
      <c r="I80" s="15" t="s">
        <v>3226</v>
      </c>
      <c r="J80" t="s">
        <v>1577</v>
      </c>
      <c r="K80" t="str">
        <f>+Temas[[#This Row],[id_Tema]]&amp;" "&amp;Temas[[#This Row],[Tema]]</f>
        <v>07.02.16 Delitos de Tenecia y Porte de Armas</v>
      </c>
      <c r="M80" t="s">
        <v>4344</v>
      </c>
      <c r="N80" t="s">
        <v>664</v>
      </c>
      <c r="O80" t="s">
        <v>5480</v>
      </c>
    </row>
    <row r="81" spans="5:15" x14ac:dyDescent="0.25">
      <c r="E81" t="s">
        <v>3170</v>
      </c>
      <c r="F81" t="s">
        <v>1186</v>
      </c>
      <c r="G81" t="str">
        <f>+Contenido[[#This Row],[id_contenido]]&amp;" "&amp;Contenido[[#This Row],[Contenido]]</f>
        <v>28.02 VIF</v>
      </c>
      <c r="I81" s="15" t="s">
        <v>3227</v>
      </c>
      <c r="J81" t="s">
        <v>1743</v>
      </c>
      <c r="K81" t="str">
        <f>+Temas[[#This Row],[id_Tema]]&amp;" "&amp;Temas[[#This Row],[Tema]]</f>
        <v>07.02.17 Delitos e Infracciones de Tránsito</v>
      </c>
      <c r="M81" t="s">
        <v>4345</v>
      </c>
      <c r="N81" t="s">
        <v>658</v>
      </c>
      <c r="O81" t="s">
        <v>5481</v>
      </c>
    </row>
    <row r="82" spans="5:15" x14ac:dyDescent="0.25">
      <c r="E82" t="s">
        <v>3171</v>
      </c>
      <c r="F82" t="s">
        <v>1197</v>
      </c>
      <c r="G82" t="str">
        <f>+Contenido[[#This Row],[id_contenido]]&amp;" "&amp;Contenido[[#This Row],[Contenido]]</f>
        <v>28.03 Violación</v>
      </c>
      <c r="I82" s="15" t="s">
        <v>3228</v>
      </c>
      <c r="J82" t="s">
        <v>1601</v>
      </c>
      <c r="K82" t="str">
        <f>+Temas[[#This Row],[id_Tema]]&amp;" "&amp;Temas[[#This Row],[Tema]]</f>
        <v>07.02.18 Delitos Económicos</v>
      </c>
      <c r="M82" t="s">
        <v>4346</v>
      </c>
      <c r="N82" t="s">
        <v>691</v>
      </c>
      <c r="O82" t="s">
        <v>5482</v>
      </c>
    </row>
    <row r="83" spans="5:15" x14ac:dyDescent="0.25">
      <c r="E83" t="s">
        <v>5767</v>
      </c>
      <c r="F83" t="s">
        <v>95</v>
      </c>
      <c r="G83" t="str">
        <f>+Contenido[[#This Row],[id_contenido]]&amp;" "&amp;Contenido[[#This Row],[Contenido]]</f>
        <v>28.04 Salud</v>
      </c>
      <c r="I83" s="15" t="s">
        <v>3229</v>
      </c>
      <c r="J83" t="s">
        <v>2071</v>
      </c>
      <c r="K83" t="str">
        <f>+Temas[[#This Row],[id_Tema]]&amp;" "&amp;Temas[[#This Row],[Tema]]</f>
        <v>07.02.19 Delitos Electorales</v>
      </c>
      <c r="M83" t="s">
        <v>4347</v>
      </c>
      <c r="N83" t="s">
        <v>682</v>
      </c>
      <c r="O83" t="s">
        <v>5483</v>
      </c>
    </row>
    <row r="84" spans="5:15" x14ac:dyDescent="0.25">
      <c r="E84" t="s">
        <v>3455</v>
      </c>
      <c r="F84" t="s">
        <v>2834</v>
      </c>
      <c r="G84" t="str">
        <f>+Contenido[[#This Row],[id_contenido]]&amp;" "&amp;Contenido[[#This Row],[Contenido]]</f>
        <v>29.01 Subsidio habitacional</v>
      </c>
      <c r="I84" s="15" t="s">
        <v>3230</v>
      </c>
      <c r="J84" t="s">
        <v>1870</v>
      </c>
      <c r="K84" t="str">
        <f>+Temas[[#This Row],[id_Tema]]&amp;" "&amp;Temas[[#This Row],[Tema]]</f>
        <v>07.02.20 Delitos Informáticos</v>
      </c>
      <c r="M84" t="s">
        <v>4348</v>
      </c>
      <c r="N84" t="s">
        <v>700</v>
      </c>
      <c r="O84" t="s">
        <v>5484</v>
      </c>
    </row>
    <row r="85" spans="5:15" x14ac:dyDescent="0.25">
      <c r="E85" t="s">
        <v>3451</v>
      </c>
      <c r="F85" t="s">
        <v>2731</v>
      </c>
      <c r="G85" t="str">
        <f>+Contenido[[#This Row],[id_contenido]]&amp;" "&amp;Contenido[[#This Row],[Contenido]]</f>
        <v>30.01 Cuentas no trobutarias</v>
      </c>
      <c r="I85" s="15" t="s">
        <v>3231</v>
      </c>
      <c r="J85" t="s">
        <v>2084</v>
      </c>
      <c r="K85" t="str">
        <f>+Temas[[#This Row],[id_Tema]]&amp;" "&amp;Temas[[#This Row],[Tema]]</f>
        <v>07.02.21 Delitos Laborales</v>
      </c>
      <c r="M85" t="s">
        <v>4349</v>
      </c>
      <c r="N85" t="s">
        <v>661</v>
      </c>
      <c r="O85" t="s">
        <v>5485</v>
      </c>
    </row>
    <row r="86" spans="5:15" x14ac:dyDescent="0.25">
      <c r="E86" t="s">
        <v>3452</v>
      </c>
      <c r="F86" t="s">
        <v>2730</v>
      </c>
      <c r="G86" t="str">
        <f>+Contenido[[#This Row],[id_contenido]]&amp;" "&amp;Contenido[[#This Row],[Contenido]]</f>
        <v>30.02 Deudas</v>
      </c>
      <c r="I86" s="15" t="s">
        <v>3232</v>
      </c>
      <c r="J86" t="s">
        <v>1847</v>
      </c>
      <c r="K86" t="str">
        <f>+Temas[[#This Row],[id_Tema]]&amp;" "&amp;Temas[[#This Row],[Tema]]</f>
        <v>07.02.22 Delitos Migratorios</v>
      </c>
      <c r="M86" t="s">
        <v>4350</v>
      </c>
      <c r="N86" t="s">
        <v>648</v>
      </c>
      <c r="O86" t="s">
        <v>5486</v>
      </c>
    </row>
    <row r="87" spans="5:15" x14ac:dyDescent="0.25">
      <c r="E87" t="s">
        <v>3453</v>
      </c>
      <c r="F87" t="s">
        <v>2729</v>
      </c>
      <c r="G87" t="str">
        <f>+Contenido[[#This Row],[id_contenido]]&amp;" "&amp;Contenido[[#This Row],[Contenido]]</f>
        <v>30.03 Impuestos</v>
      </c>
      <c r="I87" s="15" t="s">
        <v>3233</v>
      </c>
      <c r="J87" t="s">
        <v>1954</v>
      </c>
      <c r="K87" t="str">
        <f>+Temas[[#This Row],[id_Tema]]&amp;" "&amp;Temas[[#This Row],[Tema]]</f>
        <v>07.02.23 Delitos Militares</v>
      </c>
      <c r="M87" t="s">
        <v>4351</v>
      </c>
      <c r="N87" t="s">
        <v>685</v>
      </c>
      <c r="O87" t="s">
        <v>5487</v>
      </c>
    </row>
    <row r="88" spans="5:15" x14ac:dyDescent="0.25">
      <c r="E88" t="s">
        <v>3448</v>
      </c>
      <c r="F88" t="s">
        <v>3042</v>
      </c>
      <c r="G88" t="str">
        <f>+Contenido[[#This Row],[id_contenido]]&amp;" "&amp;Contenido[[#This Row],[Contenido]]</f>
        <v>31.01 Faena</v>
      </c>
      <c r="I88" s="15" t="s">
        <v>3234</v>
      </c>
      <c r="J88" t="s">
        <v>1604</v>
      </c>
      <c r="K88" t="str">
        <f>+Temas[[#This Row],[id_Tema]]&amp;" "&amp;Temas[[#This Row],[Tema]]</f>
        <v>07.02.24 Delitos Sexuales</v>
      </c>
      <c r="M88" t="s">
        <v>4352</v>
      </c>
      <c r="N88" t="s">
        <v>673</v>
      </c>
      <c r="O88" t="s">
        <v>5488</v>
      </c>
    </row>
    <row r="89" spans="5:15" x14ac:dyDescent="0.25">
      <c r="E89" t="s">
        <v>3449</v>
      </c>
      <c r="F89" t="s">
        <v>57</v>
      </c>
      <c r="G89" t="str">
        <f>+Contenido[[#This Row],[id_contenido]]&amp;" "&amp;Contenido[[#This Row],[Contenido]]</f>
        <v>31.02 Importaciones</v>
      </c>
      <c r="I89" s="15" t="s">
        <v>3235</v>
      </c>
      <c r="J89" t="s">
        <v>1750</v>
      </c>
      <c r="K89" t="str">
        <f>+Temas[[#This Row],[id_Tema]]&amp;" "&amp;Temas[[#This Row],[Tema]]</f>
        <v>07.02.25 Delitos Tributarios</v>
      </c>
      <c r="M89" t="s">
        <v>4353</v>
      </c>
      <c r="N89" t="s">
        <v>679</v>
      </c>
      <c r="O89" t="s">
        <v>5489</v>
      </c>
    </row>
    <row r="90" spans="5:15" x14ac:dyDescent="0.25">
      <c r="E90" t="s">
        <v>3450</v>
      </c>
      <c r="F90" t="s">
        <v>32</v>
      </c>
      <c r="G90" t="str">
        <f>+Contenido[[#This Row],[id_contenido]]&amp;" "&amp;Contenido[[#This Row],[Contenido]]</f>
        <v>31.03 Producción</v>
      </c>
      <c r="I90" s="15" t="s">
        <v>3236</v>
      </c>
      <c r="J90" t="s">
        <v>2159</v>
      </c>
      <c r="K90" t="str">
        <f>+Temas[[#This Row],[id_Tema]]&amp;" "&amp;Temas[[#This Row],[Tema]]</f>
        <v>07.02.26 Delitos Urbanísticos y de Servicios Públicos</v>
      </c>
      <c r="M90" t="s">
        <v>4354</v>
      </c>
      <c r="N90" t="s">
        <v>670</v>
      </c>
      <c r="O90" t="s">
        <v>5490</v>
      </c>
    </row>
    <row r="91" spans="5:15" x14ac:dyDescent="0.25">
      <c r="E91" t="s">
        <v>5749</v>
      </c>
      <c r="F91" t="s">
        <v>5750</v>
      </c>
      <c r="G91" t="str">
        <f>+Contenido[[#This Row],[id_contenido]]&amp;" "&amp;Contenido[[#This Row],[Contenido]]</f>
        <v>32.01 Recursos hídricos</v>
      </c>
      <c r="I91" s="15" t="s">
        <v>3237</v>
      </c>
      <c r="J91" t="s">
        <v>1629</v>
      </c>
      <c r="K91" t="str">
        <f>+Temas[[#This Row],[id_Tema]]&amp;" "&amp;Temas[[#This Row],[Tema]]</f>
        <v xml:space="preserve">07.02.27 Delitos Violentos </v>
      </c>
      <c r="M91" t="s">
        <v>4355</v>
      </c>
      <c r="N91" t="s">
        <v>654</v>
      </c>
      <c r="O91" t="s">
        <v>5491</v>
      </c>
    </row>
    <row r="92" spans="5:15" x14ac:dyDescent="0.25">
      <c r="E92" s="19" t="s">
        <v>5944</v>
      </c>
      <c r="F92" t="s">
        <v>5792</v>
      </c>
      <c r="G92" t="str">
        <f>+Contenido[[#This Row],[id_contenido]]&amp;" "&amp;Contenido[[#This Row],[Contenido]]</f>
        <v>33.01 Tasa de Interés y Estadísticas Monetarias</v>
      </c>
      <c r="I92" s="15" t="s">
        <v>3238</v>
      </c>
      <c r="J92" t="s">
        <v>1787</v>
      </c>
      <c r="K92" t="str">
        <f>+Temas[[#This Row],[id_Tema]]&amp;" "&amp;Temas[[#This Row],[Tema]]</f>
        <v xml:space="preserve">07.02.28 Drogas </v>
      </c>
      <c r="M92" t="s">
        <v>4356</v>
      </c>
      <c r="N92" t="s">
        <v>694</v>
      </c>
      <c r="O92" t="s">
        <v>5492</v>
      </c>
    </row>
    <row r="93" spans="5:15" x14ac:dyDescent="0.25">
      <c r="E93" s="19" t="s">
        <v>5945</v>
      </c>
      <c r="F93" t="s">
        <v>5793</v>
      </c>
      <c r="G93" t="str">
        <f>+Contenido[[#This Row],[id_contenido]]&amp;" "&amp;Contenido[[#This Row],[Contenido]]</f>
        <v>33.02 Balance Contable</v>
      </c>
      <c r="I93" s="15" t="s">
        <v>3239</v>
      </c>
      <c r="J93" t="s">
        <v>194</v>
      </c>
      <c r="K93" t="str">
        <f>+Temas[[#This Row],[id_Tema]]&amp;" "&amp;Temas[[#This Row],[Tema]]</f>
        <v>07.02.29 Otros</v>
      </c>
      <c r="M93" t="s">
        <v>3525</v>
      </c>
      <c r="N93" t="s">
        <v>621</v>
      </c>
      <c r="O93" t="s">
        <v>4635</v>
      </c>
    </row>
    <row r="94" spans="5:15" x14ac:dyDescent="0.25">
      <c r="E94" s="19" t="s">
        <v>5946</v>
      </c>
      <c r="F94" t="s">
        <v>5794</v>
      </c>
      <c r="G94" t="str">
        <f>+Contenido[[#This Row],[id_contenido]]&amp;" "&amp;Contenido[[#This Row],[Contenido]]</f>
        <v>33.03 Tipo de Cambio</v>
      </c>
      <c r="I94" s="15" t="s">
        <v>3240</v>
      </c>
      <c r="J94" t="s">
        <v>2537</v>
      </c>
      <c r="K94" t="str">
        <f>+Temas[[#This Row],[id_Tema]]&amp;" "&amp;Temas[[#This Row],[Tema]]</f>
        <v>07.03.01 Tipo de Delito</v>
      </c>
      <c r="M94" t="s">
        <v>3525</v>
      </c>
      <c r="N94" t="s">
        <v>2849</v>
      </c>
      <c r="O94" t="s">
        <v>4660</v>
      </c>
    </row>
    <row r="95" spans="5:15" x14ac:dyDescent="0.25">
      <c r="E95" s="19" t="s">
        <v>5947</v>
      </c>
      <c r="F95" t="s">
        <v>5795</v>
      </c>
      <c r="G95" t="str">
        <f>+Contenido[[#This Row],[id_contenido]]&amp;" "&amp;Contenido[[#This Row],[Contenido]]</f>
        <v>33.04 Actividad y Demanda</v>
      </c>
      <c r="I95" s="15" t="s">
        <v>3241</v>
      </c>
      <c r="J95" t="s">
        <v>566</v>
      </c>
      <c r="K95" t="str">
        <f>+Temas[[#This Row],[id_Tema]]&amp;" "&amp;Temas[[#This Row],[Tema]]</f>
        <v>08.01.01 Becas</v>
      </c>
      <c r="M95" t="s">
        <v>3525</v>
      </c>
      <c r="N95" t="s">
        <v>2824</v>
      </c>
      <c r="O95" t="s">
        <v>4661</v>
      </c>
    </row>
    <row r="96" spans="5:15" x14ac:dyDescent="0.25">
      <c r="E96" s="19" t="s">
        <v>5948</v>
      </c>
      <c r="F96" t="s">
        <v>48</v>
      </c>
      <c r="G96" t="str">
        <f>+Contenido[[#This Row],[id_contenido]]&amp;" "&amp;Contenido[[#This Row],[Contenido]]</f>
        <v>33.05 Exportaciones</v>
      </c>
      <c r="I96" s="15" t="s">
        <v>3242</v>
      </c>
      <c r="J96" t="s">
        <v>565</v>
      </c>
      <c r="K96" t="str">
        <f>+Temas[[#This Row],[id_Tema]]&amp;" "&amp;Temas[[#This Row],[Tema]]</f>
        <v>08.02.01 Prueba de Selección Universitaria</v>
      </c>
      <c r="M96" t="s">
        <v>3526</v>
      </c>
      <c r="N96" t="s">
        <v>2821</v>
      </c>
      <c r="O96" t="s">
        <v>4636</v>
      </c>
    </row>
    <row r="97" spans="5:15" x14ac:dyDescent="0.25">
      <c r="E97" s="19" t="s">
        <v>5949</v>
      </c>
      <c r="F97" t="s">
        <v>57</v>
      </c>
      <c r="G97" t="str">
        <f>+Contenido[[#This Row],[id_contenido]]&amp;" "&amp;Contenido[[#This Row],[Contenido]]</f>
        <v>33.06 Importaciones</v>
      </c>
      <c r="I97" s="15" t="s">
        <v>3243</v>
      </c>
      <c r="J97" t="s">
        <v>1479</v>
      </c>
      <c r="K97" t="str">
        <f>+Temas[[#This Row],[id_Tema]]&amp;" "&amp;Temas[[#This Row],[Tema]]</f>
        <v>08.03.01 Ciencias Naturales</v>
      </c>
      <c r="M97" t="s">
        <v>3526</v>
      </c>
      <c r="N97" t="s">
        <v>2821</v>
      </c>
      <c r="O97" t="s">
        <v>4636</v>
      </c>
    </row>
    <row r="98" spans="5:15" x14ac:dyDescent="0.25">
      <c r="E98" s="19" t="s">
        <v>5950</v>
      </c>
      <c r="F98" t="s">
        <v>5796</v>
      </c>
      <c r="G98" t="str">
        <f>+Contenido[[#This Row],[id_contenido]]&amp;" "&amp;Contenido[[#This Row],[Contenido]]</f>
        <v>33.07 Balanza de Pagos</v>
      </c>
      <c r="I98" s="15" t="s">
        <v>3244</v>
      </c>
      <c r="J98" t="s">
        <v>1484</v>
      </c>
      <c r="K98" t="str">
        <f>+Temas[[#This Row],[id_Tema]]&amp;" "&amp;Temas[[#This Row],[Tema]]</f>
        <v>08.03.02 Ciencias Sociales</v>
      </c>
      <c r="M98" t="s">
        <v>3527</v>
      </c>
      <c r="N98" t="s">
        <v>2829</v>
      </c>
      <c r="O98" t="s">
        <v>4637</v>
      </c>
    </row>
    <row r="99" spans="5:15" x14ac:dyDescent="0.25">
      <c r="E99" s="19" t="s">
        <v>5951</v>
      </c>
      <c r="F99" t="s">
        <v>5797</v>
      </c>
      <c r="G99" t="str">
        <f>+Contenido[[#This Row],[id_contenido]]&amp;" "&amp;Contenido[[#This Row],[Contenido]]</f>
        <v>33.08 Sector Externo</v>
      </c>
      <c r="I99" s="15" t="s">
        <v>3245</v>
      </c>
      <c r="J99" t="s">
        <v>1459</v>
      </c>
      <c r="K99" t="str">
        <f>+Temas[[#This Row],[id_Tema]]&amp;" "&amp;Temas[[#This Row],[Tema]]</f>
        <v>08.03.03 Lectura</v>
      </c>
      <c r="M99" t="s">
        <v>3528</v>
      </c>
      <c r="N99" t="s">
        <v>2831</v>
      </c>
      <c r="O99" t="s">
        <v>4638</v>
      </c>
    </row>
    <row r="100" spans="5:15" x14ac:dyDescent="0.25">
      <c r="E100" s="19" t="s">
        <v>5952</v>
      </c>
      <c r="F100" t="s">
        <v>171</v>
      </c>
      <c r="G100" t="str">
        <f>+Contenido[[#This Row],[id_contenido]]&amp;" "&amp;Contenido[[#This Row],[Contenido]]</f>
        <v>33.09 Índices</v>
      </c>
      <c r="I100" s="15" t="s">
        <v>3246</v>
      </c>
      <c r="J100" t="s">
        <v>1473</v>
      </c>
      <c r="K100" t="str">
        <f>+Temas[[#This Row],[id_Tema]]&amp;" "&amp;Temas[[#This Row],[Tema]]</f>
        <v>08.03.04 Matemáticas</v>
      </c>
      <c r="M100" t="s">
        <v>3529</v>
      </c>
      <c r="N100" t="s">
        <v>2824</v>
      </c>
      <c r="O100" t="s">
        <v>4639</v>
      </c>
    </row>
    <row r="101" spans="5:15" x14ac:dyDescent="0.25">
      <c r="E101" s="19" t="s">
        <v>5953</v>
      </c>
      <c r="F101" t="s">
        <v>196</v>
      </c>
      <c r="G101" t="str">
        <f>+Contenido[[#This Row],[id_contenido]]&amp;" "&amp;Contenido[[#This Row],[Contenido]]</f>
        <v>33.10 Precios</v>
      </c>
      <c r="I101" s="15" t="s">
        <v>3247</v>
      </c>
      <c r="J101" t="s">
        <v>1033</v>
      </c>
      <c r="K101" t="str">
        <f>+Temas[[#This Row],[id_Tema]]&amp;" "&amp;Temas[[#This Row],[Tema]]</f>
        <v>09.01.01 Grande 1 (100000-200000 UF)</v>
      </c>
      <c r="M101" t="s">
        <v>3530</v>
      </c>
      <c r="N101" t="s">
        <v>2909</v>
      </c>
      <c r="O101" t="s">
        <v>4640</v>
      </c>
    </row>
    <row r="102" spans="5:15" x14ac:dyDescent="0.25">
      <c r="E102" s="19" t="s">
        <v>5954</v>
      </c>
      <c r="F102" t="s">
        <v>5798</v>
      </c>
      <c r="G102" t="str">
        <f>+Contenido[[#This Row],[id_contenido]]&amp;" "&amp;Contenido[[#This Row],[Contenido]]</f>
        <v>33.11 Finanzas Públicas</v>
      </c>
      <c r="I102" s="15" t="s">
        <v>3248</v>
      </c>
      <c r="J102" t="s">
        <v>1039</v>
      </c>
      <c r="K102" t="str">
        <f>+Temas[[#This Row],[id_Tema]]&amp;" "&amp;Temas[[#This Row],[Tema]]</f>
        <v>09.01.02 Grande 2 (200000-600000 UF)</v>
      </c>
      <c r="M102" t="s">
        <v>3531</v>
      </c>
      <c r="N102" t="s">
        <v>2911</v>
      </c>
      <c r="O102" t="s">
        <v>4641</v>
      </c>
    </row>
    <row r="103" spans="5:15" x14ac:dyDescent="0.25">
      <c r="I103" s="15" t="s">
        <v>3249</v>
      </c>
      <c r="J103" t="s">
        <v>1041</v>
      </c>
      <c r="K103" t="str">
        <f>+Temas[[#This Row],[id_Tema]]&amp;" "&amp;Temas[[#This Row],[Tema]]</f>
        <v>09.01.03 Grande 3 (600000-1000000 UF)</v>
      </c>
      <c r="M103" t="s">
        <v>3531</v>
      </c>
      <c r="N103" t="s">
        <v>2851</v>
      </c>
      <c r="O103" t="s">
        <v>4662</v>
      </c>
    </row>
    <row r="104" spans="5:15" x14ac:dyDescent="0.25">
      <c r="I104" s="15" t="s">
        <v>3250</v>
      </c>
      <c r="J104" t="s">
        <v>1043</v>
      </c>
      <c r="K104" t="str">
        <f>+Temas[[#This Row],[id_Tema]]&amp;" "&amp;Temas[[#This Row],[Tema]]</f>
        <v>09.01.04 Grande 4 (1000000 UF y más)</v>
      </c>
      <c r="M104" t="s">
        <v>3532</v>
      </c>
      <c r="N104" t="s">
        <v>2913</v>
      </c>
      <c r="O104" t="s">
        <v>4642</v>
      </c>
    </row>
    <row r="105" spans="5:15" x14ac:dyDescent="0.25">
      <c r="I105" s="15" t="s">
        <v>3251</v>
      </c>
      <c r="J105" t="s">
        <v>1045</v>
      </c>
      <c r="K105" t="str">
        <f>+Temas[[#This Row],[id_Tema]]&amp;" "&amp;Temas[[#This Row],[Tema]]</f>
        <v>09.01.05 Mediana 1 (25000-50000 UF)</v>
      </c>
      <c r="M105" t="s">
        <v>3532</v>
      </c>
      <c r="N105" t="s">
        <v>2853</v>
      </c>
      <c r="O105" t="s">
        <v>4663</v>
      </c>
    </row>
    <row r="106" spans="5:15" x14ac:dyDescent="0.25">
      <c r="I106" s="15" t="s">
        <v>3252</v>
      </c>
      <c r="J106" t="s">
        <v>1047</v>
      </c>
      <c r="K106" t="str">
        <f>+Temas[[#This Row],[id_Tema]]&amp;" "&amp;Temas[[#This Row],[Tema]]</f>
        <v>09.01.06 Mediana 2 (50000-100000 UF)</v>
      </c>
      <c r="M106" t="s">
        <v>3533</v>
      </c>
      <c r="N106" t="s">
        <v>2915</v>
      </c>
      <c r="O106" t="s">
        <v>4643</v>
      </c>
    </row>
    <row r="107" spans="5:15" x14ac:dyDescent="0.25">
      <c r="I107" s="15" t="s">
        <v>3253</v>
      </c>
      <c r="J107" t="s">
        <v>1049</v>
      </c>
      <c r="K107" t="str">
        <f>+Temas[[#This Row],[id_Tema]]&amp;" "&amp;Temas[[#This Row],[Tema]]</f>
        <v>09.01.07 Micro 1 (0,01-200 UF)</v>
      </c>
      <c r="M107" t="s">
        <v>3533</v>
      </c>
      <c r="N107" t="s">
        <v>2855</v>
      </c>
      <c r="O107" t="s">
        <v>4664</v>
      </c>
    </row>
    <row r="108" spans="5:15" x14ac:dyDescent="0.25">
      <c r="I108" s="15" t="s">
        <v>3254</v>
      </c>
      <c r="J108" t="s">
        <v>1051</v>
      </c>
      <c r="K108" t="str">
        <f>+Temas[[#This Row],[id_Tema]]&amp;" "&amp;Temas[[#This Row],[Tema]]</f>
        <v>09.01.08 Micro 2 (200-600 UF)</v>
      </c>
      <c r="M108" t="s">
        <v>3534</v>
      </c>
      <c r="N108" t="s">
        <v>2917</v>
      </c>
      <c r="O108" t="s">
        <v>4644</v>
      </c>
    </row>
    <row r="109" spans="5:15" x14ac:dyDescent="0.25">
      <c r="I109" s="15" t="s">
        <v>3255</v>
      </c>
      <c r="J109" t="s">
        <v>1053</v>
      </c>
      <c r="K109" t="str">
        <f>+Temas[[#This Row],[id_Tema]]&amp;" "&amp;Temas[[#This Row],[Tema]]</f>
        <v>09.01.09 Micro 3 (600-2400 UF)</v>
      </c>
      <c r="M109" t="s">
        <v>3534</v>
      </c>
      <c r="N109" t="s">
        <v>2857</v>
      </c>
      <c r="O109" t="s">
        <v>4665</v>
      </c>
    </row>
    <row r="110" spans="5:15" x14ac:dyDescent="0.25">
      <c r="I110" s="15" t="s">
        <v>3256</v>
      </c>
      <c r="J110" t="s">
        <v>1055</v>
      </c>
      <c r="K110" t="str">
        <f>+Temas[[#This Row],[id_Tema]]&amp;" "&amp;Temas[[#This Row],[Tema]]</f>
        <v>09.01.10 Pequeña 1 (2400-5000 UF)</v>
      </c>
      <c r="M110" t="s">
        <v>3535</v>
      </c>
      <c r="N110" t="s">
        <v>2919</v>
      </c>
      <c r="O110" t="s">
        <v>4645</v>
      </c>
    </row>
    <row r="111" spans="5:15" x14ac:dyDescent="0.25">
      <c r="I111" s="15" t="s">
        <v>3257</v>
      </c>
      <c r="J111" t="s">
        <v>1057</v>
      </c>
      <c r="K111" t="str">
        <f>+Temas[[#This Row],[id_Tema]]&amp;" "&amp;Temas[[#This Row],[Tema]]</f>
        <v>09.01.11 Pequeña 2 (5000-10000 UF)</v>
      </c>
      <c r="M111" t="s">
        <v>3535</v>
      </c>
      <c r="N111" t="s">
        <v>2859</v>
      </c>
      <c r="O111" t="s">
        <v>4666</v>
      </c>
    </row>
    <row r="112" spans="5:15" x14ac:dyDescent="0.25">
      <c r="I112" s="15" t="s">
        <v>3258</v>
      </c>
      <c r="J112" t="s">
        <v>1059</v>
      </c>
      <c r="K112" t="str">
        <f>+Temas[[#This Row],[id_Tema]]&amp;" "&amp;Temas[[#This Row],[Tema]]</f>
        <v>09.01.12 Pequeña 3 (10000-25000 UF)</v>
      </c>
      <c r="M112" t="s">
        <v>3536</v>
      </c>
      <c r="N112" t="s">
        <v>2921</v>
      </c>
      <c r="O112" t="s">
        <v>4646</v>
      </c>
    </row>
    <row r="113" spans="9:15" x14ac:dyDescent="0.25">
      <c r="I113" s="15" t="s">
        <v>3259</v>
      </c>
      <c r="J113" t="s">
        <v>1061</v>
      </c>
      <c r="K113" t="str">
        <f>+Temas[[#This Row],[id_Tema]]&amp;" "&amp;Temas[[#This Row],[Tema]]</f>
        <v>09.01.13 Sin Ventas</v>
      </c>
      <c r="M113" t="s">
        <v>3536</v>
      </c>
      <c r="N113" t="s">
        <v>2861</v>
      </c>
      <c r="O113" t="s">
        <v>4667</v>
      </c>
    </row>
    <row r="114" spans="9:15" x14ac:dyDescent="0.25">
      <c r="I114" s="15" t="s">
        <v>3260</v>
      </c>
      <c r="J114" t="s">
        <v>1064</v>
      </c>
      <c r="K114" t="str">
        <f>+Temas[[#This Row],[id_Tema]]&amp;" "&amp;Temas[[#This Row],[Tema]]</f>
        <v>09.02.01 Grande (100000-200000 UF)</v>
      </c>
      <c r="M114" t="s">
        <v>3537</v>
      </c>
      <c r="N114" t="s">
        <v>2923</v>
      </c>
      <c r="O114" t="s">
        <v>4647</v>
      </c>
    </row>
    <row r="115" spans="9:15" x14ac:dyDescent="0.25">
      <c r="I115" s="15" t="s">
        <v>3261</v>
      </c>
      <c r="J115" t="s">
        <v>1066</v>
      </c>
      <c r="K115" t="str">
        <f>+Temas[[#This Row],[id_Tema]]&amp;" "&amp;Temas[[#This Row],[Tema]]</f>
        <v>09.02.02 Mediana (25000-100000 UF)</v>
      </c>
      <c r="M115" t="s">
        <v>3537</v>
      </c>
      <c r="N115" t="s">
        <v>2863</v>
      </c>
      <c r="O115" t="s">
        <v>4668</v>
      </c>
    </row>
    <row r="116" spans="9:15" x14ac:dyDescent="0.25">
      <c r="I116" s="15" t="s">
        <v>3262</v>
      </c>
      <c r="J116" t="s">
        <v>1068</v>
      </c>
      <c r="K116" t="str">
        <f>+Temas[[#This Row],[id_Tema]]&amp;" "&amp;Temas[[#This Row],[Tema]]</f>
        <v>09.02.03 Micro (0,01-2400 UF)</v>
      </c>
      <c r="M116" t="s">
        <v>3538</v>
      </c>
      <c r="N116" t="s">
        <v>2925</v>
      </c>
      <c r="O116" t="s">
        <v>4648</v>
      </c>
    </row>
    <row r="117" spans="9:15" x14ac:dyDescent="0.25">
      <c r="I117" s="15" t="s">
        <v>3263</v>
      </c>
      <c r="J117" t="s">
        <v>1070</v>
      </c>
      <c r="K117" t="str">
        <f>+Temas[[#This Row],[id_Tema]]&amp;" "&amp;Temas[[#This Row],[Tema]]</f>
        <v>09.02.04 Pequeña (2400-25000 UF)</v>
      </c>
      <c r="M117" t="s">
        <v>3538</v>
      </c>
      <c r="N117" t="s">
        <v>2865</v>
      </c>
      <c r="O117" t="s">
        <v>4669</v>
      </c>
    </row>
    <row r="118" spans="9:15" x14ac:dyDescent="0.25">
      <c r="I118" s="15" t="s">
        <v>3264</v>
      </c>
      <c r="J118" t="s">
        <v>1061</v>
      </c>
      <c r="K118" t="str">
        <f>+Temas[[#This Row],[id_Tema]]&amp;" "&amp;Temas[[#This Row],[Tema]]</f>
        <v>09.02.05 Sin Ventas</v>
      </c>
      <c r="M118" t="s">
        <v>3539</v>
      </c>
      <c r="N118" t="s">
        <v>2927</v>
      </c>
      <c r="O118" t="s">
        <v>4649</v>
      </c>
    </row>
    <row r="119" spans="9:15" x14ac:dyDescent="0.25">
      <c r="I119" s="15" t="s">
        <v>3265</v>
      </c>
      <c r="J119" t="s">
        <v>1109</v>
      </c>
      <c r="K119" t="str">
        <f>+Temas[[#This Row],[id_Tema]]&amp;" "&amp;Temas[[#This Row],[Tema]]</f>
        <v>09.03.01 Instituciones Fiscales</v>
      </c>
      <c r="M119" t="s">
        <v>3539</v>
      </c>
      <c r="N119" t="s">
        <v>2867</v>
      </c>
      <c r="O119" t="s">
        <v>4670</v>
      </c>
    </row>
    <row r="120" spans="9:15" x14ac:dyDescent="0.25">
      <c r="I120" s="15" t="s">
        <v>3266</v>
      </c>
      <c r="J120" t="s">
        <v>1113</v>
      </c>
      <c r="K120" t="str">
        <f>+Temas[[#This Row],[id_Tema]]&amp;" "&amp;Temas[[#This Row],[Tema]]</f>
        <v>09.03.02 Municipalidades</v>
      </c>
      <c r="M120" t="s">
        <v>3540</v>
      </c>
      <c r="N120" t="s">
        <v>2929</v>
      </c>
      <c r="O120" t="s">
        <v>4650</v>
      </c>
    </row>
    <row r="121" spans="9:15" x14ac:dyDescent="0.25">
      <c r="I121" s="15" t="s">
        <v>3267</v>
      </c>
      <c r="J121" t="s">
        <v>1115</v>
      </c>
      <c r="K121" t="str">
        <f>+Temas[[#This Row],[id_Tema]]&amp;" "&amp;Temas[[#This Row],[Tema]]</f>
        <v>09.03.03 No Clasificados</v>
      </c>
      <c r="M121" t="s">
        <v>3540</v>
      </c>
      <c r="N121" t="s">
        <v>2869</v>
      </c>
      <c r="O121" t="s">
        <v>4671</v>
      </c>
    </row>
    <row r="122" spans="9:15" x14ac:dyDescent="0.25">
      <c r="I122" s="15" t="s">
        <v>3268</v>
      </c>
      <c r="J122" t="s">
        <v>1117</v>
      </c>
      <c r="K122" t="str">
        <f>+Temas[[#This Row],[id_Tema]]&amp;" "&amp;Temas[[#This Row],[Tema]]</f>
        <v>09.03.04 Organismos Internacionales</v>
      </c>
      <c r="M122" t="s">
        <v>3541</v>
      </c>
      <c r="N122" t="s">
        <v>2931</v>
      </c>
      <c r="O122" t="s">
        <v>4651</v>
      </c>
    </row>
    <row r="123" spans="9:15" x14ac:dyDescent="0.25">
      <c r="I123" s="15" t="s">
        <v>3269</v>
      </c>
      <c r="J123" t="s">
        <v>1119</v>
      </c>
      <c r="K123" t="str">
        <f>+Temas[[#This Row],[id_Tema]]&amp;" "&amp;Temas[[#This Row],[Tema]]</f>
        <v>09.03.05 Organización sin fines de lucro</v>
      </c>
      <c r="M123" t="s">
        <v>3541</v>
      </c>
      <c r="N123" t="s">
        <v>2871</v>
      </c>
      <c r="O123" t="s">
        <v>4672</v>
      </c>
    </row>
    <row r="124" spans="9:15" x14ac:dyDescent="0.25">
      <c r="I124" s="15" t="s">
        <v>3270</v>
      </c>
      <c r="J124" t="s">
        <v>1121</v>
      </c>
      <c r="K124" t="str">
        <f>+Temas[[#This Row],[id_Tema]]&amp;" "&amp;Temas[[#This Row],[Tema]]</f>
        <v>09.03.06 Persona Jurídica Comercial</v>
      </c>
      <c r="M124" t="s">
        <v>3542</v>
      </c>
      <c r="N124" t="s">
        <v>2933</v>
      </c>
      <c r="O124" t="s">
        <v>4652</v>
      </c>
    </row>
    <row r="125" spans="9:15" x14ac:dyDescent="0.25">
      <c r="I125" s="15" t="s">
        <v>3271</v>
      </c>
      <c r="J125" t="s">
        <v>1123</v>
      </c>
      <c r="K125" t="str">
        <f>+Temas[[#This Row],[id_Tema]]&amp;" "&amp;Temas[[#This Row],[Tema]]</f>
        <v>09.03.07 Sin Persona Jurídica</v>
      </c>
      <c r="M125" t="s">
        <v>3542</v>
      </c>
      <c r="N125" t="s">
        <v>2873</v>
      </c>
      <c r="O125" t="s">
        <v>4673</v>
      </c>
    </row>
    <row r="126" spans="9:15" x14ac:dyDescent="0.25">
      <c r="I126" s="15" t="s">
        <v>3272</v>
      </c>
      <c r="J126" t="s">
        <v>1125</v>
      </c>
      <c r="K126" t="str">
        <f>+Temas[[#This Row],[id_Tema]]&amp;" "&amp;Temas[[#This Row],[Tema]]</f>
        <v>09.03.08 Sociedades Extranjeras</v>
      </c>
      <c r="M126" t="s">
        <v>3543</v>
      </c>
      <c r="N126" t="s">
        <v>2935</v>
      </c>
      <c r="O126" t="s">
        <v>4653</v>
      </c>
    </row>
    <row r="127" spans="9:15" x14ac:dyDescent="0.25">
      <c r="I127" s="15" t="s">
        <v>3273</v>
      </c>
      <c r="J127" t="s">
        <v>284</v>
      </c>
      <c r="K127" t="str">
        <f>+Temas[[#This Row],[id_Tema]]&amp;" "&amp;Temas[[#This Row],[Tema]]</f>
        <v>10.01.01 Distribución Eléctrica</v>
      </c>
      <c r="M127" t="s">
        <v>3543</v>
      </c>
      <c r="N127" t="s">
        <v>2875</v>
      </c>
      <c r="O127" t="s">
        <v>4674</v>
      </c>
    </row>
    <row r="128" spans="9:15" x14ac:dyDescent="0.25">
      <c r="I128" s="15" t="s">
        <v>3274</v>
      </c>
      <c r="J128" t="s">
        <v>297</v>
      </c>
      <c r="K128" t="str">
        <f>+Temas[[#This Row],[id_Tema]]&amp;" "&amp;Temas[[#This Row],[Tema]]</f>
        <v>10.01.02 Generación Eléctrica</v>
      </c>
      <c r="M128" t="s">
        <v>3544</v>
      </c>
      <c r="N128" t="s">
        <v>2937</v>
      </c>
      <c r="O128" t="s">
        <v>4654</v>
      </c>
    </row>
    <row r="129" spans="9:15" x14ac:dyDescent="0.25">
      <c r="I129" s="15" t="s">
        <v>3275</v>
      </c>
      <c r="J129" t="s">
        <v>573</v>
      </c>
      <c r="K129" t="str">
        <f>+Temas[[#This Row],[id_Tema]]&amp;" "&amp;Temas[[#This Row],[Tema]]</f>
        <v>10.01.03 Operación del Sistema Eléctrico</v>
      </c>
      <c r="M129" t="s">
        <v>3544</v>
      </c>
      <c r="N129" t="s">
        <v>2877</v>
      </c>
      <c r="O129" t="s">
        <v>4675</v>
      </c>
    </row>
    <row r="130" spans="9:15" x14ac:dyDescent="0.25">
      <c r="I130" s="15" t="s">
        <v>3276</v>
      </c>
      <c r="J130" t="s">
        <v>99</v>
      </c>
      <c r="K130" t="str">
        <f>+Temas[[#This Row],[id_Tema]]&amp;" "&amp;Temas[[#This Row],[Tema]]</f>
        <v>11.01.01 Refugiados</v>
      </c>
      <c r="M130" t="s">
        <v>3545</v>
      </c>
      <c r="N130" t="s">
        <v>2939</v>
      </c>
      <c r="O130" t="s">
        <v>4655</v>
      </c>
    </row>
    <row r="131" spans="9:15" x14ac:dyDescent="0.25">
      <c r="I131" s="15" t="s">
        <v>3277</v>
      </c>
      <c r="J131" t="s">
        <v>587</v>
      </c>
      <c r="K131" t="str">
        <f>+Temas[[#This Row],[id_Tema]]&amp;" "&amp;Temas[[#This Row],[Tema]]</f>
        <v>11.01.02 Solicitantes</v>
      </c>
      <c r="M131" t="s">
        <v>3545</v>
      </c>
      <c r="N131" t="s">
        <v>2879</v>
      </c>
      <c r="O131" t="s">
        <v>4676</v>
      </c>
    </row>
    <row r="132" spans="9:15" x14ac:dyDescent="0.25">
      <c r="I132" s="15" t="s">
        <v>3278</v>
      </c>
      <c r="J132" t="s">
        <v>306</v>
      </c>
      <c r="K132" t="str">
        <f>+Temas[[#This Row],[id_Tema]]&amp;" "&amp;Temas[[#This Row],[Tema]]</f>
        <v>12.01.01 Superficie Plantada</v>
      </c>
      <c r="M132" t="s">
        <v>3546</v>
      </c>
      <c r="N132" t="s">
        <v>653</v>
      </c>
      <c r="O132" t="s">
        <v>4656</v>
      </c>
    </row>
    <row r="133" spans="9:15" x14ac:dyDescent="0.25">
      <c r="I133" s="15" t="s">
        <v>3279</v>
      </c>
      <c r="J133" t="s">
        <v>1209</v>
      </c>
      <c r="K133" t="str">
        <f>+Temas[[#This Row],[id_Tema]]&amp;" "&amp;Temas[[#This Row],[Tema]]</f>
        <v>12.02.01 Causas Generales</v>
      </c>
      <c r="M133" t="s">
        <v>3546</v>
      </c>
      <c r="N133" t="s">
        <v>2881</v>
      </c>
      <c r="O133" t="s">
        <v>4677</v>
      </c>
    </row>
    <row r="134" spans="9:15" x14ac:dyDescent="0.25">
      <c r="I134" s="15" t="s">
        <v>3280</v>
      </c>
      <c r="J134" t="s">
        <v>298</v>
      </c>
      <c r="K134" t="str">
        <f>+Temas[[#This Row],[id_Tema]]&amp;" "&amp;Temas[[#This Row],[Tema]]</f>
        <v>12.02.02 Ocurrencia</v>
      </c>
      <c r="M134" t="s">
        <v>3547</v>
      </c>
      <c r="N134" t="s">
        <v>2901</v>
      </c>
      <c r="O134" t="s">
        <v>4657</v>
      </c>
    </row>
    <row r="135" spans="9:15" x14ac:dyDescent="0.25">
      <c r="I135" s="15" t="s">
        <v>3281</v>
      </c>
      <c r="J135" t="s">
        <v>90</v>
      </c>
      <c r="K135" t="str">
        <f>+Temas[[#This Row],[id_Tema]]&amp;" "&amp;Temas[[#This Row],[Tema]]</f>
        <v>12.02.03 Superficie Afectada</v>
      </c>
      <c r="M135" t="s">
        <v>3547</v>
      </c>
      <c r="N135" t="s">
        <v>2883</v>
      </c>
      <c r="O135" t="s">
        <v>4678</v>
      </c>
    </row>
    <row r="136" spans="9:15" x14ac:dyDescent="0.25">
      <c r="I136" s="15" t="s">
        <v>3282</v>
      </c>
      <c r="J136" t="s">
        <v>1209</v>
      </c>
      <c r="K136" t="str">
        <f>+Temas[[#This Row],[id_Tema]]&amp;" "&amp;Temas[[#This Row],[Tema]]</f>
        <v>12.03.01 Causas Generales</v>
      </c>
      <c r="M136" t="s">
        <v>3548</v>
      </c>
      <c r="N136" t="s">
        <v>2943</v>
      </c>
      <c r="O136" t="s">
        <v>4658</v>
      </c>
    </row>
    <row r="137" spans="9:15" x14ac:dyDescent="0.25">
      <c r="I137" s="15" t="s">
        <v>3283</v>
      </c>
      <c r="J137" t="s">
        <v>304</v>
      </c>
      <c r="K137" t="str">
        <f>+Temas[[#This Row],[id_Tema]]&amp;" "&amp;Temas[[#This Row],[Tema]]</f>
        <v>12.04.01 Cosecha de Troza</v>
      </c>
      <c r="M137" t="s">
        <v>3548</v>
      </c>
      <c r="N137" t="s">
        <v>2885</v>
      </c>
      <c r="O137" t="s">
        <v>4679</v>
      </c>
    </row>
    <row r="138" spans="9:15" x14ac:dyDescent="0.25">
      <c r="I138" s="15" t="s">
        <v>3284</v>
      </c>
      <c r="J138" t="s">
        <v>305</v>
      </c>
      <c r="K138" t="str">
        <f>+Temas[[#This Row],[id_Tema]]&amp;" "&amp;Temas[[#This Row],[Tema]]</f>
        <v>12.04.02 Producción de Madera</v>
      </c>
      <c r="M138" t="s">
        <v>3549</v>
      </c>
      <c r="N138" t="s">
        <v>2945</v>
      </c>
      <c r="O138" t="s">
        <v>4659</v>
      </c>
    </row>
    <row r="139" spans="9:15" x14ac:dyDescent="0.25">
      <c r="I139" s="15" t="s">
        <v>3285</v>
      </c>
      <c r="J139" t="s">
        <v>41</v>
      </c>
      <c r="K139" t="str">
        <f>+Temas[[#This Row],[id_Tema]]&amp;" "&amp;Temas[[#This Row],[Tema]]</f>
        <v>13.01.01 Áreas Verdes</v>
      </c>
      <c r="M139" t="s">
        <v>3549</v>
      </c>
      <c r="N139" t="s">
        <v>2887</v>
      </c>
      <c r="O139" t="s">
        <v>4680</v>
      </c>
    </row>
    <row r="140" spans="9:15" x14ac:dyDescent="0.25">
      <c r="I140" s="15" t="s">
        <v>3286</v>
      </c>
      <c r="J140" t="s">
        <v>42</v>
      </c>
      <c r="K140" t="str">
        <f>+Temas[[#This Row],[id_Tema]]&amp;" "&amp;Temas[[#This Row],[Tema]]</f>
        <v>13.01.02 Parques Urbanos</v>
      </c>
      <c r="M140" t="s">
        <v>3550</v>
      </c>
      <c r="N140" t="s">
        <v>2889</v>
      </c>
      <c r="O140" t="s">
        <v>4681</v>
      </c>
    </row>
    <row r="141" spans="9:15" x14ac:dyDescent="0.25">
      <c r="I141" s="15" t="s">
        <v>3287</v>
      </c>
      <c r="J141" t="s">
        <v>43</v>
      </c>
      <c r="K141" t="str">
        <f>+Temas[[#This Row],[id_Tema]]&amp;" "&amp;Temas[[#This Row],[Tema]]</f>
        <v>13.01.03 Plazas</v>
      </c>
      <c r="M141" t="s">
        <v>3551</v>
      </c>
      <c r="N141" t="s">
        <v>2891</v>
      </c>
      <c r="O141" t="s">
        <v>4682</v>
      </c>
    </row>
    <row r="142" spans="9:15" x14ac:dyDescent="0.25">
      <c r="I142" s="15" t="s">
        <v>3288</v>
      </c>
      <c r="J142" t="s">
        <v>717</v>
      </c>
      <c r="K142" t="str">
        <f>+Temas[[#This Row],[id_Tema]]&amp;" "&amp;Temas[[#This Row],[Tema]]</f>
        <v>14.01.01 Egresos</v>
      </c>
      <c r="M142" t="s">
        <v>3552</v>
      </c>
      <c r="N142" t="s">
        <v>2893</v>
      </c>
      <c r="O142" t="s">
        <v>4683</v>
      </c>
    </row>
    <row r="143" spans="9:15" x14ac:dyDescent="0.25">
      <c r="I143" s="15" t="s">
        <v>3289</v>
      </c>
      <c r="J143" t="s">
        <v>270</v>
      </c>
      <c r="K143" t="str">
        <f>+Temas[[#This Row],[id_Tema]]&amp;" "&amp;Temas[[#This Row],[Tema]]</f>
        <v>14.01.02 Ingresos</v>
      </c>
      <c r="M143" t="s">
        <v>3553</v>
      </c>
      <c r="N143" t="s">
        <v>2895</v>
      </c>
      <c r="O143" t="s">
        <v>4684</v>
      </c>
    </row>
    <row r="144" spans="9:15" x14ac:dyDescent="0.25">
      <c r="I144" s="15" t="s">
        <v>3290</v>
      </c>
      <c r="J144" t="s">
        <v>358</v>
      </c>
      <c r="K144" t="str">
        <f>+Temas[[#This Row],[id_Tema]]&amp;" "&amp;Temas[[#This Row],[Tema]]</f>
        <v>14.01.03 Pensiones</v>
      </c>
      <c r="M144" t="s">
        <v>3554</v>
      </c>
      <c r="N144" t="s">
        <v>2897</v>
      </c>
      <c r="O144" t="s">
        <v>4685</v>
      </c>
    </row>
    <row r="145" spans="9:15" x14ac:dyDescent="0.25">
      <c r="I145" s="15" t="s">
        <v>3291</v>
      </c>
      <c r="J145" t="s">
        <v>778</v>
      </c>
      <c r="K145" t="str">
        <f>+Temas[[#This Row],[id_Tema]]&amp;" "&amp;Temas[[#This Row],[Tema]]</f>
        <v>14.01.04 Presupuesto</v>
      </c>
      <c r="M145" t="s">
        <v>3555</v>
      </c>
      <c r="N145" t="s">
        <v>2899</v>
      </c>
      <c r="O145" t="s">
        <v>4686</v>
      </c>
    </row>
    <row r="146" spans="9:15" x14ac:dyDescent="0.25">
      <c r="I146" s="15" t="s">
        <v>3292</v>
      </c>
      <c r="J146" t="s">
        <v>743</v>
      </c>
      <c r="K146" t="str">
        <f>+Temas[[#This Row],[id_Tema]]&amp;" "&amp;Temas[[#This Row],[Tema]]</f>
        <v>14.01.05 Propiedades</v>
      </c>
      <c r="M146" t="s">
        <v>3556</v>
      </c>
      <c r="N146" t="s">
        <v>2901</v>
      </c>
      <c r="O146" t="s">
        <v>4687</v>
      </c>
    </row>
    <row r="147" spans="9:15" x14ac:dyDescent="0.25">
      <c r="I147" s="15" t="s">
        <v>3293</v>
      </c>
      <c r="J147" t="s">
        <v>737</v>
      </c>
      <c r="K147" t="str">
        <f>+Temas[[#This Row],[id_Tema]]&amp;" "&amp;Temas[[#This Row],[Tema]]</f>
        <v>14.01.06 Subsidios</v>
      </c>
      <c r="M147" t="s">
        <v>3557</v>
      </c>
      <c r="N147" t="s">
        <v>2903</v>
      </c>
      <c r="O147" t="s">
        <v>4688</v>
      </c>
    </row>
    <row r="148" spans="9:15" x14ac:dyDescent="0.25">
      <c r="I148" s="15" t="s">
        <v>3294</v>
      </c>
      <c r="J148" t="s">
        <v>770</v>
      </c>
      <c r="K148" t="str">
        <f>+Temas[[#This Row],[id_Tema]]&amp;" "&amp;Temas[[#This Row],[Tema]]</f>
        <v>14.01.07 Valoración Catastral</v>
      </c>
      <c r="M148" t="s">
        <v>3558</v>
      </c>
      <c r="N148" t="s">
        <v>2905</v>
      </c>
      <c r="O148" t="s">
        <v>4689</v>
      </c>
    </row>
    <row r="149" spans="9:15" x14ac:dyDescent="0.25">
      <c r="I149" s="15" t="s">
        <v>3295</v>
      </c>
      <c r="J149" t="s">
        <v>315</v>
      </c>
      <c r="K149" t="str">
        <f>+Temas[[#This Row],[id_Tema]]&amp;" "&amp;Temas[[#This Row],[Tema]]</f>
        <v>14.02.01 Organizaciones Comunitarias</v>
      </c>
      <c r="M149" t="s">
        <v>3559</v>
      </c>
      <c r="N149" t="s">
        <v>2907</v>
      </c>
      <c r="O149" t="s">
        <v>4690</v>
      </c>
    </row>
    <row r="150" spans="9:15" x14ac:dyDescent="0.25">
      <c r="I150" s="15" t="s">
        <v>3296</v>
      </c>
      <c r="J150" t="s">
        <v>358</v>
      </c>
      <c r="K150" t="str">
        <f>+Temas[[#This Row],[id_Tema]]&amp;" "&amp;Temas[[#This Row],[Tema]]</f>
        <v>14.03.01 Pensiones</v>
      </c>
      <c r="M150" t="s">
        <v>3560</v>
      </c>
      <c r="N150" t="s">
        <v>133</v>
      </c>
      <c r="O150" t="s">
        <v>4691</v>
      </c>
    </row>
    <row r="151" spans="9:15" x14ac:dyDescent="0.25">
      <c r="I151" s="15" t="s">
        <v>3297</v>
      </c>
      <c r="J151" t="s">
        <v>774</v>
      </c>
      <c r="K151" t="str">
        <f>+Temas[[#This Row],[id_Tema]]&amp;" "&amp;Temas[[#This Row],[Tema]]</f>
        <v>14.04.01 Predios Municipales</v>
      </c>
      <c r="M151" t="s">
        <v>3561</v>
      </c>
      <c r="N151" t="s">
        <v>46</v>
      </c>
      <c r="O151" t="s">
        <v>4692</v>
      </c>
    </row>
    <row r="152" spans="9:15" x14ac:dyDescent="0.25">
      <c r="I152" s="15" t="s">
        <v>3298</v>
      </c>
      <c r="J152" t="s">
        <v>752</v>
      </c>
      <c r="K152" t="str">
        <f>+Temas[[#This Row],[id_Tema]]&amp;" "&amp;Temas[[#This Row],[Tema]]</f>
        <v>14.05.01 Egresos de Capacitaciones</v>
      </c>
      <c r="M152" t="s">
        <v>3562</v>
      </c>
      <c r="N152" t="s">
        <v>54</v>
      </c>
      <c r="O152" t="s">
        <v>4693</v>
      </c>
    </row>
    <row r="153" spans="9:15" x14ac:dyDescent="0.25">
      <c r="I153" s="15" t="s">
        <v>3299</v>
      </c>
      <c r="J153" t="s">
        <v>750</v>
      </c>
      <c r="K153" t="str">
        <f>+Temas[[#This Row],[id_Tema]]&amp;" "&amp;Temas[[#This Row],[Tema]]</f>
        <v>14.05.02 Empleados</v>
      </c>
      <c r="M153" t="s">
        <v>3563</v>
      </c>
      <c r="N153" t="s">
        <v>55</v>
      </c>
      <c r="O153" t="s">
        <v>4694</v>
      </c>
    </row>
    <row r="154" spans="9:15" x14ac:dyDescent="0.25">
      <c r="I154" s="15" t="s">
        <v>3300</v>
      </c>
      <c r="J154" t="s">
        <v>751</v>
      </c>
      <c r="K154" t="str">
        <f>+Temas[[#This Row],[id_Tema]]&amp;" "&amp;Temas[[#This Row],[Tema]]</f>
        <v>14.05.03 Inscripciones</v>
      </c>
      <c r="M154" t="s">
        <v>3564</v>
      </c>
      <c r="N154" t="s">
        <v>236</v>
      </c>
      <c r="O154" t="s">
        <v>4695</v>
      </c>
    </row>
    <row r="155" spans="9:15" x14ac:dyDescent="0.25">
      <c r="I155" s="15" t="s">
        <v>3301</v>
      </c>
      <c r="J155" t="s">
        <v>330</v>
      </c>
      <c r="K155" t="str">
        <f>+Temas[[#This Row],[id_Tema]]&amp;" "&amp;Temas[[#This Row],[Tema]]</f>
        <v>14.06.01 Cobertura en Salud Municipal</v>
      </c>
      <c r="M155" t="s">
        <v>5956</v>
      </c>
      <c r="N155" t="s">
        <v>56</v>
      </c>
      <c r="O155" t="s">
        <v>4696</v>
      </c>
    </row>
    <row r="156" spans="9:15" x14ac:dyDescent="0.25">
      <c r="I156" s="15" t="s">
        <v>3302</v>
      </c>
      <c r="J156" t="s">
        <v>717</v>
      </c>
      <c r="K156" t="str">
        <f>+Temas[[#This Row],[id_Tema]]&amp;" "&amp;Temas[[#This Row],[Tema]]</f>
        <v>14.06.02 Egresos</v>
      </c>
      <c r="M156" t="s">
        <v>5957</v>
      </c>
      <c r="N156" s="2" t="s">
        <v>58</v>
      </c>
      <c r="O156" t="s">
        <v>4697</v>
      </c>
    </row>
    <row r="157" spans="9:15" x14ac:dyDescent="0.25">
      <c r="I157" s="15" t="s">
        <v>3303</v>
      </c>
      <c r="J157" t="s">
        <v>270</v>
      </c>
      <c r="K157" t="str">
        <f>+Temas[[#This Row],[id_Tema]]&amp;" "&amp;Temas[[#This Row],[Tema]]</f>
        <v>14.06.03 Ingresos</v>
      </c>
      <c r="M157" t="s">
        <v>3568</v>
      </c>
      <c r="N157" t="s">
        <v>59</v>
      </c>
      <c r="O157" t="s">
        <v>4698</v>
      </c>
    </row>
    <row r="158" spans="9:15" x14ac:dyDescent="0.25">
      <c r="I158" s="15" t="s">
        <v>3304</v>
      </c>
      <c r="J158" t="s">
        <v>778</v>
      </c>
      <c r="K158" t="str">
        <f>+Temas[[#This Row],[id_Tema]]&amp;" "&amp;Temas[[#This Row],[Tema]]</f>
        <v>14.06.04 Presupuesto</v>
      </c>
      <c r="M158" t="s">
        <v>3569</v>
      </c>
      <c r="N158" t="s">
        <v>233</v>
      </c>
      <c r="O158" t="s">
        <v>4699</v>
      </c>
    </row>
    <row r="159" spans="9:15" x14ac:dyDescent="0.25">
      <c r="I159" s="15" t="s">
        <v>3305</v>
      </c>
      <c r="J159" t="s">
        <v>317</v>
      </c>
      <c r="K159" t="str">
        <f>+Temas[[#This Row],[id_Tema]]&amp;" "&amp;Temas[[#This Row],[Tema]]</f>
        <v>14.06.05 Recursos Humanos</v>
      </c>
      <c r="M159" t="s">
        <v>3570</v>
      </c>
      <c r="N159" t="s">
        <v>60</v>
      </c>
      <c r="O159" t="s">
        <v>4700</v>
      </c>
    </row>
    <row r="160" spans="9:15" x14ac:dyDescent="0.25">
      <c r="I160" s="15" t="s">
        <v>3306</v>
      </c>
      <c r="J160" t="s">
        <v>316</v>
      </c>
      <c r="K160" t="str">
        <f>+Temas[[#This Row],[id_Tema]]&amp;" "&amp;Temas[[#This Row],[Tema]]</f>
        <v>14.06.06 Red Asistencial</v>
      </c>
      <c r="M160" t="s">
        <v>5958</v>
      </c>
      <c r="N160" t="s">
        <v>235</v>
      </c>
      <c r="O160" t="s">
        <v>4701</v>
      </c>
    </row>
    <row r="161" spans="9:15" x14ac:dyDescent="0.25">
      <c r="I161" s="15" t="s">
        <v>3307</v>
      </c>
      <c r="J161" t="s">
        <v>314</v>
      </c>
      <c r="K161" t="str">
        <f>+Temas[[#This Row],[id_Tema]]&amp;" "&amp;Temas[[#This Row],[Tema]]</f>
        <v>14.06.07 Transferencias Municipales</v>
      </c>
      <c r="M161" t="s">
        <v>3571</v>
      </c>
      <c r="N161" t="s">
        <v>61</v>
      </c>
      <c r="O161" t="s">
        <v>4702</v>
      </c>
    </row>
    <row r="162" spans="9:15" x14ac:dyDescent="0.25">
      <c r="I162" s="15" t="s">
        <v>3308</v>
      </c>
      <c r="J162" t="s">
        <v>621</v>
      </c>
      <c r="K162" t="str">
        <f>+Temas[[#This Row],[id_Tema]]&amp;" "&amp;Temas[[#This Row],[Tema]]</f>
        <v>15.01.01 Cereales</v>
      </c>
      <c r="M162" t="s">
        <v>3574</v>
      </c>
      <c r="N162" t="s">
        <v>397</v>
      </c>
      <c r="O162" t="s">
        <v>4703</v>
      </c>
    </row>
    <row r="163" spans="9:15" x14ac:dyDescent="0.25">
      <c r="I163" s="15" t="s">
        <v>3309</v>
      </c>
      <c r="J163" t="s">
        <v>183</v>
      </c>
      <c r="K163" t="str">
        <f>+Temas[[#This Row],[id_Tema]]&amp;" "&amp;Temas[[#This Row],[Tema]]</f>
        <v>15.01.02 Lácteos</v>
      </c>
      <c r="M163" t="s">
        <v>3575</v>
      </c>
      <c r="N163" t="s">
        <v>144</v>
      </c>
      <c r="O163" t="s">
        <v>4704</v>
      </c>
    </row>
    <row r="164" spans="9:15" x14ac:dyDescent="0.25">
      <c r="I164" s="15" t="s">
        <v>3310</v>
      </c>
      <c r="J164" t="s">
        <v>598</v>
      </c>
      <c r="K164" t="str">
        <f>+Temas[[#This Row],[id_Tema]]&amp;" "&amp;Temas[[#This Row],[Tema]]</f>
        <v>15.02.01 Actividad Productiva</v>
      </c>
      <c r="M164" t="s">
        <v>3576</v>
      </c>
      <c r="N164" t="s">
        <v>393</v>
      </c>
      <c r="O164" t="s">
        <v>4705</v>
      </c>
    </row>
    <row r="165" spans="9:15" x14ac:dyDescent="0.25">
      <c r="I165" s="15" t="s">
        <v>3311</v>
      </c>
      <c r="J165" t="s">
        <v>622</v>
      </c>
      <c r="K165" t="str">
        <f>+Temas[[#This Row],[id_Tema]]&amp;" "&amp;Temas[[#This Row],[Tema]]</f>
        <v>15.03.01 Elementos Químicos</v>
      </c>
      <c r="M165" t="s">
        <v>3577</v>
      </c>
      <c r="N165" t="s">
        <v>247</v>
      </c>
      <c r="O165" t="s">
        <v>4706</v>
      </c>
    </row>
    <row r="166" spans="9:15" x14ac:dyDescent="0.25">
      <c r="I166" s="15" t="s">
        <v>3329</v>
      </c>
      <c r="J166" t="s">
        <v>1307</v>
      </c>
      <c r="K166" t="str">
        <f>+Temas[[#This Row],[id_Tema]]&amp;" "&amp;Temas[[#This Row],[Tema]]</f>
        <v>16.01.01 Ganancia (ha)</v>
      </c>
      <c r="M166" t="s">
        <v>3578</v>
      </c>
      <c r="N166" t="s">
        <v>248</v>
      </c>
      <c r="O166" t="s">
        <v>4707</v>
      </c>
    </row>
    <row r="167" spans="9:15" x14ac:dyDescent="0.25">
      <c r="I167" s="15" t="s">
        <v>3330</v>
      </c>
      <c r="J167" t="s">
        <v>1324</v>
      </c>
      <c r="K167" t="str">
        <f>+Temas[[#This Row],[id_Tema]]&amp;" "&amp;Temas[[#This Row],[Tema]]</f>
        <v>16.01.02 Nieve (ha)</v>
      </c>
      <c r="M167" t="s">
        <v>3579</v>
      </c>
      <c r="N167" t="s">
        <v>272</v>
      </c>
      <c r="O167" t="s">
        <v>4708</v>
      </c>
    </row>
    <row r="168" spans="9:15" x14ac:dyDescent="0.25">
      <c r="I168" s="15" t="s">
        <v>3331</v>
      </c>
      <c r="J168" t="s">
        <v>1315</v>
      </c>
      <c r="K168" t="str">
        <f>+Temas[[#This Row],[id_Tema]]&amp;" "&amp;Temas[[#This Row],[Tema]]</f>
        <v>16.01.03 Pérdida (ha)</v>
      </c>
      <c r="M168" t="s">
        <v>3580</v>
      </c>
      <c r="N168" t="s">
        <v>273</v>
      </c>
      <c r="O168" t="s">
        <v>4709</v>
      </c>
    </row>
    <row r="169" spans="9:15" x14ac:dyDescent="0.25">
      <c r="I169" s="15" t="s">
        <v>3332</v>
      </c>
      <c r="J169" t="s">
        <v>1318</v>
      </c>
      <c r="K169" t="str">
        <f>+Temas[[#This Row],[id_Tema]]&amp;" "&amp;Temas[[#This Row],[Tema]]</f>
        <v>16.01.04 Sin Cambio (ha)</v>
      </c>
      <c r="M169" t="s">
        <v>3581</v>
      </c>
      <c r="N169" t="s">
        <v>249</v>
      </c>
      <c r="O169" t="s">
        <v>4710</v>
      </c>
    </row>
    <row r="170" spans="9:15" x14ac:dyDescent="0.25">
      <c r="I170" s="15" t="s">
        <v>3333</v>
      </c>
      <c r="J170" t="s">
        <v>1321</v>
      </c>
      <c r="K170" t="str">
        <f>+Temas[[#This Row],[id_Tema]]&amp;" "&amp;Temas[[#This Row],[Tema]]</f>
        <v>16.01.05 Sin Nieve (ha)</v>
      </c>
      <c r="M170" t="s">
        <v>3582</v>
      </c>
      <c r="N170" t="s">
        <v>271</v>
      </c>
      <c r="O170" t="s">
        <v>4711</v>
      </c>
    </row>
    <row r="171" spans="9:15" x14ac:dyDescent="0.25">
      <c r="I171" s="15" t="s">
        <v>3334</v>
      </c>
      <c r="J171" t="s">
        <v>104</v>
      </c>
      <c r="K171" t="str">
        <f>+Temas[[#This Row],[id_Tema]]&amp;" "&amp;Temas[[#This Row],[Tema]]</f>
        <v>16.02.01 Carbón</v>
      </c>
      <c r="M171" t="s">
        <v>3582</v>
      </c>
      <c r="N171" t="s">
        <v>722</v>
      </c>
      <c r="O171" t="s">
        <v>5418</v>
      </c>
    </row>
    <row r="172" spans="9:15" x14ac:dyDescent="0.25">
      <c r="I172" s="15" t="s">
        <v>3335</v>
      </c>
      <c r="J172" t="s">
        <v>1150</v>
      </c>
      <c r="K172" t="str">
        <f>+Temas[[#This Row],[id_Tema]]&amp;" "&amp;Temas[[#This Row],[Tema]]</f>
        <v>16.02.02 CH4 (CO2eq)</v>
      </c>
      <c r="M172" t="s">
        <v>3582</v>
      </c>
      <c r="N172" t="s">
        <v>719</v>
      </c>
      <c r="O172" t="s">
        <v>5453</v>
      </c>
    </row>
    <row r="173" spans="9:15" x14ac:dyDescent="0.25">
      <c r="I173" s="15" t="s">
        <v>3336</v>
      </c>
      <c r="J173" t="s">
        <v>1147</v>
      </c>
      <c r="K173" t="str">
        <f>+Temas[[#This Row],[id_Tema]]&amp;" "&amp;Temas[[#This Row],[Tema]]</f>
        <v>16.02.03 CO2 (CO2eq)</v>
      </c>
      <c r="M173" t="s">
        <v>4291</v>
      </c>
      <c r="N173" t="s">
        <v>721</v>
      </c>
      <c r="O173" t="s">
        <v>5419</v>
      </c>
    </row>
    <row r="174" spans="9:15" x14ac:dyDescent="0.25">
      <c r="I174" s="15" t="s">
        <v>3337</v>
      </c>
      <c r="J174" t="s">
        <v>1165</v>
      </c>
      <c r="K174" t="str">
        <f>+Temas[[#This Row],[id_Tema]]&amp;" "&amp;Temas[[#This Row],[Tema]]</f>
        <v>16.02.04 Gas</v>
      </c>
      <c r="M174" t="s">
        <v>4292</v>
      </c>
      <c r="N174" t="s">
        <v>720</v>
      </c>
      <c r="O174" t="s">
        <v>5420</v>
      </c>
    </row>
    <row r="175" spans="9:15" x14ac:dyDescent="0.25">
      <c r="I175" s="15" t="s">
        <v>3338</v>
      </c>
      <c r="J175" t="s">
        <v>128</v>
      </c>
      <c r="K175" t="str">
        <f>+Temas[[#This Row],[id_Tema]]&amp;" "&amp;Temas[[#This Row],[Tema]]</f>
        <v>16.02.05 Gases de Efecto Invernadero</v>
      </c>
      <c r="M175" t="s">
        <v>4293</v>
      </c>
      <c r="N175" t="s">
        <v>724</v>
      </c>
      <c r="O175" t="s">
        <v>5421</v>
      </c>
    </row>
    <row r="176" spans="9:15" x14ac:dyDescent="0.25">
      <c r="I176" s="15" t="s">
        <v>3339</v>
      </c>
      <c r="J176" t="s">
        <v>1156</v>
      </c>
      <c r="K176" t="str">
        <f>+Temas[[#This Row],[id_Tema]]&amp;" "&amp;Temas[[#This Row],[Tema]]</f>
        <v>16.02.06 HFC (CO2eq)</v>
      </c>
      <c r="M176" t="s">
        <v>4294</v>
      </c>
      <c r="N176" t="s">
        <v>763</v>
      </c>
      <c r="O176" t="s">
        <v>5422</v>
      </c>
    </row>
    <row r="177" spans="9:15" x14ac:dyDescent="0.25">
      <c r="I177" s="15" t="s">
        <v>3340</v>
      </c>
      <c r="J177" t="s">
        <v>1153</v>
      </c>
      <c r="K177" t="str">
        <f>+Temas[[#This Row],[id_Tema]]&amp;" "&amp;Temas[[#This Row],[Tema]]</f>
        <v>16.02.07 N2O (CO2eq)</v>
      </c>
      <c r="M177" t="s">
        <v>3583</v>
      </c>
      <c r="N177" t="s">
        <v>250</v>
      </c>
      <c r="O177" t="s">
        <v>4712</v>
      </c>
    </row>
    <row r="178" spans="9:15" x14ac:dyDescent="0.25">
      <c r="I178" s="15" t="s">
        <v>3341</v>
      </c>
      <c r="J178" t="s">
        <v>1168</v>
      </c>
      <c r="K178" t="str">
        <f>+Temas[[#This Row],[id_Tema]]&amp;" "&amp;Temas[[#This Row],[Tema]]</f>
        <v>16.02.08 Petróleo</v>
      </c>
      <c r="M178" t="s">
        <v>3584</v>
      </c>
      <c r="N178" t="s">
        <v>149</v>
      </c>
      <c r="O178" t="s">
        <v>4713</v>
      </c>
    </row>
    <row r="179" spans="9:15" x14ac:dyDescent="0.25">
      <c r="I179" s="15" t="s">
        <v>3342</v>
      </c>
      <c r="J179" t="s">
        <v>1137</v>
      </c>
      <c r="K179" t="str">
        <f>+Temas[[#This Row],[id_Tema]]&amp;" "&amp;Temas[[#This Row],[Tema]]</f>
        <v>16.02.09 Por Sector</v>
      </c>
      <c r="M179" t="s">
        <v>3584</v>
      </c>
      <c r="N179" t="s">
        <v>148</v>
      </c>
      <c r="O179" t="s">
        <v>4729</v>
      </c>
    </row>
    <row r="180" spans="9:15" x14ac:dyDescent="0.25">
      <c r="I180" s="15" t="s">
        <v>3343</v>
      </c>
      <c r="J180" t="s">
        <v>1159</v>
      </c>
      <c r="K180" t="str">
        <f>+Temas[[#This Row],[id_Tema]]&amp;" "&amp;Temas[[#This Row],[Tema]]</f>
        <v>16.02.10 SF6 (CO2eq)</v>
      </c>
      <c r="M180" t="s">
        <v>3584</v>
      </c>
      <c r="N180" t="s">
        <v>148</v>
      </c>
      <c r="O180" t="s">
        <v>4729</v>
      </c>
    </row>
    <row r="181" spans="9:15" x14ac:dyDescent="0.25">
      <c r="I181" s="15" t="s">
        <v>3344</v>
      </c>
      <c r="J181" t="s">
        <v>598</v>
      </c>
      <c r="K181" t="str">
        <f>+Temas[[#This Row],[id_Tema]]&amp;" "&amp;Temas[[#This Row],[Tema]]</f>
        <v>17.01.01 Actividad Productiva</v>
      </c>
      <c r="M181" t="s">
        <v>3585</v>
      </c>
      <c r="N181" t="s">
        <v>149</v>
      </c>
      <c r="O181" t="s">
        <v>4714</v>
      </c>
    </row>
    <row r="182" spans="9:15" x14ac:dyDescent="0.25">
      <c r="I182" s="15" t="s">
        <v>3493</v>
      </c>
      <c r="J182" t="s">
        <v>32</v>
      </c>
      <c r="K182" t="str">
        <f>+Temas[[#This Row],[id_Tema]]&amp;" "&amp;Temas[[#This Row],[Tema]]</f>
        <v>17.02.01 Producción</v>
      </c>
      <c r="M182" t="s">
        <v>3585</v>
      </c>
      <c r="N182" t="s">
        <v>148</v>
      </c>
      <c r="O182" t="s">
        <v>4730</v>
      </c>
    </row>
    <row r="183" spans="9:15" x14ac:dyDescent="0.25">
      <c r="I183" s="15" t="s">
        <v>3494</v>
      </c>
      <c r="J183" t="s">
        <v>604</v>
      </c>
      <c r="K183" t="str">
        <f>+Temas[[#This Row],[id_Tema]]&amp;" "&amp;Temas[[#This Row],[Tema]]</f>
        <v>17.03.01 Explotación y Otros Procesos Complementarios</v>
      </c>
      <c r="M183" t="s">
        <v>3585</v>
      </c>
      <c r="N183" t="s">
        <v>148</v>
      </c>
      <c r="O183" t="s">
        <v>4730</v>
      </c>
    </row>
    <row r="184" spans="9:15" x14ac:dyDescent="0.25">
      <c r="I184" s="15" t="s">
        <v>3495</v>
      </c>
      <c r="J184" t="s">
        <v>32</v>
      </c>
      <c r="K184" t="str">
        <f>+Temas[[#This Row],[id_Tema]]&amp;" "&amp;Temas[[#This Row],[Tema]]</f>
        <v>17.03.02 Producción</v>
      </c>
      <c r="M184" t="s">
        <v>3586</v>
      </c>
      <c r="N184" t="s">
        <v>149</v>
      </c>
      <c r="O184" t="s">
        <v>4715</v>
      </c>
    </row>
    <row r="185" spans="9:15" x14ac:dyDescent="0.25">
      <c r="I185" s="15" t="s">
        <v>3496</v>
      </c>
      <c r="J185" t="s">
        <v>603</v>
      </c>
      <c r="K185" t="str">
        <f>+Temas[[#This Row],[id_Tema]]&amp;" "&amp;Temas[[#This Row],[Tema]]</f>
        <v>17.04.01 Extracción y Tratamiento de Recursos Mineros</v>
      </c>
      <c r="M185" t="s">
        <v>3586</v>
      </c>
      <c r="N185" t="s">
        <v>148</v>
      </c>
      <c r="O185" t="s">
        <v>4716</v>
      </c>
    </row>
    <row r="186" spans="9:15" x14ac:dyDescent="0.25">
      <c r="I186" s="15" t="s">
        <v>3497</v>
      </c>
      <c r="J186" t="s">
        <v>32</v>
      </c>
      <c r="K186" t="str">
        <f>+Temas[[#This Row],[id_Tema]]&amp;" "&amp;Temas[[#This Row],[Tema]]</f>
        <v>17.04.02 Producción</v>
      </c>
      <c r="M186" t="s">
        <v>3586</v>
      </c>
      <c r="N186" t="s">
        <v>523</v>
      </c>
      <c r="O186" t="s">
        <v>5559</v>
      </c>
    </row>
    <row r="187" spans="9:15" x14ac:dyDescent="0.25">
      <c r="I187" s="15" t="s">
        <v>3350</v>
      </c>
      <c r="J187" t="s">
        <v>580</v>
      </c>
      <c r="K187" t="str">
        <f>+Temas[[#This Row],[id_Tema]]&amp;" "&amp;Temas[[#This Row],[Tema]]</f>
        <v>18.01.01 Leche Recepicionada</v>
      </c>
      <c r="M187" t="s">
        <v>3586</v>
      </c>
      <c r="N187" t="s">
        <v>525</v>
      </c>
      <c r="O187" t="s">
        <v>5569</v>
      </c>
    </row>
    <row r="188" spans="9:15" x14ac:dyDescent="0.25">
      <c r="I188" s="15" t="s">
        <v>3351</v>
      </c>
      <c r="J188" t="s">
        <v>189</v>
      </c>
      <c r="K188" t="str">
        <f>+Temas[[#This Row],[id_Tema]]&amp;" "&amp;Temas[[#This Row],[Tema]]</f>
        <v>19.01.01 Algas</v>
      </c>
      <c r="M188" t="s">
        <v>3586</v>
      </c>
      <c r="N188" t="s">
        <v>1008</v>
      </c>
      <c r="O188" t="s">
        <v>5684</v>
      </c>
    </row>
    <row r="189" spans="9:15" x14ac:dyDescent="0.25">
      <c r="I189" s="15" t="s">
        <v>3352</v>
      </c>
      <c r="J189" t="s">
        <v>193</v>
      </c>
      <c r="K189" t="str">
        <f>+Temas[[#This Row],[id_Tema]]&amp;" "&amp;Temas[[#This Row],[Tema]]</f>
        <v>19.01.02 Crustáceos</v>
      </c>
      <c r="M189" t="s">
        <v>3587</v>
      </c>
      <c r="N189" t="s">
        <v>420</v>
      </c>
      <c r="O189" t="s">
        <v>4717</v>
      </c>
    </row>
    <row r="190" spans="9:15" x14ac:dyDescent="0.25">
      <c r="I190" s="15" t="s">
        <v>3353</v>
      </c>
      <c r="J190" t="s">
        <v>195</v>
      </c>
      <c r="K190" t="str">
        <f>+Temas[[#This Row],[id_Tema]]&amp;" "&amp;Temas[[#This Row],[Tema]]</f>
        <v>19.01.03 Equinodermos</v>
      </c>
      <c r="M190" t="s">
        <v>3588</v>
      </c>
      <c r="N190" t="s">
        <v>421</v>
      </c>
      <c r="O190" t="s">
        <v>4718</v>
      </c>
    </row>
    <row r="191" spans="9:15" x14ac:dyDescent="0.25">
      <c r="I191" s="15" t="s">
        <v>3354</v>
      </c>
      <c r="J191" t="s">
        <v>190</v>
      </c>
      <c r="K191" t="str">
        <f>+Temas[[#This Row],[id_Tema]]&amp;" "&amp;Temas[[#This Row],[Tema]]</f>
        <v>19.01.04 Moluscos</v>
      </c>
      <c r="M191" t="s">
        <v>3589</v>
      </c>
      <c r="N191" t="s">
        <v>425</v>
      </c>
      <c r="O191" t="s">
        <v>4719</v>
      </c>
    </row>
    <row r="192" spans="9:15" x14ac:dyDescent="0.25">
      <c r="I192" s="15" t="s">
        <v>3355</v>
      </c>
      <c r="J192" t="s">
        <v>194</v>
      </c>
      <c r="K192" t="str">
        <f>+Temas[[#This Row],[id_Tema]]&amp;" "&amp;Temas[[#This Row],[Tema]]</f>
        <v>19.01.05 Otros</v>
      </c>
      <c r="M192" t="s">
        <v>3590</v>
      </c>
      <c r="N192" t="s">
        <v>429</v>
      </c>
      <c r="O192" t="s">
        <v>4720</v>
      </c>
    </row>
    <row r="193" spans="9:15" x14ac:dyDescent="0.25">
      <c r="I193" s="15" t="s">
        <v>3356</v>
      </c>
      <c r="J193" t="s">
        <v>191</v>
      </c>
      <c r="K193" t="str">
        <f>+Temas[[#This Row],[id_Tema]]&amp;" "&amp;Temas[[#This Row],[Tema]]</f>
        <v>19.01.06 Peces</v>
      </c>
      <c r="M193" t="s">
        <v>3591</v>
      </c>
      <c r="N193" t="s">
        <v>422</v>
      </c>
      <c r="O193" t="s">
        <v>4721</v>
      </c>
    </row>
    <row r="194" spans="9:15" x14ac:dyDescent="0.25">
      <c r="I194" s="15" t="s">
        <v>3357</v>
      </c>
      <c r="J194" t="s">
        <v>192</v>
      </c>
      <c r="K194" t="str">
        <f>+Temas[[#This Row],[id_Tema]]&amp;" "&amp;Temas[[#This Row],[Tema]]</f>
        <v>19.01.07 Resto</v>
      </c>
      <c r="M194" t="s">
        <v>3592</v>
      </c>
      <c r="N194" t="s">
        <v>423</v>
      </c>
      <c r="O194" t="s">
        <v>4722</v>
      </c>
    </row>
    <row r="195" spans="9:15" x14ac:dyDescent="0.25">
      <c r="I195" s="15" t="s">
        <v>3358</v>
      </c>
      <c r="J195" t="s">
        <v>137</v>
      </c>
      <c r="K195" t="str">
        <f>+Temas[[#This Row],[id_Tema]]&amp;" "&amp;Temas[[#This Row],[Tema]]</f>
        <v>19.01.08 Total</v>
      </c>
      <c r="M195" t="s">
        <v>3593</v>
      </c>
      <c r="N195" t="s">
        <v>426</v>
      </c>
      <c r="O195" t="s">
        <v>4723</v>
      </c>
    </row>
    <row r="196" spans="9:15" x14ac:dyDescent="0.25">
      <c r="I196" s="15" t="s">
        <v>3359</v>
      </c>
      <c r="J196" t="s">
        <v>193</v>
      </c>
      <c r="K196" t="str">
        <f>+Temas[[#This Row],[id_Tema]]&amp;" "&amp;Temas[[#This Row],[Tema]]</f>
        <v>19.02.01 Crustáceos</v>
      </c>
      <c r="M196" t="s">
        <v>3594</v>
      </c>
      <c r="N196" t="s">
        <v>419</v>
      </c>
      <c r="O196" t="s">
        <v>4724</v>
      </c>
    </row>
    <row r="197" spans="9:15" x14ac:dyDescent="0.25">
      <c r="I197" s="15" t="s">
        <v>3360</v>
      </c>
      <c r="J197" t="s">
        <v>190</v>
      </c>
      <c r="K197" t="str">
        <f>+Temas[[#This Row],[id_Tema]]&amp;" "&amp;Temas[[#This Row],[Tema]]</f>
        <v>19.02.02 Moluscos</v>
      </c>
      <c r="M197" t="s">
        <v>3595</v>
      </c>
      <c r="N197" t="s">
        <v>427</v>
      </c>
      <c r="O197" t="s">
        <v>4725</v>
      </c>
    </row>
    <row r="198" spans="9:15" x14ac:dyDescent="0.25">
      <c r="I198" s="15" t="s">
        <v>3361</v>
      </c>
      <c r="J198" t="s">
        <v>194</v>
      </c>
      <c r="K198" t="str">
        <f>+Temas[[#This Row],[id_Tema]]&amp;" "&amp;Temas[[#This Row],[Tema]]</f>
        <v>19.02.03 Otros</v>
      </c>
      <c r="M198" t="s">
        <v>3596</v>
      </c>
      <c r="N198" t="s">
        <v>428</v>
      </c>
      <c r="O198" t="s">
        <v>4726</v>
      </c>
    </row>
    <row r="199" spans="9:15" x14ac:dyDescent="0.25">
      <c r="I199" s="15" t="s">
        <v>3362</v>
      </c>
      <c r="J199" t="s">
        <v>191</v>
      </c>
      <c r="K199" t="str">
        <f>+Temas[[#This Row],[id_Tema]]&amp;" "&amp;Temas[[#This Row],[Tema]]</f>
        <v>19.02.04 Peces</v>
      </c>
      <c r="M199" t="s">
        <v>3597</v>
      </c>
      <c r="N199" t="s">
        <v>417</v>
      </c>
      <c r="O199" t="s">
        <v>4727</v>
      </c>
    </row>
    <row r="200" spans="9:15" x14ac:dyDescent="0.25">
      <c r="I200" s="15" t="s">
        <v>3363</v>
      </c>
      <c r="J200" t="s">
        <v>192</v>
      </c>
      <c r="K200" t="str">
        <f>+Temas[[#This Row],[id_Tema]]&amp;" "&amp;Temas[[#This Row],[Tema]]</f>
        <v>19.02.05 Resto</v>
      </c>
      <c r="M200" t="s">
        <v>3598</v>
      </c>
      <c r="N200" t="s">
        <v>418</v>
      </c>
      <c r="O200" t="s">
        <v>4728</v>
      </c>
    </row>
    <row r="201" spans="9:15" x14ac:dyDescent="0.25">
      <c r="I201" s="15" t="s">
        <v>3364</v>
      </c>
      <c r="J201" t="s">
        <v>137</v>
      </c>
      <c r="K201" t="str">
        <f>+Temas[[#This Row],[id_Tema]]&amp;" "&amp;Temas[[#This Row],[Tema]]</f>
        <v>19.02.06 Total</v>
      </c>
      <c r="M201" t="s">
        <v>3599</v>
      </c>
      <c r="N201" t="s">
        <v>151</v>
      </c>
      <c r="O201" t="s">
        <v>4731</v>
      </c>
    </row>
    <row r="202" spans="9:15" x14ac:dyDescent="0.25">
      <c r="I202" s="15" t="s">
        <v>3365</v>
      </c>
      <c r="J202" t="s">
        <v>1353</v>
      </c>
      <c r="K202" t="str">
        <f>+Temas[[#This Row],[id_Tema]]&amp;" "&amp;Temas[[#This Row],[Tema]]</f>
        <v>20.01.01 Ministerio de Agricultura</v>
      </c>
      <c r="M202" t="s">
        <v>3600</v>
      </c>
      <c r="N202" t="s">
        <v>1522</v>
      </c>
      <c r="O202" t="s">
        <v>4732</v>
      </c>
    </row>
    <row r="203" spans="9:15" x14ac:dyDescent="0.25">
      <c r="I203" s="15" t="s">
        <v>3366</v>
      </c>
      <c r="J203" t="s">
        <v>1359</v>
      </c>
      <c r="K203" t="str">
        <f>+Temas[[#This Row],[id_Tema]]&amp;" "&amp;Temas[[#This Row],[Tema]]</f>
        <v>20.01.02 Ministerio de Bienes Nacionales</v>
      </c>
      <c r="M203" t="s">
        <v>3601</v>
      </c>
      <c r="N203" t="s">
        <v>1524</v>
      </c>
      <c r="O203" t="s">
        <v>4733</v>
      </c>
    </row>
    <row r="204" spans="9:15" x14ac:dyDescent="0.25">
      <c r="I204" s="15" t="s">
        <v>3367</v>
      </c>
      <c r="J204" t="s">
        <v>1364</v>
      </c>
      <c r="K204" t="str">
        <f>+Temas[[#This Row],[id_Tema]]&amp;" "&amp;Temas[[#This Row],[Tema]]</f>
        <v>20.01.03 Ministerio de Defensa Nacional</v>
      </c>
      <c r="M204" t="s">
        <v>3602</v>
      </c>
      <c r="N204" t="s">
        <v>1526</v>
      </c>
      <c r="O204" t="s">
        <v>4734</v>
      </c>
    </row>
    <row r="205" spans="9:15" x14ac:dyDescent="0.25">
      <c r="I205" s="15" t="s">
        <v>3368</v>
      </c>
      <c r="J205" t="s">
        <v>1368</v>
      </c>
      <c r="K205" t="str">
        <f>+Temas[[#This Row],[id_Tema]]&amp;" "&amp;Temas[[#This Row],[Tema]]</f>
        <v>20.01.04 Ministerio de Desarrollo Social</v>
      </c>
      <c r="M205" t="s">
        <v>3603</v>
      </c>
      <c r="N205" t="s">
        <v>1528</v>
      </c>
      <c r="O205" t="s">
        <v>4735</v>
      </c>
    </row>
    <row r="206" spans="9:15" x14ac:dyDescent="0.25">
      <c r="I206" s="15" t="s">
        <v>3369</v>
      </c>
      <c r="J206" t="s">
        <v>1374</v>
      </c>
      <c r="K206" t="str">
        <f>+Temas[[#This Row],[id_Tema]]&amp;" "&amp;Temas[[#This Row],[Tema]]</f>
        <v>20.01.05 Ministerio de Economía, Fomento y Turismo</v>
      </c>
      <c r="M206" t="s">
        <v>3604</v>
      </c>
      <c r="N206" t="s">
        <v>1530</v>
      </c>
      <c r="O206" t="s">
        <v>4736</v>
      </c>
    </row>
    <row r="207" spans="9:15" x14ac:dyDescent="0.25">
      <c r="I207" s="15" t="s">
        <v>3370</v>
      </c>
      <c r="J207" t="s">
        <v>1380</v>
      </c>
      <c r="K207" t="str">
        <f>+Temas[[#This Row],[id_Tema]]&amp;" "&amp;Temas[[#This Row],[Tema]]</f>
        <v>20.01.06 Ministerio de Educación</v>
      </c>
      <c r="M207" t="s">
        <v>3605</v>
      </c>
      <c r="N207" t="s">
        <v>1532</v>
      </c>
      <c r="O207" t="s">
        <v>4737</v>
      </c>
    </row>
    <row r="208" spans="9:15" x14ac:dyDescent="0.25">
      <c r="I208" s="15" t="s">
        <v>3371</v>
      </c>
      <c r="J208" t="s">
        <v>1386</v>
      </c>
      <c r="K208" t="str">
        <f>+Temas[[#This Row],[id_Tema]]&amp;" "&amp;Temas[[#This Row],[Tema]]</f>
        <v>20.01.07 Ministerio de Energía</v>
      </c>
      <c r="M208" t="s">
        <v>3606</v>
      </c>
      <c r="N208" t="s">
        <v>1534</v>
      </c>
      <c r="O208" t="s">
        <v>4738</v>
      </c>
    </row>
    <row r="209" spans="9:15" x14ac:dyDescent="0.25">
      <c r="I209" s="15" t="s">
        <v>3372</v>
      </c>
      <c r="J209" t="s">
        <v>1390</v>
      </c>
      <c r="K209" t="str">
        <f>+Temas[[#This Row],[id_Tema]]&amp;" "&amp;Temas[[#This Row],[Tema]]</f>
        <v>20.01.08 Ministerio de Hacienda</v>
      </c>
      <c r="M209" t="s">
        <v>3607</v>
      </c>
      <c r="N209" t="s">
        <v>1536</v>
      </c>
      <c r="O209" t="s">
        <v>4739</v>
      </c>
    </row>
    <row r="210" spans="9:15" x14ac:dyDescent="0.25">
      <c r="I210" s="15" t="s">
        <v>3373</v>
      </c>
      <c r="J210" t="s">
        <v>1396</v>
      </c>
      <c r="K210" t="str">
        <f>+Temas[[#This Row],[id_Tema]]&amp;" "&amp;Temas[[#This Row],[Tema]]</f>
        <v>20.01.09 Ministerio de Justicia y Derechos Humanos</v>
      </c>
      <c r="M210" t="s">
        <v>3608</v>
      </c>
      <c r="N210" t="s">
        <v>1538</v>
      </c>
      <c r="O210" t="s">
        <v>4740</v>
      </c>
    </row>
    <row r="211" spans="9:15" x14ac:dyDescent="0.25">
      <c r="I211" s="15" t="s">
        <v>3374</v>
      </c>
      <c r="J211" t="s">
        <v>1435</v>
      </c>
      <c r="K211" t="str">
        <f>+Temas[[#This Row],[id_Tema]]&amp;" "&amp;Temas[[#This Row],[Tema]]</f>
        <v>20.01.10 Ministerio de la Mujer y la Equidad de Género</v>
      </c>
      <c r="M211" t="s">
        <v>3609</v>
      </c>
      <c r="N211" t="s">
        <v>1540</v>
      </c>
      <c r="O211" t="s">
        <v>4741</v>
      </c>
    </row>
    <row r="212" spans="9:15" x14ac:dyDescent="0.25">
      <c r="I212" s="15" t="s">
        <v>3375</v>
      </c>
      <c r="J212" t="s">
        <v>1439</v>
      </c>
      <c r="K212" t="str">
        <f>+Temas[[#This Row],[id_Tema]]&amp;" "&amp;Temas[[#This Row],[Tema]]</f>
        <v>20.01.11 Ministerio de las Culturas, las Artes y el Patrimonio</v>
      </c>
      <c r="M212" t="s">
        <v>3610</v>
      </c>
      <c r="N212" t="s">
        <v>1197</v>
      </c>
      <c r="O212" t="s">
        <v>4742</v>
      </c>
    </row>
    <row r="213" spans="9:15" x14ac:dyDescent="0.25">
      <c r="I213" s="15" t="s">
        <v>3376</v>
      </c>
      <c r="J213" t="s">
        <v>1402</v>
      </c>
      <c r="K213" t="str">
        <f>+Temas[[#This Row],[id_Tema]]&amp;" "&amp;Temas[[#This Row],[Tema]]</f>
        <v>20.01.12 Ministerio de Minería</v>
      </c>
      <c r="M213" t="s">
        <v>3612</v>
      </c>
      <c r="N213" t="s">
        <v>401</v>
      </c>
      <c r="O213" t="s">
        <v>4743</v>
      </c>
    </row>
    <row r="214" spans="9:15" x14ac:dyDescent="0.25">
      <c r="I214" s="15" t="s">
        <v>3377</v>
      </c>
      <c r="J214" t="s">
        <v>1407</v>
      </c>
      <c r="K214" t="str">
        <f>+Temas[[#This Row],[id_Tema]]&amp;" "&amp;Temas[[#This Row],[Tema]]</f>
        <v>20.01.13 Ministerio de Obras Públicas</v>
      </c>
      <c r="M214" t="s">
        <v>3612</v>
      </c>
      <c r="N214" t="s">
        <v>1187</v>
      </c>
      <c r="O214" t="s">
        <v>5686</v>
      </c>
    </row>
    <row r="215" spans="9:15" x14ac:dyDescent="0.25">
      <c r="I215" s="15" t="s">
        <v>3378</v>
      </c>
      <c r="J215" t="s">
        <v>1413</v>
      </c>
      <c r="K215" t="str">
        <f>+Temas[[#This Row],[id_Tema]]&amp;" "&amp;Temas[[#This Row],[Tema]]</f>
        <v>20.01.14 Ministerio de Relaciones Exteriores</v>
      </c>
      <c r="M215" t="s">
        <v>3612</v>
      </c>
      <c r="N215" t="s">
        <v>1198</v>
      </c>
      <c r="O215" t="s">
        <v>5690</v>
      </c>
    </row>
    <row r="216" spans="9:15" x14ac:dyDescent="0.25">
      <c r="I216" s="15" t="s">
        <v>3379</v>
      </c>
      <c r="J216" t="s">
        <v>1418</v>
      </c>
      <c r="K216" t="str">
        <f>+Temas[[#This Row],[id_Tema]]&amp;" "&amp;Temas[[#This Row],[Tema]]</f>
        <v>20.01.15 Ministerio de Salud</v>
      </c>
      <c r="M216" t="s">
        <v>3613</v>
      </c>
      <c r="N216" t="s">
        <v>1522</v>
      </c>
      <c r="O216" t="s">
        <v>4744</v>
      </c>
    </row>
    <row r="217" spans="9:15" x14ac:dyDescent="0.25">
      <c r="I217" s="15" t="s">
        <v>3380</v>
      </c>
      <c r="J217" t="s">
        <v>1424</v>
      </c>
      <c r="K217" t="str">
        <f>+Temas[[#This Row],[id_Tema]]&amp;" "&amp;Temas[[#This Row],[Tema]]</f>
        <v>20.01.16 Ministerio de Transportes y Telecomunicaciones</v>
      </c>
      <c r="M217" t="s">
        <v>3613</v>
      </c>
      <c r="N217" t="s">
        <v>1203</v>
      </c>
      <c r="O217" t="s">
        <v>5691</v>
      </c>
    </row>
    <row r="218" spans="9:15" x14ac:dyDescent="0.25">
      <c r="I218" s="15" t="s">
        <v>3381</v>
      </c>
      <c r="J218" t="s">
        <v>1429</v>
      </c>
      <c r="K218" t="str">
        <f>+Temas[[#This Row],[id_Tema]]&amp;" "&amp;Temas[[#This Row],[Tema]]</f>
        <v>20.01.17 Ministerio de Vivienda y Urbanismo</v>
      </c>
      <c r="M218" t="s">
        <v>3614</v>
      </c>
      <c r="N218" t="s">
        <v>1524</v>
      </c>
      <c r="O218" t="s">
        <v>4745</v>
      </c>
    </row>
    <row r="219" spans="9:15" x14ac:dyDescent="0.25">
      <c r="I219" s="15" t="s">
        <v>3382</v>
      </c>
      <c r="J219" t="s">
        <v>1442</v>
      </c>
      <c r="K219" t="str">
        <f>+Temas[[#This Row],[id_Tema]]&amp;" "&amp;Temas[[#This Row],[Tema]]</f>
        <v>20.01.18 Ministerio del Deporte</v>
      </c>
      <c r="M219" t="s">
        <v>3615</v>
      </c>
      <c r="N219" t="s">
        <v>1526</v>
      </c>
      <c r="O219" t="s">
        <v>4746</v>
      </c>
    </row>
    <row r="220" spans="9:15" x14ac:dyDescent="0.25">
      <c r="I220" s="15" t="s">
        <v>3383</v>
      </c>
      <c r="J220" t="s">
        <v>1445</v>
      </c>
      <c r="K220" t="str">
        <f>+Temas[[#This Row],[id_Tema]]&amp;" "&amp;Temas[[#This Row],[Tema]]</f>
        <v>20.01.19 Ministerio del Interior y Seguridad Pública</v>
      </c>
      <c r="M220" t="s">
        <v>3616</v>
      </c>
      <c r="N220" t="s">
        <v>1528</v>
      </c>
      <c r="O220" t="s">
        <v>4747</v>
      </c>
    </row>
    <row r="221" spans="9:15" x14ac:dyDescent="0.25">
      <c r="I221" s="15" t="s">
        <v>3384</v>
      </c>
      <c r="J221" t="s">
        <v>1450</v>
      </c>
      <c r="K221" t="str">
        <f>+Temas[[#This Row],[id_Tema]]&amp;" "&amp;Temas[[#This Row],[Tema]]</f>
        <v>20.01.20 Ministerio del Medio Ambiente</v>
      </c>
      <c r="M221" t="s">
        <v>3617</v>
      </c>
      <c r="N221" t="s">
        <v>1530</v>
      </c>
      <c r="O221" t="s">
        <v>4748</v>
      </c>
    </row>
    <row r="222" spans="9:15" x14ac:dyDescent="0.25">
      <c r="I222" s="15" t="s">
        <v>3385</v>
      </c>
      <c r="J222" t="s">
        <v>1453</v>
      </c>
      <c r="K222" t="str">
        <f>+Temas[[#This Row],[id_Tema]]&amp;" "&amp;Temas[[#This Row],[Tema]]</f>
        <v>20.01.21 Ministerio del Trabajo y Previsión Social</v>
      </c>
      <c r="M222" t="s">
        <v>3618</v>
      </c>
      <c r="N222" t="s">
        <v>1532</v>
      </c>
      <c r="O222" t="s">
        <v>4749</v>
      </c>
    </row>
    <row r="223" spans="9:15" x14ac:dyDescent="0.25">
      <c r="I223" s="15" t="s">
        <v>3386</v>
      </c>
      <c r="J223" t="s">
        <v>1344</v>
      </c>
      <c r="K223" t="str">
        <f>+Temas[[#This Row],[id_Tema]]&amp;" "&amp;Temas[[#This Row],[Tema]]</f>
        <v>20.01.22 Ministerio Secretaría General de Gobierno</v>
      </c>
      <c r="M223" t="s">
        <v>3619</v>
      </c>
      <c r="N223" t="s">
        <v>1534</v>
      </c>
      <c r="O223" t="s">
        <v>4750</v>
      </c>
    </row>
    <row r="224" spans="9:15" x14ac:dyDescent="0.25">
      <c r="I224" s="15" t="s">
        <v>3387</v>
      </c>
      <c r="J224" t="s">
        <v>1349</v>
      </c>
      <c r="K224" t="str">
        <f>+Temas[[#This Row],[id_Tema]]&amp;" "&amp;Temas[[#This Row],[Tema]]</f>
        <v>20.01.23 Ministerio Secretaría General de la Presidencia de la República</v>
      </c>
      <c r="M224" t="s">
        <v>3620</v>
      </c>
      <c r="N224" t="s">
        <v>1536</v>
      </c>
      <c r="O224" t="s">
        <v>4751</v>
      </c>
    </row>
    <row r="225" spans="9:15" x14ac:dyDescent="0.25">
      <c r="I225" s="15" t="s">
        <v>3388</v>
      </c>
      <c r="J225" t="s">
        <v>1331</v>
      </c>
      <c r="K225" t="str">
        <f>+Temas[[#This Row],[id_Tema]]&amp;" "&amp;Temas[[#This Row],[Tema]]</f>
        <v>20.01.24 Nacional</v>
      </c>
      <c r="M225" t="s">
        <v>3621</v>
      </c>
      <c r="N225" t="s">
        <v>1538</v>
      </c>
      <c r="O225" t="s">
        <v>4752</v>
      </c>
    </row>
    <row r="226" spans="9:15" x14ac:dyDescent="0.25">
      <c r="I226" s="15" t="s">
        <v>3389</v>
      </c>
      <c r="J226" t="s">
        <v>155</v>
      </c>
      <c r="K226" t="str">
        <f>+Temas[[#This Row],[id_Tema]]&amp;" "&amp;Temas[[#This Row],[Tema]]</f>
        <v>21.01.01 Cáncer de Cuello Uterino</v>
      </c>
      <c r="M226" t="s">
        <v>3622</v>
      </c>
      <c r="N226" t="s">
        <v>1540</v>
      </c>
      <c r="O226" t="s">
        <v>4753</v>
      </c>
    </row>
    <row r="227" spans="9:15" x14ac:dyDescent="0.25">
      <c r="I227" s="15" t="s">
        <v>3390</v>
      </c>
      <c r="J227" t="s">
        <v>167</v>
      </c>
      <c r="K227" t="str">
        <f>+Temas[[#This Row],[id_Tema]]&amp;" "&amp;Temas[[#This Row],[Tema]]</f>
        <v>21.01.02 VIH/SIDA</v>
      </c>
      <c r="M227" t="s">
        <v>3623</v>
      </c>
      <c r="N227" t="s">
        <v>1197</v>
      </c>
      <c r="O227" t="s">
        <v>4754</v>
      </c>
    </row>
    <row r="228" spans="9:15" x14ac:dyDescent="0.25">
      <c r="I228" s="15" t="s">
        <v>3391</v>
      </c>
      <c r="J228" t="s">
        <v>158</v>
      </c>
      <c r="K228" t="str">
        <f>+Temas[[#This Row],[id_Tema]]&amp;" "&amp;Temas[[#This Row],[Tema]]</f>
        <v>21.02.01 Centros de Salud</v>
      </c>
      <c r="M228" t="s">
        <v>3624</v>
      </c>
      <c r="N228" t="s">
        <v>69</v>
      </c>
      <c r="O228" t="s">
        <v>4755</v>
      </c>
    </row>
    <row r="229" spans="9:15" x14ac:dyDescent="0.25">
      <c r="I229" s="15" t="s">
        <v>3392</v>
      </c>
      <c r="J229" t="s">
        <v>159</v>
      </c>
      <c r="K229" t="str">
        <f>+Temas[[#This Row],[id_Tema]]&amp;" "&amp;Temas[[#This Row],[Tema]]</f>
        <v>21.02.02 Consultorios Generales</v>
      </c>
      <c r="M229" t="s">
        <v>3624</v>
      </c>
      <c r="N229" t="s">
        <v>1191</v>
      </c>
      <c r="O229" t="s">
        <v>5687</v>
      </c>
    </row>
    <row r="230" spans="9:15" x14ac:dyDescent="0.25">
      <c r="I230" s="15" t="s">
        <v>3393</v>
      </c>
      <c r="J230" t="s">
        <v>165</v>
      </c>
      <c r="K230" t="str">
        <f>+Temas[[#This Row],[id_Tema]]&amp;" "&amp;Temas[[#This Row],[Tema]]</f>
        <v>21.02.03 Postas</v>
      </c>
      <c r="M230" t="s">
        <v>3624</v>
      </c>
      <c r="N230" t="s">
        <v>1191</v>
      </c>
      <c r="O230" t="s">
        <v>5687</v>
      </c>
    </row>
    <row r="231" spans="9:15" x14ac:dyDescent="0.25">
      <c r="I231" s="15" t="s">
        <v>3394</v>
      </c>
      <c r="J231" t="s">
        <v>164</v>
      </c>
      <c r="K231" t="str">
        <f>+Temas[[#This Row],[id_Tema]]&amp;" "&amp;Temas[[#This Row],[Tema]]</f>
        <v>21.02.04 Servicios de Urgencia</v>
      </c>
      <c r="M231" t="s">
        <v>3625</v>
      </c>
      <c r="N231" t="s">
        <v>1522</v>
      </c>
      <c r="O231" t="s">
        <v>4756</v>
      </c>
    </row>
    <row r="232" spans="9:15" x14ac:dyDescent="0.25">
      <c r="I232" s="15" t="s">
        <v>3395</v>
      </c>
      <c r="J232" t="s">
        <v>172</v>
      </c>
      <c r="K232" t="str">
        <f>+Temas[[#This Row],[id_Tema]]&amp;" "&amp;Temas[[#This Row],[Tema]]</f>
        <v>21.03.01 Atención Primaria</v>
      </c>
      <c r="M232" t="s">
        <v>3625</v>
      </c>
      <c r="N232" t="s">
        <v>72</v>
      </c>
      <c r="O232" t="s">
        <v>5692</v>
      </c>
    </row>
    <row r="233" spans="9:15" x14ac:dyDescent="0.25">
      <c r="I233" s="15" t="s">
        <v>3396</v>
      </c>
      <c r="J233" t="s">
        <v>156</v>
      </c>
      <c r="K233" t="str">
        <f>+Temas[[#This Row],[id_Tema]]&amp;" "&amp;Temas[[#This Row],[Tema]]</f>
        <v>21.04.01 Programa de Salud Cardiovascular</v>
      </c>
      <c r="M233" t="s">
        <v>3626</v>
      </c>
      <c r="N233" t="s">
        <v>1524</v>
      </c>
      <c r="O233" t="s">
        <v>4757</v>
      </c>
    </row>
    <row r="234" spans="9:15" x14ac:dyDescent="0.25">
      <c r="I234" s="15" t="s">
        <v>3397</v>
      </c>
      <c r="J234" t="s">
        <v>372</v>
      </c>
      <c r="K234" t="str">
        <f>+Temas[[#This Row],[id_Tema]]&amp;" "&amp;Temas[[#This Row],[Tema]]</f>
        <v>21.05.01 Cuidado Dental</v>
      </c>
      <c r="M234" t="s">
        <v>3627</v>
      </c>
      <c r="N234" t="s">
        <v>1526</v>
      </c>
      <c r="O234" t="s">
        <v>4758</v>
      </c>
    </row>
    <row r="235" spans="9:15" x14ac:dyDescent="0.25">
      <c r="I235" s="15" t="s">
        <v>3398</v>
      </c>
      <c r="J235" t="s">
        <v>213</v>
      </c>
      <c r="K235" t="str">
        <f>+Temas[[#This Row],[id_Tema]]&amp;" "&amp;Temas[[#This Row],[Tema]]</f>
        <v>21.05.02 Emergencias</v>
      </c>
      <c r="M235" t="s">
        <v>3628</v>
      </c>
      <c r="N235" t="s">
        <v>1528</v>
      </c>
      <c r="O235" t="s">
        <v>4759</v>
      </c>
    </row>
    <row r="236" spans="9:15" x14ac:dyDescent="0.25">
      <c r="I236" s="15" t="s">
        <v>3399</v>
      </c>
      <c r="J236" t="s">
        <v>370</v>
      </c>
      <c r="K236" t="str">
        <f>+Temas[[#This Row],[id_Tema]]&amp;" "&amp;Temas[[#This Row],[Tema]]</f>
        <v>22.01.01 Servicios Básicos</v>
      </c>
      <c r="M236" t="s">
        <v>3629</v>
      </c>
      <c r="N236" t="s">
        <v>1530</v>
      </c>
      <c r="O236" t="s">
        <v>4760</v>
      </c>
    </row>
    <row r="237" spans="9:15" x14ac:dyDescent="0.25">
      <c r="I237" s="18" t="s">
        <v>3400</v>
      </c>
      <c r="J237" s="16" t="s">
        <v>5959</v>
      </c>
      <c r="K237" s="16" t="str">
        <f>+Temas[[#This Row],[id_Tema]]&amp;" "&amp;Temas[[#This Row],[Tema]]</f>
        <v>23.01.01 en blanco</v>
      </c>
      <c r="M237" t="s">
        <v>3630</v>
      </c>
      <c r="N237" t="s">
        <v>1532</v>
      </c>
      <c r="O237" t="s">
        <v>4761</v>
      </c>
    </row>
    <row r="238" spans="9:15" x14ac:dyDescent="0.25">
      <c r="I238" s="15" t="s">
        <v>5960</v>
      </c>
      <c r="J238" t="s">
        <v>1507</v>
      </c>
      <c r="K238" t="str">
        <f>+Temas[[#This Row],[id_Tema]]&amp;" "&amp;Temas[[#This Row],[Tema]]</f>
        <v>24.01.01 Alfabeta</v>
      </c>
      <c r="M238" t="s">
        <v>3631</v>
      </c>
      <c r="N238" t="s">
        <v>1534</v>
      </c>
      <c r="O238" t="s">
        <v>4762</v>
      </c>
    </row>
    <row r="239" spans="9:15" x14ac:dyDescent="0.25">
      <c r="I239" s="15" t="s">
        <v>5961</v>
      </c>
      <c r="J239" t="s">
        <v>1504</v>
      </c>
      <c r="K239" t="str">
        <f>+Temas[[#This Row],[id_Tema]]&amp;" "&amp;Temas[[#This Row],[Tema]]</f>
        <v>24.01.02 Analfabeta</v>
      </c>
      <c r="M239" t="s">
        <v>3632</v>
      </c>
      <c r="N239" t="s">
        <v>1536</v>
      </c>
      <c r="O239" t="s">
        <v>4763</v>
      </c>
    </row>
    <row r="240" spans="9:15" x14ac:dyDescent="0.25">
      <c r="I240" s="15" t="s">
        <v>5962</v>
      </c>
      <c r="J240" t="s">
        <v>1516</v>
      </c>
      <c r="K240" t="str">
        <f>+Temas[[#This Row],[id_Tema]]&amp;" "&amp;Temas[[#This Row],[Tema]]</f>
        <v>24.01.03 Ausente</v>
      </c>
      <c r="M240" t="s">
        <v>3633</v>
      </c>
      <c r="N240" t="s">
        <v>1538</v>
      </c>
      <c r="O240" t="s">
        <v>4764</v>
      </c>
    </row>
    <row r="241" spans="9:15" x14ac:dyDescent="0.25">
      <c r="I241" t="s">
        <v>5963</v>
      </c>
      <c r="J241" t="s">
        <v>1519</v>
      </c>
      <c r="K241" t="str">
        <f>+Temas[[#This Row],[id_Tema]]&amp;" "&amp;Temas[[#This Row],[Tema]]</f>
        <v>24.01.04 No Ausente</v>
      </c>
      <c r="M241" t="s">
        <v>3634</v>
      </c>
      <c r="N241" t="s">
        <v>1540</v>
      </c>
      <c r="O241" t="s">
        <v>4765</v>
      </c>
    </row>
    <row r="242" spans="9:15" x14ac:dyDescent="0.25">
      <c r="I242" t="s">
        <v>5964</v>
      </c>
      <c r="J242" t="s">
        <v>1498</v>
      </c>
      <c r="K242" t="str">
        <f>+Temas[[#This Row],[id_Tema]]&amp;" "&amp;Temas[[#This Row],[Tema]]</f>
        <v>24.01.05 No Pobre</v>
      </c>
      <c r="M242" t="s">
        <v>3635</v>
      </c>
      <c r="N242" t="s">
        <v>1197</v>
      </c>
      <c r="O242" t="s">
        <v>4766</v>
      </c>
    </row>
    <row r="243" spans="9:15" x14ac:dyDescent="0.25">
      <c r="I243" t="s">
        <v>5965</v>
      </c>
      <c r="J243" t="s">
        <v>1513</v>
      </c>
      <c r="K243" t="str">
        <f>+Temas[[#This Row],[id_Tema]]&amp;" "&amp;Temas[[#This Row],[Tema]]</f>
        <v>24.01.06 No Trabajó</v>
      </c>
      <c r="M243" t="s">
        <v>3636</v>
      </c>
      <c r="N243" t="s">
        <v>70</v>
      </c>
      <c r="O243" t="s">
        <v>4767</v>
      </c>
    </row>
    <row r="244" spans="9:15" x14ac:dyDescent="0.25">
      <c r="I244" t="s">
        <v>5966</v>
      </c>
      <c r="J244" t="s">
        <v>1495</v>
      </c>
      <c r="K244" t="str">
        <f>+Temas[[#This Row],[id_Tema]]&amp;" "&amp;Temas[[#This Row],[Tema]]</f>
        <v>24.01.07 Pobre</v>
      </c>
      <c r="M244" t="s">
        <v>3636</v>
      </c>
      <c r="N244" t="s">
        <v>1193</v>
      </c>
      <c r="O244" t="s">
        <v>5688</v>
      </c>
    </row>
    <row r="245" spans="9:15" x14ac:dyDescent="0.25">
      <c r="I245" t="s">
        <v>5967</v>
      </c>
      <c r="J245" t="s">
        <v>1501</v>
      </c>
      <c r="K245" t="str">
        <f>+Temas[[#This Row],[id_Tema]]&amp;" "&amp;Temas[[#This Row],[Tema]]</f>
        <v>24.01.08 Pobre Extremo</v>
      </c>
      <c r="M245" t="s">
        <v>3636</v>
      </c>
      <c r="N245" t="s">
        <v>1200</v>
      </c>
      <c r="O245" t="s">
        <v>5693</v>
      </c>
    </row>
    <row r="246" spans="9:15" x14ac:dyDescent="0.25">
      <c r="I246" t="s">
        <v>5968</v>
      </c>
      <c r="J246" t="s">
        <v>145</v>
      </c>
      <c r="K246" t="str">
        <f>+Temas[[#This Row],[id_Tema]]&amp;" "&amp;Temas[[#This Row],[Tema]]</f>
        <v>24.01.09 Rural</v>
      </c>
      <c r="M246" t="s">
        <v>3637</v>
      </c>
      <c r="N246" t="s">
        <v>1522</v>
      </c>
      <c r="O246" t="s">
        <v>4768</v>
      </c>
    </row>
    <row r="247" spans="9:15" x14ac:dyDescent="0.25">
      <c r="I247" t="s">
        <v>5969</v>
      </c>
      <c r="J247" t="s">
        <v>1510</v>
      </c>
      <c r="K247" t="str">
        <f>+Temas[[#This Row],[id_Tema]]&amp;" "&amp;Temas[[#This Row],[Tema]]</f>
        <v>24.01.10 Trabajó</v>
      </c>
      <c r="M247" t="s">
        <v>3637</v>
      </c>
      <c r="N247" t="s">
        <v>73</v>
      </c>
      <c r="O247" t="s">
        <v>5694</v>
      </c>
    </row>
    <row r="248" spans="9:15" x14ac:dyDescent="0.25">
      <c r="I248" t="s">
        <v>5970</v>
      </c>
      <c r="J248" t="s">
        <v>1492</v>
      </c>
      <c r="K248" t="str">
        <f>+Temas[[#This Row],[id_Tema]]&amp;" "&amp;Temas[[#This Row],[Tema]]</f>
        <v>24.01.11 Urbano</v>
      </c>
      <c r="M248" t="s">
        <v>3638</v>
      </c>
      <c r="N248" t="s">
        <v>1524</v>
      </c>
      <c r="O248" t="s">
        <v>4769</v>
      </c>
    </row>
    <row r="249" spans="9:15" x14ac:dyDescent="0.25">
      <c r="I249" s="15" t="s">
        <v>6012</v>
      </c>
      <c r="J249" t="s">
        <v>560</v>
      </c>
      <c r="K249" t="str">
        <f>+Temas[[#This Row],[id_Tema]]&amp;" "&amp;Temas[[#This Row],[Tema]]</f>
        <v>24.01.12 Población</v>
      </c>
      <c r="M249" t="s">
        <v>3639</v>
      </c>
      <c r="N249" t="s">
        <v>1526</v>
      </c>
      <c r="O249" t="s">
        <v>4770</v>
      </c>
    </row>
    <row r="250" spans="9:15" x14ac:dyDescent="0.25">
      <c r="I250" t="s">
        <v>3411</v>
      </c>
      <c r="J250" t="s">
        <v>1010</v>
      </c>
      <c r="K250" t="str">
        <f>+Temas[[#This Row],[id_Tema]]&amp;" "&amp;Temas[[#This Row],[Tema]]</f>
        <v>24.02.01 Etnia</v>
      </c>
      <c r="M250" t="s">
        <v>3640</v>
      </c>
      <c r="N250" t="s">
        <v>1528</v>
      </c>
      <c r="O250" t="s">
        <v>4771</v>
      </c>
    </row>
    <row r="251" spans="9:15" x14ac:dyDescent="0.25">
      <c r="I251" t="s">
        <v>3412</v>
      </c>
      <c r="J251" t="s">
        <v>1001</v>
      </c>
      <c r="K251" t="str">
        <f>+Temas[[#This Row],[id_Tema]]&amp;" "&amp;Temas[[#This Row],[Tema]]</f>
        <v>24.02.02 Sexo</v>
      </c>
      <c r="M251" t="s">
        <v>3641</v>
      </c>
      <c r="N251" t="s">
        <v>1530</v>
      </c>
      <c r="O251" t="s">
        <v>4772</v>
      </c>
    </row>
    <row r="252" spans="9:15" x14ac:dyDescent="0.25">
      <c r="I252" t="s">
        <v>3413</v>
      </c>
      <c r="J252" t="s">
        <v>137</v>
      </c>
      <c r="K252" t="str">
        <f>+Temas[[#This Row],[id_Tema]]&amp;" "&amp;Temas[[#This Row],[Tema]]</f>
        <v>24.02.03 Total</v>
      </c>
      <c r="M252" t="s">
        <v>3642</v>
      </c>
      <c r="N252" t="s">
        <v>1532</v>
      </c>
      <c r="O252" t="s">
        <v>4773</v>
      </c>
    </row>
    <row r="253" spans="9:15" x14ac:dyDescent="0.25">
      <c r="I253" t="s">
        <v>3414</v>
      </c>
      <c r="J253" t="s">
        <v>118</v>
      </c>
      <c r="K253" t="str">
        <f>+Temas[[#This Row],[id_Tema]]&amp;" "&amp;Temas[[#This Row],[Tema]]</f>
        <v>24.03.01 Pobreza Extrema</v>
      </c>
      <c r="M253" t="s">
        <v>3643</v>
      </c>
      <c r="N253" t="s">
        <v>1534</v>
      </c>
      <c r="O253" t="s">
        <v>4774</v>
      </c>
    </row>
    <row r="254" spans="9:15" x14ac:dyDescent="0.25">
      <c r="I254" t="s">
        <v>3415</v>
      </c>
      <c r="J254" t="s">
        <v>414</v>
      </c>
      <c r="K254" t="str">
        <f>+Temas[[#This Row],[id_Tema]]&amp;" "&amp;Temas[[#This Row],[Tema]]</f>
        <v>24.03.02 Pobreza General</v>
      </c>
      <c r="M254" t="s">
        <v>3644</v>
      </c>
      <c r="N254" t="s">
        <v>1536</v>
      </c>
      <c r="O254" t="s">
        <v>4775</v>
      </c>
    </row>
    <row r="255" spans="9:15" x14ac:dyDescent="0.25">
      <c r="I255" t="s">
        <v>3416</v>
      </c>
      <c r="J255" t="s">
        <v>119</v>
      </c>
      <c r="K255" t="str">
        <f>+Temas[[#This Row],[id_Tema]]&amp;" "&amp;Temas[[#This Row],[Tema]]</f>
        <v>24.03.03 Pobreza No Extrema</v>
      </c>
      <c r="M255" t="s">
        <v>3645</v>
      </c>
      <c r="N255" t="s">
        <v>1538</v>
      </c>
      <c r="O255" t="s">
        <v>4776</v>
      </c>
    </row>
    <row r="256" spans="9:15" x14ac:dyDescent="0.25">
      <c r="I256" t="s">
        <v>3417</v>
      </c>
      <c r="J256" t="s">
        <v>413</v>
      </c>
      <c r="K256" t="str">
        <f>+Temas[[#This Row],[id_Tema]]&amp;" "&amp;Temas[[#This Row],[Tema]]</f>
        <v>24.03.04 Pobreza por Sexo</v>
      </c>
      <c r="M256" t="s">
        <v>3646</v>
      </c>
      <c r="N256" t="s">
        <v>1540</v>
      </c>
      <c r="O256" t="s">
        <v>4777</v>
      </c>
    </row>
    <row r="257" spans="9:15" x14ac:dyDescent="0.25">
      <c r="I257" t="s">
        <v>5978</v>
      </c>
      <c r="J257" t="s">
        <v>5981</v>
      </c>
      <c r="K257" t="str">
        <f>+Temas[[#This Row],[id_Tema]]&amp;" "&amp;Temas[[#This Row],[Tema]]</f>
        <v>24.04.01 Alfabetismo</v>
      </c>
      <c r="M257" t="s">
        <v>3647</v>
      </c>
      <c r="N257" t="s">
        <v>1197</v>
      </c>
      <c r="O257" t="s">
        <v>4778</v>
      </c>
    </row>
    <row r="258" spans="9:15" x14ac:dyDescent="0.25">
      <c r="I258" t="s">
        <v>5979</v>
      </c>
      <c r="J258" t="s">
        <v>5982</v>
      </c>
      <c r="K258" t="str">
        <f>+Temas[[#This Row],[id_Tema]]&amp;" "&amp;Temas[[#This Row],[Tema]]</f>
        <v>24.04.02 Carreras</v>
      </c>
      <c r="M258" t="s">
        <v>3648</v>
      </c>
      <c r="N258" t="s">
        <v>71</v>
      </c>
      <c r="O258" t="s">
        <v>4779</v>
      </c>
    </row>
    <row r="259" spans="9:15" x14ac:dyDescent="0.25">
      <c r="I259" t="s">
        <v>5980</v>
      </c>
      <c r="J259" t="s">
        <v>5983</v>
      </c>
      <c r="K259" t="str">
        <f>+Temas[[#This Row],[id_Tema]]&amp;" "&amp;Temas[[#This Row],[Tema]]</f>
        <v>24.04.03 Por qué No Asiste a Establecimiento Educacional</v>
      </c>
      <c r="M259" t="s">
        <v>3648</v>
      </c>
      <c r="N259" t="s">
        <v>1195</v>
      </c>
      <c r="O259" t="s">
        <v>5689</v>
      </c>
    </row>
    <row r="260" spans="9:15" x14ac:dyDescent="0.25">
      <c r="I260" t="s">
        <v>5984</v>
      </c>
      <c r="J260" t="s">
        <v>5986</v>
      </c>
      <c r="K260" t="str">
        <f>+Temas[[#This Row],[id_Tema]]&amp;" "&amp;Temas[[#This Row],[Tema]]</f>
        <v>24.05.01 Nacionalidad</v>
      </c>
      <c r="M260" t="s">
        <v>3648</v>
      </c>
      <c r="N260" t="s">
        <v>1195</v>
      </c>
      <c r="O260" t="s">
        <v>5689</v>
      </c>
    </row>
    <row r="261" spans="9:15" x14ac:dyDescent="0.25">
      <c r="I261" t="s">
        <v>5985</v>
      </c>
      <c r="J261" t="s">
        <v>5987</v>
      </c>
      <c r="K261" t="str">
        <f>+Temas[[#This Row],[id_Tema]]&amp;" "&amp;Temas[[#This Row],[Tema]]</f>
        <v>24.05.02 Pueblos Indígenas</v>
      </c>
      <c r="M261" t="s">
        <v>3649</v>
      </c>
      <c r="N261" t="s">
        <v>1522</v>
      </c>
      <c r="O261" t="s">
        <v>4780</v>
      </c>
    </row>
    <row r="262" spans="9:15" x14ac:dyDescent="0.25">
      <c r="I262" t="s">
        <v>5988</v>
      </c>
      <c r="J262" t="s">
        <v>5989</v>
      </c>
      <c r="K262" t="str">
        <f>+Temas[[#This Row],[id_Tema]]&amp;" "&amp;Temas[[#This Row],[Tema]]</f>
        <v>24.06.01 Productos Financieros</v>
      </c>
      <c r="M262" t="s">
        <v>3649</v>
      </c>
      <c r="N262" t="s">
        <v>74</v>
      </c>
      <c r="O262" t="s">
        <v>5695</v>
      </c>
    </row>
    <row r="263" spans="9:15" x14ac:dyDescent="0.25">
      <c r="I263" t="s">
        <v>5990</v>
      </c>
      <c r="J263" t="s">
        <v>5991</v>
      </c>
      <c r="K263" t="str">
        <f>+Temas[[#This Row],[id_Tema]]&amp;" "&amp;Temas[[#This Row],[Tema]]</f>
        <v>24.07.01 Sistemas Previsionales</v>
      </c>
      <c r="M263" t="s">
        <v>3650</v>
      </c>
      <c r="N263" t="s">
        <v>1524</v>
      </c>
      <c r="O263" t="s">
        <v>4781</v>
      </c>
    </row>
    <row r="264" spans="9:15" x14ac:dyDescent="0.25">
      <c r="I264" t="s">
        <v>5992</v>
      </c>
      <c r="J264" t="s">
        <v>5996</v>
      </c>
      <c r="K264" t="str">
        <f>+Temas[[#This Row],[id_Tema]]&amp;" "&amp;Temas[[#This Row],[Tema]]</f>
        <v>24.08.01 Contrato de Trabajo</v>
      </c>
      <c r="M264" t="s">
        <v>3651</v>
      </c>
      <c r="N264" t="s">
        <v>1526</v>
      </c>
      <c r="O264" t="s">
        <v>4782</v>
      </c>
    </row>
    <row r="265" spans="9:15" x14ac:dyDescent="0.25">
      <c r="I265" t="s">
        <v>5993</v>
      </c>
      <c r="J265" t="s">
        <v>5997</v>
      </c>
      <c r="K265" t="str">
        <f>+Temas[[#This Row],[id_Tema]]&amp;" "&amp;Temas[[#This Row],[Tema]]</f>
        <v>24.08.02 Jornada de Trabajo</v>
      </c>
      <c r="M265" t="s">
        <v>3652</v>
      </c>
      <c r="N265" t="s">
        <v>1528</v>
      </c>
      <c r="O265" t="s">
        <v>4783</v>
      </c>
    </row>
    <row r="266" spans="9:15" x14ac:dyDescent="0.25">
      <c r="I266" t="s">
        <v>5994</v>
      </c>
      <c r="J266" t="s">
        <v>5998</v>
      </c>
      <c r="K266" t="str">
        <f>+Temas[[#This Row],[id_Tema]]&amp;" "&amp;Temas[[#This Row],[Tema]]</f>
        <v>24.08.03 Por qué No Busca Trabajo</v>
      </c>
      <c r="M266" t="s">
        <v>3653</v>
      </c>
      <c r="N266" t="s">
        <v>1530</v>
      </c>
      <c r="O266" t="s">
        <v>4784</v>
      </c>
    </row>
    <row r="267" spans="9:15" x14ac:dyDescent="0.25">
      <c r="I267" t="s">
        <v>5995</v>
      </c>
      <c r="J267" t="s">
        <v>5999</v>
      </c>
      <c r="K267" t="str">
        <f>+Temas[[#This Row],[id_Tema]]&amp;" "&amp;Temas[[#This Row],[Tema]]</f>
        <v>24.08.04 Situación Ocupacional</v>
      </c>
      <c r="M267" t="s">
        <v>3654</v>
      </c>
      <c r="N267" t="s">
        <v>1532</v>
      </c>
      <c r="O267" t="s">
        <v>4785</v>
      </c>
    </row>
    <row r="268" spans="9:15" x14ac:dyDescent="0.25">
      <c r="I268" t="s">
        <v>3418</v>
      </c>
      <c r="J268" t="s">
        <v>168</v>
      </c>
      <c r="K268" t="str">
        <f>+Temas[[#This Row],[id_Tema]]&amp;" "&amp;Temas[[#This Row],[Tema]]</f>
        <v>25.01.01 Internet Fijo</v>
      </c>
      <c r="M268" t="s">
        <v>3655</v>
      </c>
      <c r="N268" t="s">
        <v>1534</v>
      </c>
      <c r="O268" t="s">
        <v>4786</v>
      </c>
    </row>
    <row r="269" spans="9:15" x14ac:dyDescent="0.25">
      <c r="I269" t="s">
        <v>3419</v>
      </c>
      <c r="J269" t="s">
        <v>179</v>
      </c>
      <c r="K269" t="str">
        <f>+Temas[[#This Row],[id_Tema]]&amp;" "&amp;Temas[[#This Row],[Tema]]</f>
        <v>25.02.01 Televisión de Pago</v>
      </c>
      <c r="M269" t="s">
        <v>3656</v>
      </c>
      <c r="N269" t="s">
        <v>1536</v>
      </c>
      <c r="O269" t="s">
        <v>4787</v>
      </c>
    </row>
    <row r="270" spans="9:15" x14ac:dyDescent="0.25">
      <c r="I270" t="s">
        <v>3420</v>
      </c>
      <c r="J270" t="s">
        <v>206</v>
      </c>
      <c r="K270" t="str">
        <f>+Temas[[#This Row],[id_Tema]]&amp;" "&amp;Temas[[#This Row],[Tema]]</f>
        <v>26.01.01 Plazas de Peajes y Pórticos</v>
      </c>
      <c r="M270" t="s">
        <v>3657</v>
      </c>
      <c r="N270" t="s">
        <v>1538</v>
      </c>
      <c r="O270" t="s">
        <v>4788</v>
      </c>
    </row>
    <row r="271" spans="9:15" x14ac:dyDescent="0.25">
      <c r="I271" t="s">
        <v>3421</v>
      </c>
      <c r="J271" t="s">
        <v>207</v>
      </c>
      <c r="K271" t="str">
        <f>+Temas[[#This Row],[id_Tema]]&amp;" "&amp;Temas[[#This Row],[Tema]]</f>
        <v>26.01.02 Pórticos</v>
      </c>
      <c r="M271" t="s">
        <v>3658</v>
      </c>
      <c r="N271" t="s">
        <v>1540</v>
      </c>
      <c r="O271" t="s">
        <v>4789</v>
      </c>
    </row>
    <row r="272" spans="9:15" x14ac:dyDescent="0.25">
      <c r="I272" t="s">
        <v>3422</v>
      </c>
      <c r="J272" t="s">
        <v>211</v>
      </c>
      <c r="K272" t="str">
        <f>+Temas[[#This Row],[id_Tema]]&amp;" "&amp;Temas[[#This Row],[Tema]]</f>
        <v>26.02.01 Carga Efectiva</v>
      </c>
      <c r="M272" t="s">
        <v>3659</v>
      </c>
      <c r="N272" t="s">
        <v>1197</v>
      </c>
      <c r="O272" t="s">
        <v>4790</v>
      </c>
    </row>
    <row r="273" spans="9:15" x14ac:dyDescent="0.25">
      <c r="I273" t="s">
        <v>3423</v>
      </c>
      <c r="J273" t="s">
        <v>210</v>
      </c>
      <c r="K273" t="str">
        <f>+Temas[[#This Row],[id_Tema]]&amp;" "&amp;Temas[[#This Row],[Tema]]</f>
        <v>26.02.02 Carga Portuaria</v>
      </c>
      <c r="M273" t="s">
        <v>3660</v>
      </c>
      <c r="N273" t="s">
        <v>1635</v>
      </c>
      <c r="O273" t="s">
        <v>4791</v>
      </c>
    </row>
    <row r="274" spans="9:15" x14ac:dyDescent="0.25">
      <c r="I274" t="s">
        <v>3424</v>
      </c>
      <c r="J274" t="s">
        <v>210</v>
      </c>
      <c r="K274" t="str">
        <f>+Temas[[#This Row],[id_Tema]]&amp;" "&amp;Temas[[#This Row],[Tema]]</f>
        <v>26.03.01 Carga Portuaria</v>
      </c>
      <c r="M274" t="s">
        <v>3661</v>
      </c>
      <c r="N274" t="s">
        <v>1805</v>
      </c>
      <c r="O274" t="s">
        <v>4792</v>
      </c>
    </row>
    <row r="275" spans="9:15" x14ac:dyDescent="0.25">
      <c r="I275" t="s">
        <v>3425</v>
      </c>
      <c r="J275" t="s">
        <v>212</v>
      </c>
      <c r="K275" t="str">
        <f>+Temas[[#This Row],[id_Tema]]&amp;" "&amp;Temas[[#This Row],[Tema]]</f>
        <v>26.03.02 Contenedores</v>
      </c>
      <c r="M275" t="s">
        <v>3662</v>
      </c>
      <c r="N275" t="s">
        <v>2197</v>
      </c>
      <c r="O275" t="s">
        <v>4793</v>
      </c>
    </row>
    <row r="276" spans="9:15" x14ac:dyDescent="0.25">
      <c r="I276" t="s">
        <v>3426</v>
      </c>
      <c r="J276" t="s">
        <v>198</v>
      </c>
      <c r="K276" t="str">
        <f>+Temas[[#This Row],[id_Tema]]&amp;" "&amp;Temas[[#This Row],[Tema]]</f>
        <v>26.04.01 Parque Vehicular</v>
      </c>
      <c r="M276" t="s">
        <v>3663</v>
      </c>
      <c r="N276" t="s">
        <v>2453</v>
      </c>
      <c r="O276" t="s">
        <v>4794</v>
      </c>
    </row>
    <row r="277" spans="9:15" x14ac:dyDescent="0.25">
      <c r="I277" t="s">
        <v>3427</v>
      </c>
      <c r="J277" t="s">
        <v>198</v>
      </c>
      <c r="K277" t="str">
        <f>+Temas[[#This Row],[id_Tema]]&amp;" "&amp;Temas[[#This Row],[Tema]]</f>
        <v>26.05.01 Parque Vehicular</v>
      </c>
      <c r="M277" t="s">
        <v>3664</v>
      </c>
      <c r="N277" t="s">
        <v>1699</v>
      </c>
      <c r="O277" t="s">
        <v>4795</v>
      </c>
    </row>
    <row r="278" spans="9:15" x14ac:dyDescent="0.25">
      <c r="I278" t="s">
        <v>3428</v>
      </c>
      <c r="J278" t="s">
        <v>213</v>
      </c>
      <c r="K278" t="str">
        <f>+Temas[[#This Row],[id_Tema]]&amp;" "&amp;Temas[[#This Row],[Tema]]</f>
        <v>27.01.01 Emergencias</v>
      </c>
      <c r="M278" t="s">
        <v>3665</v>
      </c>
      <c r="N278" t="s">
        <v>1701</v>
      </c>
      <c r="O278" t="s">
        <v>4796</v>
      </c>
    </row>
    <row r="279" spans="9:15" x14ac:dyDescent="0.25">
      <c r="I279" t="s">
        <v>3429</v>
      </c>
      <c r="J279" t="s">
        <v>182</v>
      </c>
      <c r="K279" t="str">
        <f>+Temas[[#This Row],[id_Tema]]&amp;" "&amp;Temas[[#This Row],[Tema]]</f>
        <v>28.01.01 Delitos Violentos</v>
      </c>
      <c r="M279" t="s">
        <v>3666</v>
      </c>
      <c r="N279" t="s">
        <v>1703</v>
      </c>
      <c r="O279" t="s">
        <v>4797</v>
      </c>
    </row>
    <row r="280" spans="9:15" x14ac:dyDescent="0.25">
      <c r="I280" t="s">
        <v>3430</v>
      </c>
      <c r="J280" t="s">
        <v>1171</v>
      </c>
      <c r="K280" t="str">
        <f>+Temas[[#This Row],[id_Tema]]&amp;" "&amp;Temas[[#This Row],[Tema]]</f>
        <v>28.01.02 Sentencias</v>
      </c>
      <c r="M280" t="s">
        <v>3667</v>
      </c>
      <c r="N280" t="s">
        <v>1705</v>
      </c>
      <c r="O280" t="s">
        <v>4798</v>
      </c>
    </row>
    <row r="281" spans="9:15" x14ac:dyDescent="0.25">
      <c r="I281" t="s">
        <v>3431</v>
      </c>
      <c r="J281" t="s">
        <v>401</v>
      </c>
      <c r="K281" t="str">
        <f>+Temas[[#This Row],[id_Tema]]&amp;" "&amp;Temas[[#This Row],[Tema]]</f>
        <v>28.02.01 Aprehensiones</v>
      </c>
      <c r="M281" t="s">
        <v>3668</v>
      </c>
      <c r="N281" t="s">
        <v>2135</v>
      </c>
      <c r="O281" t="s">
        <v>4799</v>
      </c>
    </row>
    <row r="282" spans="9:15" x14ac:dyDescent="0.25">
      <c r="I282" t="s">
        <v>3432</v>
      </c>
      <c r="J282" t="s">
        <v>69</v>
      </c>
      <c r="K282" t="str">
        <f>+Temas[[#This Row],[id_Tema]]&amp;" "&amp;Temas[[#This Row],[Tema]]</f>
        <v>28.02.02 Casos Policiales</v>
      </c>
      <c r="M282" t="s">
        <v>3669</v>
      </c>
      <c r="N282" t="s">
        <v>2137</v>
      </c>
      <c r="O282" t="s">
        <v>4800</v>
      </c>
    </row>
    <row r="283" spans="9:15" x14ac:dyDescent="0.25">
      <c r="I283" t="s">
        <v>3433</v>
      </c>
      <c r="J283" t="s">
        <v>70</v>
      </c>
      <c r="K283" t="str">
        <f>+Temas[[#This Row],[id_Tema]]&amp;" "&amp;Temas[[#This Row],[Tema]]</f>
        <v>28.02.03 Denuncias</v>
      </c>
      <c r="M283" t="s">
        <v>3670</v>
      </c>
      <c r="N283" t="s">
        <v>1622</v>
      </c>
      <c r="O283" t="s">
        <v>4801</v>
      </c>
    </row>
    <row r="284" spans="9:15" x14ac:dyDescent="0.25">
      <c r="I284" t="s">
        <v>3434</v>
      </c>
      <c r="J284" t="s">
        <v>71</v>
      </c>
      <c r="K284" t="str">
        <f>+Temas[[#This Row],[id_Tema]]&amp;" "&amp;Temas[[#This Row],[Tema]]</f>
        <v>28.02.04 Detenciones</v>
      </c>
      <c r="M284" t="s">
        <v>3671</v>
      </c>
      <c r="N284" t="s">
        <v>1643</v>
      </c>
      <c r="O284" t="s">
        <v>4802</v>
      </c>
    </row>
    <row r="285" spans="9:15" x14ac:dyDescent="0.25">
      <c r="I285" t="s">
        <v>3435</v>
      </c>
      <c r="J285" t="s">
        <v>401</v>
      </c>
      <c r="K285" t="str">
        <f>+Temas[[#This Row],[id_Tema]]&amp;" "&amp;Temas[[#This Row],[Tema]]</f>
        <v>28.03.01 Aprehensiones</v>
      </c>
      <c r="M285" t="s">
        <v>3672</v>
      </c>
      <c r="N285" t="s">
        <v>1668</v>
      </c>
      <c r="O285" t="s">
        <v>4803</v>
      </c>
    </row>
    <row r="286" spans="9:15" x14ac:dyDescent="0.25">
      <c r="I286" t="s">
        <v>3436</v>
      </c>
      <c r="J286" t="s">
        <v>69</v>
      </c>
      <c r="K286" t="str">
        <f>+Temas[[#This Row],[id_Tema]]&amp;" "&amp;Temas[[#This Row],[Tema]]</f>
        <v>28.03.02 Casos Policiales</v>
      </c>
      <c r="M286" t="s">
        <v>3673</v>
      </c>
      <c r="N286" t="s">
        <v>1674</v>
      </c>
      <c r="O286" t="s">
        <v>4804</v>
      </c>
    </row>
    <row r="287" spans="9:15" x14ac:dyDescent="0.25">
      <c r="I287" t="s">
        <v>3437</v>
      </c>
      <c r="J287" t="s">
        <v>70</v>
      </c>
      <c r="K287" t="str">
        <f>+Temas[[#This Row],[id_Tema]]&amp;" "&amp;Temas[[#This Row],[Tema]]</f>
        <v>28.03.03 Denuncias</v>
      </c>
      <c r="M287" t="s">
        <v>3674</v>
      </c>
      <c r="N287" t="s">
        <v>1676</v>
      </c>
      <c r="O287" t="s">
        <v>4805</v>
      </c>
    </row>
    <row r="288" spans="9:15" x14ac:dyDescent="0.25">
      <c r="I288" t="s">
        <v>3438</v>
      </c>
      <c r="J288" t="s">
        <v>71</v>
      </c>
      <c r="K288" t="str">
        <f>+Temas[[#This Row],[id_Tema]]&amp;" "&amp;Temas[[#This Row],[Tema]]</f>
        <v>28.03.04 Detenciones</v>
      </c>
      <c r="M288" t="s">
        <v>3675</v>
      </c>
      <c r="N288" t="s">
        <v>1678</v>
      </c>
      <c r="O288" t="s">
        <v>4806</v>
      </c>
    </row>
    <row r="289" spans="9:15" x14ac:dyDescent="0.25">
      <c r="I289" t="s">
        <v>5768</v>
      </c>
      <c r="J289" t="s">
        <v>5769</v>
      </c>
      <c r="K289" t="str">
        <f>+Temas[[#This Row],[id_Tema]]&amp;" "&amp;Temas[[#This Row],[Tema]]</f>
        <v>28.04.01 Atenciones médicas</v>
      </c>
      <c r="M289" t="s">
        <v>3676</v>
      </c>
      <c r="N289" t="s">
        <v>1680</v>
      </c>
      <c r="O289" t="s">
        <v>4807</v>
      </c>
    </row>
    <row r="290" spans="9:15" x14ac:dyDescent="0.25">
      <c r="I290" t="s">
        <v>3498</v>
      </c>
      <c r="J290" t="s">
        <v>2839</v>
      </c>
      <c r="K290" t="str">
        <f>+Temas[[#This Row],[id_Tema]]&amp;" "&amp;Temas[[#This Row],[Tema]]</f>
        <v>29.01.01 DS01</v>
      </c>
      <c r="M290" t="s">
        <v>3677</v>
      </c>
      <c r="N290" t="s">
        <v>1735</v>
      </c>
      <c r="O290" t="s">
        <v>4808</v>
      </c>
    </row>
    <row r="291" spans="9:15" x14ac:dyDescent="0.25">
      <c r="I291" t="s">
        <v>3499</v>
      </c>
      <c r="J291" t="s">
        <v>2835</v>
      </c>
      <c r="K291" t="str">
        <f>+Temas[[#This Row],[id_Tema]]&amp;" "&amp;Temas[[#This Row],[Tema]]</f>
        <v>29.01.02 DS49</v>
      </c>
      <c r="M291" t="s">
        <v>3678</v>
      </c>
      <c r="N291" t="s">
        <v>1785</v>
      </c>
      <c r="O291" t="s">
        <v>4809</v>
      </c>
    </row>
    <row r="292" spans="9:15" x14ac:dyDescent="0.25">
      <c r="I292" s="15" t="s">
        <v>3480</v>
      </c>
      <c r="J292" t="s">
        <v>2734</v>
      </c>
      <c r="K292" t="str">
        <f>+Temas[[#This Row],[id_Tema]]&amp;" "&amp;Temas[[#This Row],[Tema]]</f>
        <v>30.01.01 Indice (Base 2009=100)</v>
      </c>
      <c r="M292" t="s">
        <v>3679</v>
      </c>
      <c r="N292" t="s">
        <v>1891</v>
      </c>
      <c r="O292" t="s">
        <v>4810</v>
      </c>
    </row>
    <row r="293" spans="9:15" x14ac:dyDescent="0.25">
      <c r="I293" s="15" t="s">
        <v>3481</v>
      </c>
      <c r="J293" t="s">
        <v>2733</v>
      </c>
      <c r="K293" t="str">
        <f>+Temas[[#This Row],[id_Tema]]&amp;" "&amp;Temas[[#This Row],[Tema]]</f>
        <v>30.01.02 Proporción del total</v>
      </c>
      <c r="M293" t="s">
        <v>3680</v>
      </c>
      <c r="N293" t="s">
        <v>1915</v>
      </c>
      <c r="O293" t="s">
        <v>4811</v>
      </c>
    </row>
    <row r="294" spans="9:15" x14ac:dyDescent="0.25">
      <c r="I294" s="15" t="s">
        <v>3482</v>
      </c>
      <c r="J294" t="s">
        <v>2732</v>
      </c>
      <c r="K294" t="str">
        <f>+Temas[[#This Row],[id_Tema]]&amp;" "&amp;Temas[[#This Row],[Tema]]</f>
        <v>30.01.03 Valor</v>
      </c>
      <c r="M294" t="s">
        <v>3681</v>
      </c>
      <c r="N294" t="s">
        <v>1934</v>
      </c>
      <c r="O294" t="s">
        <v>4812</v>
      </c>
    </row>
    <row r="295" spans="9:15" x14ac:dyDescent="0.25">
      <c r="I295" s="15" t="s">
        <v>3483</v>
      </c>
      <c r="J295" t="s">
        <v>2734</v>
      </c>
      <c r="K295" t="str">
        <f>+Temas[[#This Row],[id_Tema]]&amp;" "&amp;Temas[[#This Row],[Tema]]</f>
        <v>30.02.01 Indice (Base 2009=100)</v>
      </c>
      <c r="M295" t="s">
        <v>3682</v>
      </c>
      <c r="N295" t="s">
        <v>2065</v>
      </c>
      <c r="O295" t="s">
        <v>4813</v>
      </c>
    </row>
    <row r="296" spans="9:15" x14ac:dyDescent="0.25">
      <c r="I296" s="15" t="s">
        <v>3484</v>
      </c>
      <c r="J296" t="s">
        <v>2733</v>
      </c>
      <c r="K296" t="str">
        <f>+Temas[[#This Row],[id_Tema]]&amp;" "&amp;Temas[[#This Row],[Tema]]</f>
        <v>30.02.02 Proporción del total</v>
      </c>
      <c r="M296" t="s">
        <v>3683</v>
      </c>
      <c r="N296" t="s">
        <v>2203</v>
      </c>
      <c r="O296" t="s">
        <v>4814</v>
      </c>
    </row>
    <row r="297" spans="9:15" x14ac:dyDescent="0.25">
      <c r="I297" s="15" t="s">
        <v>3485</v>
      </c>
      <c r="J297" t="s">
        <v>2732</v>
      </c>
      <c r="K297" t="str">
        <f>+Temas[[#This Row],[id_Tema]]&amp;" "&amp;Temas[[#This Row],[Tema]]</f>
        <v>30.02.03 Valor</v>
      </c>
      <c r="M297" t="s">
        <v>3684</v>
      </c>
      <c r="N297" t="s">
        <v>2234</v>
      </c>
      <c r="O297" t="s">
        <v>4815</v>
      </c>
    </row>
    <row r="298" spans="9:15" x14ac:dyDescent="0.25">
      <c r="I298" s="15" t="s">
        <v>3486</v>
      </c>
      <c r="J298" t="s">
        <v>2734</v>
      </c>
      <c r="K298" t="str">
        <f>+Temas[[#This Row],[id_Tema]]&amp;" "&amp;Temas[[#This Row],[Tema]]</f>
        <v>30.03.01 Indice (Base 2009=100)</v>
      </c>
      <c r="M298" t="s">
        <v>3685</v>
      </c>
      <c r="N298" t="s">
        <v>2260</v>
      </c>
      <c r="O298" t="s">
        <v>4816</v>
      </c>
    </row>
    <row r="299" spans="9:15" x14ac:dyDescent="0.25">
      <c r="I299" s="15" t="s">
        <v>3487</v>
      </c>
      <c r="J299" t="s">
        <v>2733</v>
      </c>
      <c r="K299" t="str">
        <f>+Temas[[#This Row],[id_Tema]]&amp;" "&amp;Temas[[#This Row],[Tema]]</f>
        <v>30.03.02 Proporción del total</v>
      </c>
      <c r="M299" t="s">
        <v>3686</v>
      </c>
      <c r="N299" t="s">
        <v>2501</v>
      </c>
      <c r="O299" t="s">
        <v>4817</v>
      </c>
    </row>
    <row r="300" spans="9:15" x14ac:dyDescent="0.25">
      <c r="I300" s="15" t="s">
        <v>3488</v>
      </c>
      <c r="J300" t="s">
        <v>2732</v>
      </c>
      <c r="K300" t="str">
        <f>+Temas[[#This Row],[id_Tema]]&amp;" "&amp;Temas[[#This Row],[Tema]]</f>
        <v>30.03.03 Valor</v>
      </c>
      <c r="M300" t="s">
        <v>3687</v>
      </c>
      <c r="N300" t="s">
        <v>1718</v>
      </c>
      <c r="O300" t="s">
        <v>4818</v>
      </c>
    </row>
    <row r="301" spans="9:15" x14ac:dyDescent="0.25">
      <c r="I301" s="15" t="s">
        <v>3489</v>
      </c>
      <c r="J301" t="s">
        <v>5696</v>
      </c>
      <c r="K301" t="str">
        <f>+Temas[[#This Row],[id_Tema]]&amp;" "&amp;Temas[[#This Row],[Tema]]</f>
        <v>30.03.04 Impuesto al Valor Agregado</v>
      </c>
      <c r="M301" t="s">
        <v>3688</v>
      </c>
      <c r="N301" t="s">
        <v>1850</v>
      </c>
      <c r="O301" t="s">
        <v>4819</v>
      </c>
    </row>
    <row r="302" spans="9:15" x14ac:dyDescent="0.25">
      <c r="I302" s="15" t="s">
        <v>3490</v>
      </c>
      <c r="J302" t="s">
        <v>5697</v>
      </c>
      <c r="K302" t="str">
        <f>+Temas[[#This Row],[id_Tema]]&amp;" "&amp;Temas[[#This Row],[Tema]]</f>
        <v>30.03.05 Impuesto a Productos Específicos</v>
      </c>
      <c r="M302" t="s">
        <v>3689</v>
      </c>
      <c r="N302" t="s">
        <v>1877</v>
      </c>
      <c r="O302" t="s">
        <v>4820</v>
      </c>
    </row>
    <row r="303" spans="9:15" x14ac:dyDescent="0.25">
      <c r="I303" s="15" t="s">
        <v>3491</v>
      </c>
      <c r="J303" t="s">
        <v>5698</v>
      </c>
      <c r="K303" t="str">
        <f>+Temas[[#This Row],[id_Tema]]&amp;" "&amp;Temas[[#This Row],[Tema]]</f>
        <v>30.03.06 Impuestos Varios</v>
      </c>
      <c r="M303" t="s">
        <v>3690</v>
      </c>
      <c r="N303" t="s">
        <v>2059</v>
      </c>
      <c r="O303" t="s">
        <v>4821</v>
      </c>
    </row>
    <row r="304" spans="9:15" x14ac:dyDescent="0.25">
      <c r="I304" s="15" t="s">
        <v>3492</v>
      </c>
      <c r="J304" t="s">
        <v>5699</v>
      </c>
      <c r="K304" t="str">
        <f>+Temas[[#This Row],[id_Tema]]&amp;" "&amp;Temas[[#This Row],[Tema]]</f>
        <v>30.03.07 Impuestos a la Renta</v>
      </c>
      <c r="M304" t="s">
        <v>3691</v>
      </c>
      <c r="N304" t="s">
        <v>1182</v>
      </c>
      <c r="O304" t="s">
        <v>4822</v>
      </c>
    </row>
    <row r="305" spans="9:15" x14ac:dyDescent="0.25">
      <c r="I305" s="18" t="s">
        <v>3462</v>
      </c>
      <c r="J305" s="16" t="s">
        <v>3021</v>
      </c>
      <c r="K305" s="16" t="str">
        <f>+Temas[[#This Row],[id_Tema]]&amp;" "&amp;Temas[[#This Row],[Tema]]</f>
        <v>31.01.01 Bovino</v>
      </c>
      <c r="M305" t="s">
        <v>3692</v>
      </c>
      <c r="N305" t="s">
        <v>2427</v>
      </c>
      <c r="O305" t="s">
        <v>4823</v>
      </c>
    </row>
    <row r="306" spans="9:15" x14ac:dyDescent="0.25">
      <c r="I306" t="s">
        <v>5751</v>
      </c>
      <c r="J306" t="s">
        <v>5753</v>
      </c>
      <c r="K306" t="str">
        <f>+Temas[[#This Row],[id_Tema]]&amp;" "&amp;Temas[[#This Row],[Tema]]</f>
        <v>32.01.01 Monitoreo de Extracciones Efectivas</v>
      </c>
      <c r="M306" t="s">
        <v>3693</v>
      </c>
      <c r="N306" t="s">
        <v>1721</v>
      </c>
      <c r="O306" t="s">
        <v>4824</v>
      </c>
    </row>
    <row r="307" spans="9:15" x14ac:dyDescent="0.25">
      <c r="I307" t="s">
        <v>5752</v>
      </c>
      <c r="J307" t="s">
        <v>5754</v>
      </c>
      <c r="K307" t="str">
        <f>+Temas[[#This Row],[id_Tema]]&amp;" "&amp;Temas[[#This Row],[Tema]]</f>
        <v>32.01.02 Derechos concedidos</v>
      </c>
      <c r="M307" t="s">
        <v>3694</v>
      </c>
      <c r="N307" t="s">
        <v>2119</v>
      </c>
      <c r="O307" t="s">
        <v>4825</v>
      </c>
    </row>
    <row r="308" spans="9:15" x14ac:dyDescent="0.25">
      <c r="I308" t="s">
        <v>5799</v>
      </c>
      <c r="J308" t="s">
        <v>5805</v>
      </c>
      <c r="K308" t="str">
        <f>+Temas[[#This Row],[id_Tema]]&amp;" "&amp;Temas[[#This Row],[Tema]]</f>
        <v>33.01.01 Colocaciones Reales</v>
      </c>
      <c r="M308" t="s">
        <v>3695</v>
      </c>
      <c r="N308" t="s">
        <v>2121</v>
      </c>
      <c r="O308" t="s">
        <v>4826</v>
      </c>
    </row>
    <row r="309" spans="9:15" x14ac:dyDescent="0.25">
      <c r="I309" t="s">
        <v>5800</v>
      </c>
      <c r="J309" t="s">
        <v>5806</v>
      </c>
      <c r="K309" t="str">
        <f>+Temas[[#This Row],[id_Tema]]&amp;" "&amp;Temas[[#This Row],[Tema]]</f>
        <v>33.01.02 Colocaciones Reales de Consumo</v>
      </c>
      <c r="M309" t="s">
        <v>3696</v>
      </c>
      <c r="N309" t="s">
        <v>1589</v>
      </c>
      <c r="O309" t="s">
        <v>4827</v>
      </c>
    </row>
    <row r="310" spans="9:15" x14ac:dyDescent="0.25">
      <c r="I310" t="s">
        <v>5801</v>
      </c>
      <c r="J310" t="s">
        <v>5807</v>
      </c>
      <c r="K310" t="str">
        <f>+Temas[[#This Row],[id_Tema]]&amp;" "&amp;Temas[[#This Row],[Tema]]</f>
        <v>33.01.03 Colocaciones Reales de Vivienda</v>
      </c>
      <c r="M310" t="s">
        <v>3697</v>
      </c>
      <c r="N310" t="s">
        <v>1696</v>
      </c>
      <c r="O310" t="s">
        <v>4828</v>
      </c>
    </row>
    <row r="311" spans="9:15" x14ac:dyDescent="0.25">
      <c r="I311" t="s">
        <v>5802</v>
      </c>
      <c r="J311" t="s">
        <v>5808</v>
      </c>
      <c r="K311" t="str">
        <f>+Temas[[#This Row],[id_Tema]]&amp;" "&amp;Temas[[#This Row],[Tema]]</f>
        <v>33.01.04 Colocaciones Reales Comerciales</v>
      </c>
      <c r="M311" t="s">
        <v>3698</v>
      </c>
      <c r="N311" t="s">
        <v>1729</v>
      </c>
      <c r="O311" t="s">
        <v>4829</v>
      </c>
    </row>
    <row r="312" spans="9:15" x14ac:dyDescent="0.25">
      <c r="I312" t="s">
        <v>5803</v>
      </c>
      <c r="J312" t="s">
        <v>5809</v>
      </c>
      <c r="K312" t="str">
        <f>+Temas[[#This Row],[id_Tema]]&amp;" "&amp;Temas[[#This Row],[Tema]]</f>
        <v>33.01.05 Tasa de Interés de Política Monetaria</v>
      </c>
      <c r="M312" t="s">
        <v>3699</v>
      </c>
      <c r="N312" t="s">
        <v>1731</v>
      </c>
      <c r="O312" t="s">
        <v>4830</v>
      </c>
    </row>
    <row r="313" spans="9:15" x14ac:dyDescent="0.25">
      <c r="I313" t="s">
        <v>5804</v>
      </c>
      <c r="J313" t="s">
        <v>5810</v>
      </c>
      <c r="K313" t="str">
        <f>+Temas[[#This Row],[id_Tema]]&amp;" "&amp;Temas[[#This Row],[Tema]]</f>
        <v>33.01.06 IPSA</v>
      </c>
      <c r="M313" t="s">
        <v>3700</v>
      </c>
      <c r="N313" t="s">
        <v>1801</v>
      </c>
      <c r="O313" t="s">
        <v>4831</v>
      </c>
    </row>
    <row r="314" spans="9:15" x14ac:dyDescent="0.25">
      <c r="I314" t="s">
        <v>5811</v>
      </c>
      <c r="J314" t="s">
        <v>5814</v>
      </c>
      <c r="K314" t="str">
        <f>+Temas[[#This Row],[id_Tema]]&amp;" "&amp;Temas[[#This Row],[Tema]]</f>
        <v>33.02.01 Activos</v>
      </c>
      <c r="M314" t="s">
        <v>3701</v>
      </c>
      <c r="N314" t="s">
        <v>1807</v>
      </c>
      <c r="O314" t="s">
        <v>4832</v>
      </c>
    </row>
    <row r="315" spans="9:15" x14ac:dyDescent="0.25">
      <c r="I315" t="s">
        <v>5812</v>
      </c>
      <c r="J315" t="s">
        <v>5815</v>
      </c>
      <c r="K315" t="str">
        <f>+Temas[[#This Row],[id_Tema]]&amp;" "&amp;Temas[[#This Row],[Tema]]</f>
        <v>33.02.02 Pasivos</v>
      </c>
      <c r="M315" t="s">
        <v>3702</v>
      </c>
      <c r="N315" t="s">
        <v>1854</v>
      </c>
      <c r="O315" t="s">
        <v>4833</v>
      </c>
    </row>
    <row r="316" spans="9:15" x14ac:dyDescent="0.25">
      <c r="I316" t="s">
        <v>5813</v>
      </c>
      <c r="J316" t="s">
        <v>5816</v>
      </c>
      <c r="K316" t="str">
        <f>+Temas[[#This Row],[id_Tema]]&amp;" "&amp;Temas[[#This Row],[Tema]]</f>
        <v>33.02.03 Patrimonio</v>
      </c>
      <c r="M316" t="s">
        <v>3703</v>
      </c>
      <c r="N316" t="s">
        <v>2047</v>
      </c>
      <c r="O316" t="s">
        <v>4834</v>
      </c>
    </row>
    <row r="317" spans="9:15" x14ac:dyDescent="0.25">
      <c r="I317" t="s">
        <v>5817</v>
      </c>
      <c r="J317" t="s">
        <v>5819</v>
      </c>
      <c r="K317" t="str">
        <f>+Temas[[#This Row],[id_Tema]]&amp;" "&amp;Temas[[#This Row],[Tema]]</f>
        <v>33.03.01 Nominal</v>
      </c>
      <c r="M317" t="s">
        <v>3704</v>
      </c>
      <c r="N317" t="s">
        <v>2049</v>
      </c>
      <c r="O317" t="s">
        <v>4835</v>
      </c>
    </row>
    <row r="318" spans="9:15" x14ac:dyDescent="0.25">
      <c r="I318" t="s">
        <v>5818</v>
      </c>
      <c r="J318" t="s">
        <v>5820</v>
      </c>
      <c r="K318" t="str">
        <f>+Temas[[#This Row],[id_Tema]]&amp;" "&amp;Temas[[#This Row],[Tema]]</f>
        <v>33.03.02 Real</v>
      </c>
      <c r="M318" t="s">
        <v>3705</v>
      </c>
      <c r="N318" t="s">
        <v>2051</v>
      </c>
      <c r="O318" t="s">
        <v>4836</v>
      </c>
    </row>
    <row r="319" spans="9:15" x14ac:dyDescent="0.25">
      <c r="I319" t="s">
        <v>5821</v>
      </c>
      <c r="J319" t="s">
        <v>5823</v>
      </c>
      <c r="K319" t="str">
        <f>+Temas[[#This Row],[id_Tema]]&amp;" "&amp;Temas[[#This Row],[Tema]]</f>
        <v>33.04.01 PIB Per Cápita</v>
      </c>
      <c r="M319" t="s">
        <v>3706</v>
      </c>
      <c r="N319" t="s">
        <v>2053</v>
      </c>
      <c r="O319" t="s">
        <v>4837</v>
      </c>
    </row>
    <row r="320" spans="9:15" x14ac:dyDescent="0.25">
      <c r="I320" t="s">
        <v>5822</v>
      </c>
      <c r="J320" t="s">
        <v>5824</v>
      </c>
      <c r="K320" t="str">
        <f>+Temas[[#This Row],[id_Tema]]&amp;" "&amp;Temas[[#This Row],[Tema]]</f>
        <v>33.04.02 PIB Per Cápita PPP</v>
      </c>
      <c r="M320" t="s">
        <v>3707</v>
      </c>
      <c r="N320" t="s">
        <v>2055</v>
      </c>
      <c r="O320" t="s">
        <v>4838</v>
      </c>
    </row>
    <row r="321" spans="9:15" x14ac:dyDescent="0.25">
      <c r="I321" t="s">
        <v>5825</v>
      </c>
      <c r="J321" t="s">
        <v>134</v>
      </c>
      <c r="K321" t="str">
        <f>+Temas[[#This Row],[id_Tema]]&amp;" "&amp;Temas[[#This Row],[Tema]]</f>
        <v>33.05.01 Bienes</v>
      </c>
      <c r="M321" t="s">
        <v>3708</v>
      </c>
      <c r="N321" t="s">
        <v>2076</v>
      </c>
      <c r="O321" t="s">
        <v>4839</v>
      </c>
    </row>
    <row r="322" spans="9:15" x14ac:dyDescent="0.25">
      <c r="I322" t="s">
        <v>5826</v>
      </c>
      <c r="J322" t="s">
        <v>52</v>
      </c>
      <c r="K322" t="str">
        <f>+Temas[[#This Row],[id_Tema]]&amp;" "&amp;Temas[[#This Row],[Tema]]</f>
        <v>33.05.02 Minería</v>
      </c>
      <c r="M322" t="s">
        <v>3709</v>
      </c>
      <c r="N322" t="s">
        <v>2095</v>
      </c>
      <c r="O322" t="s">
        <v>4840</v>
      </c>
    </row>
    <row r="323" spans="9:15" x14ac:dyDescent="0.25">
      <c r="I323" t="s">
        <v>5827</v>
      </c>
      <c r="J323" t="s">
        <v>5830</v>
      </c>
      <c r="K323" t="str">
        <f>+Temas[[#This Row],[id_Tema]]&amp;" "&amp;Temas[[#This Row],[Tema]]</f>
        <v>33.05.03 Cobre</v>
      </c>
      <c r="M323" t="s">
        <v>3710</v>
      </c>
      <c r="N323" t="s">
        <v>2103</v>
      </c>
      <c r="O323" t="s">
        <v>4841</v>
      </c>
    </row>
    <row r="324" spans="9:15" x14ac:dyDescent="0.25">
      <c r="I324" t="s">
        <v>5828</v>
      </c>
      <c r="J324" t="s">
        <v>138</v>
      </c>
      <c r="K324" t="str">
        <f>+Temas[[#This Row],[id_Tema]]&amp;" "&amp;Temas[[#This Row],[Tema]]</f>
        <v>33.05.04 Industria</v>
      </c>
      <c r="M324" t="s">
        <v>3711</v>
      </c>
      <c r="N324" t="s">
        <v>2179</v>
      </c>
      <c r="O324" t="s">
        <v>4842</v>
      </c>
    </row>
    <row r="325" spans="9:15" x14ac:dyDescent="0.25">
      <c r="I325" t="s">
        <v>5829</v>
      </c>
      <c r="J325" t="s">
        <v>5831</v>
      </c>
      <c r="K325" t="str">
        <f>+Temas[[#This Row],[id_Tema]]&amp;" "&amp;Temas[[#This Row],[Tema]]</f>
        <v>33.05.05 Agropecuario-silvícola y Pesquero</v>
      </c>
      <c r="M325" t="s">
        <v>3712</v>
      </c>
      <c r="N325" t="s">
        <v>2181</v>
      </c>
      <c r="O325" t="s">
        <v>4843</v>
      </c>
    </row>
    <row r="326" spans="9:15" x14ac:dyDescent="0.25">
      <c r="I326" t="s">
        <v>5832</v>
      </c>
      <c r="J326" t="s">
        <v>134</v>
      </c>
      <c r="K326" t="str">
        <f>+Temas[[#This Row],[id_Tema]]&amp;" "&amp;Temas[[#This Row],[Tema]]</f>
        <v>33.06.01 Bienes</v>
      </c>
      <c r="M326" t="s">
        <v>3713</v>
      </c>
      <c r="N326" t="s">
        <v>2256</v>
      </c>
      <c r="O326" t="s">
        <v>4844</v>
      </c>
    </row>
    <row r="327" spans="9:15" x14ac:dyDescent="0.25">
      <c r="I327" t="s">
        <v>5833</v>
      </c>
      <c r="J327" t="s">
        <v>102</v>
      </c>
      <c r="K327" t="str">
        <f>+Temas[[#This Row],[id_Tema]]&amp;" "&amp;Temas[[#This Row],[Tema]]</f>
        <v>33.06.02 Consumo</v>
      </c>
      <c r="M327" t="s">
        <v>3714</v>
      </c>
      <c r="N327" t="s">
        <v>2300</v>
      </c>
      <c r="O327" t="s">
        <v>4845</v>
      </c>
    </row>
    <row r="328" spans="9:15" x14ac:dyDescent="0.25">
      <c r="I328" t="s">
        <v>5834</v>
      </c>
      <c r="J328" t="s">
        <v>5838</v>
      </c>
      <c r="K328" t="str">
        <f>+Temas[[#This Row],[id_Tema]]&amp;" "&amp;Temas[[#This Row],[Tema]]</f>
        <v>33.06.03 Consumo Durable</v>
      </c>
      <c r="M328" t="s">
        <v>3715</v>
      </c>
      <c r="N328" t="s">
        <v>2340</v>
      </c>
      <c r="O328" t="s">
        <v>4846</v>
      </c>
    </row>
    <row r="329" spans="9:15" x14ac:dyDescent="0.25">
      <c r="I329" t="s">
        <v>5835</v>
      </c>
      <c r="J329" t="s">
        <v>5839</v>
      </c>
      <c r="K329" t="str">
        <f>+Temas[[#This Row],[id_Tema]]&amp;" "&amp;Temas[[#This Row],[Tema]]</f>
        <v>33.06.04 No Combustibles</v>
      </c>
      <c r="M329" t="s">
        <v>3716</v>
      </c>
      <c r="N329" t="s">
        <v>2451</v>
      </c>
      <c r="O329" t="s">
        <v>4847</v>
      </c>
    </row>
    <row r="330" spans="9:15" x14ac:dyDescent="0.25">
      <c r="I330" t="s">
        <v>5836</v>
      </c>
      <c r="J330" t="s">
        <v>232</v>
      </c>
      <c r="K330" t="str">
        <f>+Temas[[#This Row],[id_Tema]]&amp;" "&amp;Temas[[#This Row],[Tema]]</f>
        <v>33.06.05 Combustibles y Lubricantes</v>
      </c>
      <c r="M330" t="s">
        <v>3717</v>
      </c>
      <c r="N330" t="s">
        <v>2469</v>
      </c>
      <c r="O330" t="s">
        <v>4848</v>
      </c>
    </row>
    <row r="331" spans="9:15" x14ac:dyDescent="0.25">
      <c r="I331" t="s">
        <v>5837</v>
      </c>
      <c r="J331" t="s">
        <v>136</v>
      </c>
      <c r="K331" t="str">
        <f>+Temas[[#This Row],[id_Tema]]&amp;" "&amp;Temas[[#This Row],[Tema]]</f>
        <v>33.06.06 Capital</v>
      </c>
      <c r="M331" t="s">
        <v>3718</v>
      </c>
      <c r="N331" t="s">
        <v>2491</v>
      </c>
      <c r="O331" t="s">
        <v>4849</v>
      </c>
    </row>
    <row r="332" spans="9:15" x14ac:dyDescent="0.25">
      <c r="I332" t="s">
        <v>5840</v>
      </c>
      <c r="J332" t="s">
        <v>5842</v>
      </c>
      <c r="K332" t="str">
        <f>+Temas[[#This Row],[id_Tema]]&amp;" "&amp;Temas[[#This Row],[Tema]]</f>
        <v>33.07.01 Cuenta Corriente</v>
      </c>
      <c r="M332" t="s">
        <v>3719</v>
      </c>
      <c r="N332" t="s">
        <v>1648</v>
      </c>
      <c r="O332" t="s">
        <v>4850</v>
      </c>
    </row>
    <row r="333" spans="9:15" x14ac:dyDescent="0.25">
      <c r="I333" t="s">
        <v>5841</v>
      </c>
      <c r="J333" t="s">
        <v>5843</v>
      </c>
      <c r="K333" t="str">
        <f>+Temas[[#This Row],[id_Tema]]&amp;" "&amp;Temas[[#This Row],[Tema]]</f>
        <v>33.07.02 Balanza Comercial</v>
      </c>
      <c r="M333" t="s">
        <v>3720</v>
      </c>
      <c r="N333" t="s">
        <v>1652</v>
      </c>
      <c r="O333" t="s">
        <v>4851</v>
      </c>
    </row>
    <row r="334" spans="9:15" x14ac:dyDescent="0.25">
      <c r="I334" t="s">
        <v>5844</v>
      </c>
      <c r="J334" t="s">
        <v>5847</v>
      </c>
      <c r="K334" t="str">
        <f>+Temas[[#This Row],[id_Tema]]&amp;" "&amp;Temas[[#This Row],[Tema]]</f>
        <v>33.08.01 Reservas Internacionales Netas</v>
      </c>
      <c r="M334" t="s">
        <v>3721</v>
      </c>
      <c r="N334" t="s">
        <v>1654</v>
      </c>
      <c r="O334" t="s">
        <v>4852</v>
      </c>
    </row>
    <row r="335" spans="9:15" x14ac:dyDescent="0.25">
      <c r="I335" t="s">
        <v>5845</v>
      </c>
      <c r="J335" t="s">
        <v>5848</v>
      </c>
      <c r="K335" t="str">
        <f>+Temas[[#This Row],[id_Tema]]&amp;" "&amp;Temas[[#This Row],[Tema]]</f>
        <v>33.08.02 Deuda Externa</v>
      </c>
      <c r="M335" t="s">
        <v>3722</v>
      </c>
      <c r="N335" t="s">
        <v>1658</v>
      </c>
      <c r="O335" t="s">
        <v>4853</v>
      </c>
    </row>
    <row r="336" spans="9:15" x14ac:dyDescent="0.25">
      <c r="I336" t="s">
        <v>5846</v>
      </c>
      <c r="J336" t="s">
        <v>5849</v>
      </c>
      <c r="K336" t="str">
        <f>+Temas[[#This Row],[id_Tema]]&amp;" "&amp;Temas[[#This Row],[Tema]]</f>
        <v>33.08.03 Posición de Inversión Internacional</v>
      </c>
      <c r="M336" t="s">
        <v>3723</v>
      </c>
      <c r="N336" t="s">
        <v>1660</v>
      </c>
      <c r="O336" t="s">
        <v>4854</v>
      </c>
    </row>
    <row r="337" spans="9:15" x14ac:dyDescent="0.25">
      <c r="I337" t="s">
        <v>5850</v>
      </c>
      <c r="J337" t="s">
        <v>5851</v>
      </c>
      <c r="K337" t="str">
        <f>+Temas[[#This Row],[id_Tema]]&amp;" "&amp;Temas[[#This Row],[Tema]]</f>
        <v>33.09.01 Índice de Producción Industrial</v>
      </c>
      <c r="M337" t="s">
        <v>3724</v>
      </c>
      <c r="N337" t="s">
        <v>1672</v>
      </c>
      <c r="O337" t="s">
        <v>4855</v>
      </c>
    </row>
    <row r="338" spans="9:15" x14ac:dyDescent="0.25">
      <c r="I338" t="s">
        <v>5852</v>
      </c>
      <c r="J338" t="s">
        <v>5830</v>
      </c>
      <c r="K338" t="str">
        <f>+Temas[[#This Row],[id_Tema]]&amp;" "&amp;Temas[[#This Row],[Tema]]</f>
        <v>33.10.01 Cobre</v>
      </c>
      <c r="M338" t="s">
        <v>3725</v>
      </c>
      <c r="N338" t="s">
        <v>1694</v>
      </c>
      <c r="O338" t="s">
        <v>4856</v>
      </c>
    </row>
    <row r="339" spans="9:15" x14ac:dyDescent="0.25">
      <c r="I339" t="s">
        <v>5853</v>
      </c>
      <c r="J339" t="s">
        <v>1168</v>
      </c>
      <c r="K339" t="str">
        <f>+Temas[[#This Row],[id_Tema]]&amp;" "&amp;Temas[[#This Row],[Tema]]</f>
        <v>33.10.02 Petróleo</v>
      </c>
      <c r="M339" t="s">
        <v>3726</v>
      </c>
      <c r="N339" t="s">
        <v>1707</v>
      </c>
      <c r="O339" t="s">
        <v>4857</v>
      </c>
    </row>
    <row r="340" spans="9:15" x14ac:dyDescent="0.25">
      <c r="I340" t="s">
        <v>5854</v>
      </c>
      <c r="J340" t="s">
        <v>5861</v>
      </c>
      <c r="K340" t="str">
        <f>+Temas[[#This Row],[id_Tema]]&amp;" "&amp;Temas[[#This Row],[Tema]]</f>
        <v>33.10.03 UF</v>
      </c>
      <c r="M340" t="s">
        <v>3727</v>
      </c>
      <c r="N340" t="s">
        <v>1709</v>
      </c>
      <c r="O340" t="s">
        <v>4858</v>
      </c>
    </row>
    <row r="341" spans="9:15" x14ac:dyDescent="0.25">
      <c r="I341" t="s">
        <v>5855</v>
      </c>
      <c r="J341" t="s">
        <v>5862</v>
      </c>
      <c r="K341" t="str">
        <f>+Temas[[#This Row],[id_Tema]]&amp;" "&amp;Temas[[#This Row],[Tema]]</f>
        <v>33.10.04 UTM</v>
      </c>
      <c r="M341" t="s">
        <v>3728</v>
      </c>
      <c r="N341" t="s">
        <v>1711</v>
      </c>
      <c r="O341" t="s">
        <v>4859</v>
      </c>
    </row>
    <row r="342" spans="9:15" x14ac:dyDescent="0.25">
      <c r="I342" t="s">
        <v>5856</v>
      </c>
      <c r="J342" t="s">
        <v>5863</v>
      </c>
      <c r="K342" t="str">
        <f>+Temas[[#This Row],[id_Tema]]&amp;" "&amp;Temas[[#This Row],[Tema]]</f>
        <v>33.10.05 General Industrias</v>
      </c>
      <c r="M342" t="s">
        <v>3729</v>
      </c>
      <c r="N342" t="s">
        <v>1713</v>
      </c>
      <c r="O342" t="s">
        <v>4860</v>
      </c>
    </row>
    <row r="343" spans="9:15" x14ac:dyDescent="0.25">
      <c r="I343" t="s">
        <v>5857</v>
      </c>
      <c r="J343" t="s">
        <v>98</v>
      </c>
      <c r="K343" t="str">
        <f>+Temas[[#This Row],[id_Tema]]&amp;" "&amp;Temas[[#This Row],[Tema]]</f>
        <v>33.10.06 Industria Manufacturera</v>
      </c>
      <c r="M343" t="s">
        <v>3730</v>
      </c>
      <c r="N343" t="s">
        <v>1727</v>
      </c>
      <c r="O343" t="s">
        <v>4861</v>
      </c>
    </row>
    <row r="344" spans="9:15" x14ac:dyDescent="0.25">
      <c r="I344" t="s">
        <v>5858</v>
      </c>
      <c r="J344" t="s">
        <v>52</v>
      </c>
      <c r="K344" t="str">
        <f>+Temas[[#This Row],[id_Tema]]&amp;" "&amp;Temas[[#This Row],[Tema]]</f>
        <v>33.10.07 Minería</v>
      </c>
      <c r="M344" t="s">
        <v>3731</v>
      </c>
      <c r="N344" t="s">
        <v>1739</v>
      </c>
      <c r="O344" t="s">
        <v>4862</v>
      </c>
    </row>
    <row r="345" spans="9:15" x14ac:dyDescent="0.25">
      <c r="I345" t="s">
        <v>5859</v>
      </c>
      <c r="J345" t="s">
        <v>5864</v>
      </c>
      <c r="K345" t="str">
        <f>+Temas[[#This Row],[id_Tema]]&amp;" "&amp;Temas[[#This Row],[Tema]]</f>
        <v>33.10.08 Electricidad, Gas y Agua</v>
      </c>
      <c r="M345" t="s">
        <v>3732</v>
      </c>
      <c r="N345" t="s">
        <v>1811</v>
      </c>
      <c r="O345" t="s">
        <v>4863</v>
      </c>
    </row>
    <row r="346" spans="9:15" x14ac:dyDescent="0.25">
      <c r="I346" t="s">
        <v>5860</v>
      </c>
      <c r="J346" t="s">
        <v>5865</v>
      </c>
      <c r="K346" t="str">
        <f>+Temas[[#This Row],[id_Tema]]&amp;" "&amp;Temas[[#This Row],[Tema]]</f>
        <v>33.10.09 Agricultura y Ganadería</v>
      </c>
      <c r="M346" t="s">
        <v>3733</v>
      </c>
      <c r="N346" t="s">
        <v>1813</v>
      </c>
      <c r="O346" t="s">
        <v>4864</v>
      </c>
    </row>
    <row r="347" spans="9:15" x14ac:dyDescent="0.25">
      <c r="I347" t="s">
        <v>5866</v>
      </c>
      <c r="J347" t="s">
        <v>5868</v>
      </c>
      <c r="K347" t="str">
        <f>+Temas[[#This Row],[id_Tema]]&amp;" "&amp;Temas[[#This Row],[Tema]]</f>
        <v>33.11.01 Deuda Bruta</v>
      </c>
      <c r="M347" t="s">
        <v>3734</v>
      </c>
      <c r="N347" t="s">
        <v>1841</v>
      </c>
      <c r="O347" t="s">
        <v>4865</v>
      </c>
    </row>
    <row r="348" spans="9:15" x14ac:dyDescent="0.25">
      <c r="I348" t="s">
        <v>5867</v>
      </c>
      <c r="J348" t="s">
        <v>5869</v>
      </c>
      <c r="K348" t="str">
        <f>+Temas[[#This Row],[id_Tema]]&amp;" "&amp;Temas[[#This Row],[Tema]]</f>
        <v>33.11.02 Deuda Neta</v>
      </c>
      <c r="M348" t="s">
        <v>3735</v>
      </c>
      <c r="N348" t="s">
        <v>1843</v>
      </c>
      <c r="O348" t="s">
        <v>4866</v>
      </c>
    </row>
    <row r="349" spans="9:15" x14ac:dyDescent="0.25">
      <c r="M349" t="s">
        <v>3736</v>
      </c>
      <c r="N349" t="s">
        <v>1883</v>
      </c>
      <c r="O349" t="s">
        <v>4867</v>
      </c>
    </row>
    <row r="350" spans="9:15" x14ac:dyDescent="0.25">
      <c r="M350" t="s">
        <v>3737</v>
      </c>
      <c r="N350" t="s">
        <v>1885</v>
      </c>
      <c r="O350" t="s">
        <v>4868</v>
      </c>
    </row>
    <row r="351" spans="9:15" x14ac:dyDescent="0.25">
      <c r="M351" t="s">
        <v>3738</v>
      </c>
      <c r="N351" t="s">
        <v>1887</v>
      </c>
      <c r="O351" t="s">
        <v>4869</v>
      </c>
    </row>
    <row r="352" spans="9:15" x14ac:dyDescent="0.25">
      <c r="M352" t="s">
        <v>3739</v>
      </c>
      <c r="N352" t="s">
        <v>1899</v>
      </c>
      <c r="O352" t="s">
        <v>4870</v>
      </c>
    </row>
    <row r="353" spans="13:15" x14ac:dyDescent="0.25">
      <c r="M353" t="s">
        <v>3740</v>
      </c>
      <c r="N353" t="s">
        <v>1901</v>
      </c>
      <c r="O353" t="s">
        <v>4871</v>
      </c>
    </row>
    <row r="354" spans="13:15" x14ac:dyDescent="0.25">
      <c r="M354" t="s">
        <v>3741</v>
      </c>
      <c r="N354" t="s">
        <v>1903</v>
      </c>
      <c r="O354" t="s">
        <v>4872</v>
      </c>
    </row>
    <row r="355" spans="13:15" x14ac:dyDescent="0.25">
      <c r="M355" t="s">
        <v>3742</v>
      </c>
      <c r="N355" t="s">
        <v>1952</v>
      </c>
      <c r="O355" t="s">
        <v>4873</v>
      </c>
    </row>
    <row r="356" spans="13:15" x14ac:dyDescent="0.25">
      <c r="M356" t="s">
        <v>3743</v>
      </c>
      <c r="N356" t="s">
        <v>1982</v>
      </c>
      <c r="O356" t="s">
        <v>4874</v>
      </c>
    </row>
    <row r="357" spans="13:15" x14ac:dyDescent="0.25">
      <c r="M357" t="s">
        <v>3744</v>
      </c>
      <c r="N357" t="s">
        <v>1984</v>
      </c>
      <c r="O357" t="s">
        <v>4875</v>
      </c>
    </row>
    <row r="358" spans="13:15" x14ac:dyDescent="0.25">
      <c r="M358" t="s">
        <v>3745</v>
      </c>
      <c r="N358" t="s">
        <v>2001</v>
      </c>
      <c r="O358" t="s">
        <v>4876</v>
      </c>
    </row>
    <row r="359" spans="13:15" x14ac:dyDescent="0.25">
      <c r="M359" t="s">
        <v>3746</v>
      </c>
      <c r="N359" t="s">
        <v>2045</v>
      </c>
      <c r="O359" t="s">
        <v>4877</v>
      </c>
    </row>
    <row r="360" spans="13:15" x14ac:dyDescent="0.25">
      <c r="M360" t="s">
        <v>3747</v>
      </c>
      <c r="N360" t="s">
        <v>2127</v>
      </c>
      <c r="O360" t="s">
        <v>4878</v>
      </c>
    </row>
    <row r="361" spans="13:15" x14ac:dyDescent="0.25">
      <c r="M361" t="s">
        <v>3748</v>
      </c>
      <c r="N361" t="s">
        <v>2129</v>
      </c>
      <c r="O361" t="s">
        <v>4879</v>
      </c>
    </row>
    <row r="362" spans="13:15" x14ac:dyDescent="0.25">
      <c r="M362" t="s">
        <v>3749</v>
      </c>
      <c r="N362" t="s">
        <v>2139</v>
      </c>
      <c r="O362" t="s">
        <v>4880</v>
      </c>
    </row>
    <row r="363" spans="13:15" x14ac:dyDescent="0.25">
      <c r="M363" t="s">
        <v>3750</v>
      </c>
      <c r="N363" t="s">
        <v>2170</v>
      </c>
      <c r="O363" t="s">
        <v>4881</v>
      </c>
    </row>
    <row r="364" spans="13:15" x14ac:dyDescent="0.25">
      <c r="M364" t="s">
        <v>3751</v>
      </c>
      <c r="N364" t="s">
        <v>2172</v>
      </c>
      <c r="O364" t="s">
        <v>4882</v>
      </c>
    </row>
    <row r="365" spans="13:15" x14ac:dyDescent="0.25">
      <c r="M365" t="s">
        <v>3752</v>
      </c>
      <c r="N365" t="s">
        <v>2175</v>
      </c>
      <c r="O365" t="s">
        <v>4883</v>
      </c>
    </row>
    <row r="366" spans="13:15" x14ac:dyDescent="0.25">
      <c r="M366" t="s">
        <v>3753</v>
      </c>
      <c r="N366" t="s">
        <v>2177</v>
      </c>
      <c r="O366" t="s">
        <v>4884</v>
      </c>
    </row>
    <row r="367" spans="13:15" x14ac:dyDescent="0.25">
      <c r="M367" t="s">
        <v>3754</v>
      </c>
      <c r="N367" t="s">
        <v>2187</v>
      </c>
      <c r="O367" t="s">
        <v>4885</v>
      </c>
    </row>
    <row r="368" spans="13:15" x14ac:dyDescent="0.25">
      <c r="M368" t="s">
        <v>3755</v>
      </c>
      <c r="N368" t="s">
        <v>2212</v>
      </c>
      <c r="O368" t="s">
        <v>4886</v>
      </c>
    </row>
    <row r="369" spans="13:15" x14ac:dyDescent="0.25">
      <c r="M369" t="s">
        <v>3756</v>
      </c>
      <c r="N369" t="s">
        <v>2232</v>
      </c>
      <c r="O369" t="s">
        <v>4887</v>
      </c>
    </row>
    <row r="370" spans="13:15" x14ac:dyDescent="0.25">
      <c r="M370" t="s">
        <v>3757</v>
      </c>
      <c r="N370" t="s">
        <v>2236</v>
      </c>
      <c r="O370" t="s">
        <v>4888</v>
      </c>
    </row>
    <row r="371" spans="13:15" x14ac:dyDescent="0.25">
      <c r="M371" t="s">
        <v>3758</v>
      </c>
      <c r="N371" t="s">
        <v>2276</v>
      </c>
      <c r="O371" t="s">
        <v>4889</v>
      </c>
    </row>
    <row r="372" spans="13:15" x14ac:dyDescent="0.25">
      <c r="M372" t="s">
        <v>3759</v>
      </c>
      <c r="N372" t="s">
        <v>2286</v>
      </c>
      <c r="O372" t="s">
        <v>4890</v>
      </c>
    </row>
    <row r="373" spans="13:15" x14ac:dyDescent="0.25">
      <c r="M373" t="s">
        <v>3760</v>
      </c>
      <c r="N373" t="s">
        <v>2362</v>
      </c>
      <c r="O373" t="s">
        <v>4891</v>
      </c>
    </row>
    <row r="374" spans="13:15" x14ac:dyDescent="0.25">
      <c r="M374" t="s">
        <v>3761</v>
      </c>
      <c r="N374" t="s">
        <v>2483</v>
      </c>
      <c r="O374" t="s">
        <v>4892</v>
      </c>
    </row>
    <row r="375" spans="13:15" x14ac:dyDescent="0.25">
      <c r="M375" t="s">
        <v>3762</v>
      </c>
      <c r="N375" t="s">
        <v>2485</v>
      </c>
      <c r="O375" t="s">
        <v>4893</v>
      </c>
    </row>
    <row r="376" spans="13:15" x14ac:dyDescent="0.25">
      <c r="M376" t="s">
        <v>3763</v>
      </c>
      <c r="N376" t="s">
        <v>2487</v>
      </c>
      <c r="O376" t="s">
        <v>4894</v>
      </c>
    </row>
    <row r="377" spans="13:15" x14ac:dyDescent="0.25">
      <c r="M377" t="s">
        <v>3764</v>
      </c>
      <c r="N377" t="s">
        <v>2534</v>
      </c>
      <c r="O377" t="s">
        <v>4895</v>
      </c>
    </row>
    <row r="378" spans="13:15" x14ac:dyDescent="0.25">
      <c r="M378" t="s">
        <v>3765</v>
      </c>
      <c r="N378" t="s">
        <v>2206</v>
      </c>
      <c r="O378" t="s">
        <v>4896</v>
      </c>
    </row>
    <row r="379" spans="13:15" x14ac:dyDescent="0.25">
      <c r="M379" t="s">
        <v>3766</v>
      </c>
      <c r="N379" t="s">
        <v>2208</v>
      </c>
      <c r="O379" t="s">
        <v>4897</v>
      </c>
    </row>
    <row r="380" spans="13:15" x14ac:dyDescent="0.25">
      <c r="M380" t="s">
        <v>3767</v>
      </c>
      <c r="N380" t="s">
        <v>2210</v>
      </c>
      <c r="O380" t="s">
        <v>4898</v>
      </c>
    </row>
    <row r="381" spans="13:15" x14ac:dyDescent="0.25">
      <c r="M381" t="s">
        <v>3768</v>
      </c>
      <c r="N381" t="s">
        <v>2214</v>
      </c>
      <c r="O381" t="s">
        <v>4899</v>
      </c>
    </row>
    <row r="382" spans="13:15" x14ac:dyDescent="0.25">
      <c r="M382" t="s">
        <v>3769</v>
      </c>
      <c r="N382" t="s">
        <v>2222</v>
      </c>
      <c r="O382" t="s">
        <v>4900</v>
      </c>
    </row>
    <row r="383" spans="13:15" x14ac:dyDescent="0.25">
      <c r="M383" t="s">
        <v>3770</v>
      </c>
      <c r="N383" t="s">
        <v>2224</v>
      </c>
      <c r="O383" t="s">
        <v>4901</v>
      </c>
    </row>
    <row r="384" spans="13:15" x14ac:dyDescent="0.25">
      <c r="M384" t="s">
        <v>3771</v>
      </c>
      <c r="N384" t="s">
        <v>2226</v>
      </c>
      <c r="O384" t="s">
        <v>4902</v>
      </c>
    </row>
    <row r="385" spans="13:15" x14ac:dyDescent="0.25">
      <c r="M385" t="s">
        <v>3772</v>
      </c>
      <c r="N385" t="s">
        <v>2228</v>
      </c>
      <c r="O385" t="s">
        <v>4903</v>
      </c>
    </row>
    <row r="386" spans="13:15" x14ac:dyDescent="0.25">
      <c r="M386" t="s">
        <v>3773</v>
      </c>
      <c r="N386" t="s">
        <v>2322</v>
      </c>
      <c r="O386" t="s">
        <v>4904</v>
      </c>
    </row>
    <row r="387" spans="13:15" x14ac:dyDescent="0.25">
      <c r="M387" t="s">
        <v>3774</v>
      </c>
      <c r="N387" t="s">
        <v>2328</v>
      </c>
      <c r="O387" t="s">
        <v>4905</v>
      </c>
    </row>
    <row r="388" spans="13:15" x14ac:dyDescent="0.25">
      <c r="M388" t="s">
        <v>3775</v>
      </c>
      <c r="N388" t="s">
        <v>2330</v>
      </c>
      <c r="O388" t="s">
        <v>4906</v>
      </c>
    </row>
    <row r="389" spans="13:15" x14ac:dyDescent="0.25">
      <c r="M389" t="s">
        <v>3776</v>
      </c>
      <c r="N389" t="s">
        <v>2342</v>
      </c>
      <c r="O389" t="s">
        <v>4907</v>
      </c>
    </row>
    <row r="390" spans="13:15" x14ac:dyDescent="0.25">
      <c r="M390" t="s">
        <v>3777</v>
      </c>
      <c r="N390" t="s">
        <v>2401</v>
      </c>
      <c r="O390" t="s">
        <v>4908</v>
      </c>
    </row>
    <row r="391" spans="13:15" x14ac:dyDescent="0.25">
      <c r="M391" t="s">
        <v>3778</v>
      </c>
      <c r="N391" t="s">
        <v>1958</v>
      </c>
      <c r="O391" t="s">
        <v>4909</v>
      </c>
    </row>
    <row r="392" spans="13:15" x14ac:dyDescent="0.25">
      <c r="M392" t="s">
        <v>3779</v>
      </c>
      <c r="N392" t="s">
        <v>1960</v>
      </c>
      <c r="O392" t="s">
        <v>4910</v>
      </c>
    </row>
    <row r="393" spans="13:15" x14ac:dyDescent="0.25">
      <c r="M393" t="s">
        <v>3780</v>
      </c>
      <c r="N393" t="s">
        <v>1962</v>
      </c>
      <c r="O393" t="s">
        <v>4911</v>
      </c>
    </row>
    <row r="394" spans="13:15" x14ac:dyDescent="0.25">
      <c r="M394" t="s">
        <v>3781</v>
      </c>
      <c r="N394" t="s">
        <v>1964</v>
      </c>
      <c r="O394" t="s">
        <v>4912</v>
      </c>
    </row>
    <row r="395" spans="13:15" x14ac:dyDescent="0.25">
      <c r="M395" t="s">
        <v>3782</v>
      </c>
      <c r="N395" t="s">
        <v>1966</v>
      </c>
      <c r="O395" t="s">
        <v>4913</v>
      </c>
    </row>
    <row r="396" spans="13:15" x14ac:dyDescent="0.25">
      <c r="M396" t="s">
        <v>3783</v>
      </c>
      <c r="N396" t="s">
        <v>1968</v>
      </c>
      <c r="O396" t="s">
        <v>4914</v>
      </c>
    </row>
    <row r="397" spans="13:15" x14ac:dyDescent="0.25">
      <c r="M397" t="s">
        <v>3784</v>
      </c>
      <c r="N397" t="s">
        <v>1970</v>
      </c>
      <c r="O397" t="s">
        <v>4915</v>
      </c>
    </row>
    <row r="398" spans="13:15" x14ac:dyDescent="0.25">
      <c r="M398" t="s">
        <v>3785</v>
      </c>
      <c r="N398" t="s">
        <v>1974</v>
      </c>
      <c r="O398" t="s">
        <v>4916</v>
      </c>
    </row>
    <row r="399" spans="13:15" x14ac:dyDescent="0.25">
      <c r="M399" t="s">
        <v>3786</v>
      </c>
      <c r="N399" t="s">
        <v>1976</v>
      </c>
      <c r="O399" t="s">
        <v>4917</v>
      </c>
    </row>
    <row r="400" spans="13:15" x14ac:dyDescent="0.25">
      <c r="M400" t="s">
        <v>3787</v>
      </c>
      <c r="N400" t="s">
        <v>1978</v>
      </c>
      <c r="O400" t="s">
        <v>4918</v>
      </c>
    </row>
    <row r="401" spans="13:15" x14ac:dyDescent="0.25">
      <c r="M401" t="s">
        <v>3788</v>
      </c>
      <c r="N401" t="s">
        <v>1980</v>
      </c>
      <c r="O401" t="s">
        <v>4919</v>
      </c>
    </row>
    <row r="402" spans="13:15" x14ac:dyDescent="0.25">
      <c r="M402" t="s">
        <v>3789</v>
      </c>
      <c r="N402" t="s">
        <v>1999</v>
      </c>
      <c r="O402" t="s">
        <v>4920</v>
      </c>
    </row>
    <row r="403" spans="13:15" x14ac:dyDescent="0.25">
      <c r="M403" t="s">
        <v>3790</v>
      </c>
      <c r="N403" t="s">
        <v>2262</v>
      </c>
      <c r="O403" t="s">
        <v>4921</v>
      </c>
    </row>
    <row r="404" spans="13:15" x14ac:dyDescent="0.25">
      <c r="M404" t="s">
        <v>3791</v>
      </c>
      <c r="N404" t="s">
        <v>2429</v>
      </c>
      <c r="O404" t="s">
        <v>4922</v>
      </c>
    </row>
    <row r="405" spans="13:15" x14ac:dyDescent="0.25">
      <c r="M405" t="s">
        <v>3792</v>
      </c>
      <c r="N405" t="s">
        <v>2431</v>
      </c>
      <c r="O405" t="s">
        <v>4923</v>
      </c>
    </row>
    <row r="406" spans="13:15" x14ac:dyDescent="0.25">
      <c r="M406" t="s">
        <v>3793</v>
      </c>
      <c r="N406" t="s">
        <v>1627</v>
      </c>
      <c r="O406" t="s">
        <v>4924</v>
      </c>
    </row>
    <row r="407" spans="13:15" x14ac:dyDescent="0.25">
      <c r="M407" t="s">
        <v>3794</v>
      </c>
      <c r="N407" t="s">
        <v>1662</v>
      </c>
      <c r="O407" t="s">
        <v>4925</v>
      </c>
    </row>
    <row r="408" spans="13:15" x14ac:dyDescent="0.25">
      <c r="M408" t="s">
        <v>3795</v>
      </c>
      <c r="N408" t="s">
        <v>1664</v>
      </c>
      <c r="O408" t="s">
        <v>4926</v>
      </c>
    </row>
    <row r="409" spans="13:15" x14ac:dyDescent="0.25">
      <c r="M409" t="s">
        <v>3796</v>
      </c>
      <c r="N409" t="s">
        <v>1666</v>
      </c>
      <c r="O409" t="s">
        <v>4927</v>
      </c>
    </row>
    <row r="410" spans="13:15" x14ac:dyDescent="0.25">
      <c r="M410" t="s">
        <v>3797</v>
      </c>
      <c r="N410" t="s">
        <v>1670</v>
      </c>
      <c r="O410" t="s">
        <v>4928</v>
      </c>
    </row>
    <row r="411" spans="13:15" x14ac:dyDescent="0.25">
      <c r="M411" t="s">
        <v>3798</v>
      </c>
      <c r="N411" t="s">
        <v>1723</v>
      </c>
      <c r="O411" t="s">
        <v>4929</v>
      </c>
    </row>
    <row r="412" spans="13:15" x14ac:dyDescent="0.25">
      <c r="M412" t="s">
        <v>3799</v>
      </c>
      <c r="N412" t="s">
        <v>1856</v>
      </c>
      <c r="O412" t="s">
        <v>4930</v>
      </c>
    </row>
    <row r="413" spans="13:15" x14ac:dyDescent="0.25">
      <c r="M413" t="s">
        <v>3800</v>
      </c>
      <c r="N413" t="s">
        <v>1858</v>
      </c>
      <c r="O413" t="s">
        <v>4931</v>
      </c>
    </row>
    <row r="414" spans="13:15" x14ac:dyDescent="0.25">
      <c r="M414" t="s">
        <v>3801</v>
      </c>
      <c r="N414" t="s">
        <v>1897</v>
      </c>
      <c r="O414" t="s">
        <v>4932</v>
      </c>
    </row>
    <row r="415" spans="13:15" x14ac:dyDescent="0.25">
      <c r="M415" t="s">
        <v>3802</v>
      </c>
      <c r="N415" t="s">
        <v>1905</v>
      </c>
      <c r="O415" t="s">
        <v>4933</v>
      </c>
    </row>
    <row r="416" spans="13:15" x14ac:dyDescent="0.25">
      <c r="M416" t="s">
        <v>3803</v>
      </c>
      <c r="N416" t="s">
        <v>1907</v>
      </c>
      <c r="O416" t="s">
        <v>4934</v>
      </c>
    </row>
    <row r="417" spans="13:15" x14ac:dyDescent="0.25">
      <c r="M417" t="s">
        <v>3804</v>
      </c>
      <c r="N417" t="s">
        <v>1940</v>
      </c>
      <c r="O417" t="s">
        <v>4935</v>
      </c>
    </row>
    <row r="418" spans="13:15" x14ac:dyDescent="0.25">
      <c r="M418" t="s">
        <v>3805</v>
      </c>
      <c r="N418" t="s">
        <v>2105</v>
      </c>
      <c r="O418" t="s">
        <v>4936</v>
      </c>
    </row>
    <row r="419" spans="13:15" x14ac:dyDescent="0.25">
      <c r="M419" t="s">
        <v>3806</v>
      </c>
      <c r="N419" t="s">
        <v>2519</v>
      </c>
      <c r="O419" t="s">
        <v>4937</v>
      </c>
    </row>
    <row r="420" spans="13:15" x14ac:dyDescent="0.25">
      <c r="M420" t="s">
        <v>3807</v>
      </c>
      <c r="N420" t="s">
        <v>1592</v>
      </c>
      <c r="O420" t="s">
        <v>4938</v>
      </c>
    </row>
    <row r="421" spans="13:15" x14ac:dyDescent="0.25">
      <c r="M421" t="s">
        <v>3808</v>
      </c>
      <c r="N421" t="s">
        <v>1682</v>
      </c>
      <c r="O421" t="s">
        <v>4939</v>
      </c>
    </row>
    <row r="422" spans="13:15" x14ac:dyDescent="0.25">
      <c r="M422" t="s">
        <v>3809</v>
      </c>
      <c r="N422" t="s">
        <v>1684</v>
      </c>
      <c r="O422" t="s">
        <v>4940</v>
      </c>
    </row>
    <row r="423" spans="13:15" x14ac:dyDescent="0.25">
      <c r="M423" t="s">
        <v>3810</v>
      </c>
      <c r="N423" t="s">
        <v>1686</v>
      </c>
      <c r="O423" t="s">
        <v>4941</v>
      </c>
    </row>
    <row r="424" spans="13:15" x14ac:dyDescent="0.25">
      <c r="M424" t="s">
        <v>3811</v>
      </c>
      <c r="N424" t="s">
        <v>1688</v>
      </c>
      <c r="O424" t="s">
        <v>4942</v>
      </c>
    </row>
    <row r="425" spans="13:15" x14ac:dyDescent="0.25">
      <c r="M425" t="s">
        <v>3812</v>
      </c>
      <c r="N425" t="s">
        <v>1690</v>
      </c>
      <c r="O425" t="s">
        <v>4943</v>
      </c>
    </row>
    <row r="426" spans="13:15" x14ac:dyDescent="0.25">
      <c r="M426" t="s">
        <v>3813</v>
      </c>
      <c r="N426" t="s">
        <v>1692</v>
      </c>
      <c r="O426" t="s">
        <v>4944</v>
      </c>
    </row>
    <row r="427" spans="13:15" x14ac:dyDescent="0.25">
      <c r="M427" t="s">
        <v>3814</v>
      </c>
      <c r="N427" t="s">
        <v>1733</v>
      </c>
      <c r="O427" t="s">
        <v>4945</v>
      </c>
    </row>
    <row r="428" spans="13:15" x14ac:dyDescent="0.25">
      <c r="M428" t="s">
        <v>3815</v>
      </c>
      <c r="N428" t="s">
        <v>1748</v>
      </c>
      <c r="O428" t="s">
        <v>4946</v>
      </c>
    </row>
    <row r="429" spans="13:15" x14ac:dyDescent="0.25">
      <c r="M429" t="s">
        <v>3816</v>
      </c>
      <c r="N429" t="s">
        <v>1827</v>
      </c>
      <c r="O429" t="s">
        <v>4947</v>
      </c>
    </row>
    <row r="430" spans="13:15" x14ac:dyDescent="0.25">
      <c r="M430" t="s">
        <v>3817</v>
      </c>
      <c r="N430" t="s">
        <v>1829</v>
      </c>
      <c r="O430" t="s">
        <v>4948</v>
      </c>
    </row>
    <row r="431" spans="13:15" x14ac:dyDescent="0.25">
      <c r="M431" t="s">
        <v>3818</v>
      </c>
      <c r="N431" t="s">
        <v>1831</v>
      </c>
      <c r="O431" t="s">
        <v>4949</v>
      </c>
    </row>
    <row r="432" spans="13:15" x14ac:dyDescent="0.25">
      <c r="M432" t="s">
        <v>3819</v>
      </c>
      <c r="N432" t="s">
        <v>1833</v>
      </c>
      <c r="O432" t="s">
        <v>4950</v>
      </c>
    </row>
    <row r="433" spans="13:15" x14ac:dyDescent="0.25">
      <c r="M433" t="s">
        <v>3820</v>
      </c>
      <c r="N433" t="s">
        <v>1835</v>
      </c>
      <c r="O433" t="s">
        <v>4951</v>
      </c>
    </row>
    <row r="434" spans="13:15" x14ac:dyDescent="0.25">
      <c r="M434" t="s">
        <v>3821</v>
      </c>
      <c r="N434" t="s">
        <v>1837</v>
      </c>
      <c r="O434" t="s">
        <v>4952</v>
      </c>
    </row>
    <row r="435" spans="13:15" x14ac:dyDescent="0.25">
      <c r="M435" t="s">
        <v>3822</v>
      </c>
      <c r="N435" t="s">
        <v>1860</v>
      </c>
      <c r="O435" t="s">
        <v>4953</v>
      </c>
    </row>
    <row r="436" spans="13:15" x14ac:dyDescent="0.25">
      <c r="M436" t="s">
        <v>3823</v>
      </c>
      <c r="N436" t="s">
        <v>1862</v>
      </c>
      <c r="O436" t="s">
        <v>4954</v>
      </c>
    </row>
    <row r="437" spans="13:15" x14ac:dyDescent="0.25">
      <c r="M437" t="s">
        <v>3824</v>
      </c>
      <c r="N437" t="s">
        <v>1873</v>
      </c>
      <c r="O437" t="s">
        <v>4955</v>
      </c>
    </row>
    <row r="438" spans="13:15" x14ac:dyDescent="0.25">
      <c r="M438" t="s">
        <v>3825</v>
      </c>
      <c r="N438" t="s">
        <v>1889</v>
      </c>
      <c r="O438" t="s">
        <v>4956</v>
      </c>
    </row>
    <row r="439" spans="13:15" x14ac:dyDescent="0.25">
      <c r="M439" t="s">
        <v>3826</v>
      </c>
      <c r="N439" t="s">
        <v>2061</v>
      </c>
      <c r="O439" t="s">
        <v>4957</v>
      </c>
    </row>
    <row r="440" spans="13:15" x14ac:dyDescent="0.25">
      <c r="M440" t="s">
        <v>3827</v>
      </c>
      <c r="N440" t="s">
        <v>2131</v>
      </c>
      <c r="O440" t="s">
        <v>4958</v>
      </c>
    </row>
    <row r="441" spans="13:15" x14ac:dyDescent="0.25">
      <c r="M441" t="s">
        <v>3828</v>
      </c>
      <c r="N441" t="s">
        <v>2264</v>
      </c>
      <c r="O441" t="s">
        <v>4959</v>
      </c>
    </row>
    <row r="442" spans="13:15" x14ac:dyDescent="0.25">
      <c r="M442" t="s">
        <v>3829</v>
      </c>
      <c r="N442" t="s">
        <v>2268</v>
      </c>
      <c r="O442" t="s">
        <v>4960</v>
      </c>
    </row>
    <row r="443" spans="13:15" x14ac:dyDescent="0.25">
      <c r="M443" t="s">
        <v>3830</v>
      </c>
      <c r="N443" t="s">
        <v>2272</v>
      </c>
      <c r="O443" t="s">
        <v>4961</v>
      </c>
    </row>
    <row r="444" spans="13:15" x14ac:dyDescent="0.25">
      <c r="M444" t="s">
        <v>3831</v>
      </c>
      <c r="N444" t="s">
        <v>2497</v>
      </c>
      <c r="O444" t="s">
        <v>4962</v>
      </c>
    </row>
    <row r="445" spans="13:15" x14ac:dyDescent="0.25">
      <c r="M445" t="s">
        <v>3832</v>
      </c>
      <c r="N445" t="s">
        <v>2499</v>
      </c>
      <c r="O445" t="s">
        <v>4963</v>
      </c>
    </row>
    <row r="446" spans="13:15" x14ac:dyDescent="0.25">
      <c r="M446" t="s">
        <v>3833</v>
      </c>
      <c r="N446" t="s">
        <v>2503</v>
      </c>
      <c r="O446" t="s">
        <v>4964</v>
      </c>
    </row>
    <row r="447" spans="13:15" x14ac:dyDescent="0.25">
      <c r="M447" t="s">
        <v>3834</v>
      </c>
      <c r="N447" t="s">
        <v>2505</v>
      </c>
      <c r="O447" t="s">
        <v>4965</v>
      </c>
    </row>
    <row r="448" spans="13:15" x14ac:dyDescent="0.25">
      <c r="M448" t="s">
        <v>3835</v>
      </c>
      <c r="N448" t="s">
        <v>2507</v>
      </c>
      <c r="O448" t="s">
        <v>4966</v>
      </c>
    </row>
    <row r="449" spans="13:15" x14ac:dyDescent="0.25">
      <c r="M449" t="s">
        <v>3836</v>
      </c>
      <c r="N449" t="s">
        <v>2509</v>
      </c>
      <c r="O449" t="s">
        <v>4967</v>
      </c>
    </row>
    <row r="450" spans="13:15" x14ac:dyDescent="0.25">
      <c r="M450" t="s">
        <v>3837</v>
      </c>
      <c r="N450" t="s">
        <v>2511</v>
      </c>
      <c r="O450" t="s">
        <v>4968</v>
      </c>
    </row>
    <row r="451" spans="13:15" x14ac:dyDescent="0.25">
      <c r="M451" t="s">
        <v>3838</v>
      </c>
      <c r="N451" t="s">
        <v>2513</v>
      </c>
      <c r="O451" t="s">
        <v>4969</v>
      </c>
    </row>
    <row r="452" spans="13:15" x14ac:dyDescent="0.25">
      <c r="M452" t="s">
        <v>3839</v>
      </c>
      <c r="N452" t="s">
        <v>2515</v>
      </c>
      <c r="O452" t="s">
        <v>4970</v>
      </c>
    </row>
    <row r="453" spans="13:15" x14ac:dyDescent="0.25">
      <c r="M453" t="s">
        <v>3840</v>
      </c>
      <c r="N453" t="s">
        <v>2517</v>
      </c>
      <c r="O453" t="s">
        <v>4971</v>
      </c>
    </row>
    <row r="454" spans="13:15" x14ac:dyDescent="0.25">
      <c r="M454" t="s">
        <v>3841</v>
      </c>
      <c r="N454" t="s">
        <v>2528</v>
      </c>
      <c r="O454" t="s">
        <v>4972</v>
      </c>
    </row>
    <row r="455" spans="13:15" x14ac:dyDescent="0.25">
      <c r="M455" t="s">
        <v>3842</v>
      </c>
      <c r="N455" t="s">
        <v>2530</v>
      </c>
      <c r="O455" t="s">
        <v>4973</v>
      </c>
    </row>
    <row r="456" spans="13:15" x14ac:dyDescent="0.25">
      <c r="M456" t="s">
        <v>3843</v>
      </c>
      <c r="N456" t="s">
        <v>2532</v>
      </c>
      <c r="O456" t="s">
        <v>4974</v>
      </c>
    </row>
    <row r="457" spans="13:15" x14ac:dyDescent="0.25">
      <c r="M457" t="s">
        <v>3844</v>
      </c>
      <c r="N457" t="s">
        <v>1799</v>
      </c>
      <c r="O457" t="s">
        <v>4975</v>
      </c>
    </row>
    <row r="458" spans="13:15" x14ac:dyDescent="0.25">
      <c r="M458" t="s">
        <v>3845</v>
      </c>
      <c r="N458" t="s">
        <v>1817</v>
      </c>
      <c r="O458" t="s">
        <v>4976</v>
      </c>
    </row>
    <row r="459" spans="13:15" x14ac:dyDescent="0.25">
      <c r="M459" t="s">
        <v>3846</v>
      </c>
      <c r="N459" t="s">
        <v>2117</v>
      </c>
      <c r="O459" t="s">
        <v>4977</v>
      </c>
    </row>
    <row r="460" spans="13:15" x14ac:dyDescent="0.25">
      <c r="M460" t="s">
        <v>3847</v>
      </c>
      <c r="N460" t="s">
        <v>2195</v>
      </c>
      <c r="O460" t="s">
        <v>4978</v>
      </c>
    </row>
    <row r="461" spans="13:15" x14ac:dyDescent="0.25">
      <c r="M461" t="s">
        <v>3848</v>
      </c>
      <c r="N461" t="s">
        <v>2320</v>
      </c>
      <c r="O461" t="s">
        <v>4979</v>
      </c>
    </row>
    <row r="462" spans="13:15" x14ac:dyDescent="0.25">
      <c r="M462" t="s">
        <v>3849</v>
      </c>
      <c r="N462" t="s">
        <v>1920</v>
      </c>
      <c r="O462" t="s">
        <v>4980</v>
      </c>
    </row>
    <row r="463" spans="13:15" x14ac:dyDescent="0.25">
      <c r="M463" t="s">
        <v>3850</v>
      </c>
      <c r="N463" t="s">
        <v>1924</v>
      </c>
      <c r="O463" t="s">
        <v>4981</v>
      </c>
    </row>
    <row r="464" spans="13:15" x14ac:dyDescent="0.25">
      <c r="M464" t="s">
        <v>3851</v>
      </c>
      <c r="N464" t="s">
        <v>1926</v>
      </c>
      <c r="O464" t="s">
        <v>4982</v>
      </c>
    </row>
    <row r="465" spans="13:15" x14ac:dyDescent="0.25">
      <c r="M465" t="s">
        <v>3852</v>
      </c>
      <c r="N465" t="s">
        <v>2107</v>
      </c>
      <c r="O465" t="s">
        <v>4983</v>
      </c>
    </row>
    <row r="466" spans="13:15" x14ac:dyDescent="0.25">
      <c r="M466" t="s">
        <v>3853</v>
      </c>
      <c r="N466" t="s">
        <v>2155</v>
      </c>
      <c r="O466" t="s">
        <v>4984</v>
      </c>
    </row>
    <row r="467" spans="13:15" x14ac:dyDescent="0.25">
      <c r="M467" t="s">
        <v>3854</v>
      </c>
      <c r="N467" t="s">
        <v>2284</v>
      </c>
      <c r="O467" t="s">
        <v>4985</v>
      </c>
    </row>
    <row r="468" spans="13:15" x14ac:dyDescent="0.25">
      <c r="M468" t="s">
        <v>3855</v>
      </c>
      <c r="N468" t="s">
        <v>2302</v>
      </c>
      <c r="O468" t="s">
        <v>4986</v>
      </c>
    </row>
    <row r="469" spans="13:15" x14ac:dyDescent="0.25">
      <c r="M469" t="s">
        <v>3856</v>
      </c>
      <c r="N469" t="s">
        <v>2346</v>
      </c>
      <c r="O469" t="s">
        <v>4987</v>
      </c>
    </row>
    <row r="470" spans="13:15" x14ac:dyDescent="0.25">
      <c r="M470" t="s">
        <v>3857</v>
      </c>
      <c r="N470" t="s">
        <v>2348</v>
      </c>
      <c r="O470" t="s">
        <v>4988</v>
      </c>
    </row>
    <row r="471" spans="13:15" x14ac:dyDescent="0.25">
      <c r="M471" t="s">
        <v>3858</v>
      </c>
      <c r="N471" t="s">
        <v>2463</v>
      </c>
      <c r="O471" t="s">
        <v>4989</v>
      </c>
    </row>
    <row r="472" spans="13:15" x14ac:dyDescent="0.25">
      <c r="M472" t="s">
        <v>3859</v>
      </c>
      <c r="N472" t="s">
        <v>2467</v>
      </c>
      <c r="O472" t="s">
        <v>4990</v>
      </c>
    </row>
    <row r="473" spans="13:15" x14ac:dyDescent="0.25">
      <c r="M473" t="s">
        <v>3860</v>
      </c>
      <c r="N473" t="s">
        <v>2493</v>
      </c>
      <c r="O473" t="s">
        <v>4991</v>
      </c>
    </row>
    <row r="474" spans="13:15" x14ac:dyDescent="0.25">
      <c r="M474" t="s">
        <v>3861</v>
      </c>
      <c r="N474" t="s">
        <v>1595</v>
      </c>
      <c r="O474" t="s">
        <v>4992</v>
      </c>
    </row>
    <row r="475" spans="13:15" x14ac:dyDescent="0.25">
      <c r="M475" t="s">
        <v>3862</v>
      </c>
      <c r="N475" t="s">
        <v>1172</v>
      </c>
      <c r="O475" t="s">
        <v>4993</v>
      </c>
    </row>
    <row r="476" spans="13:15" x14ac:dyDescent="0.25">
      <c r="M476" t="s">
        <v>3863</v>
      </c>
      <c r="N476" t="s">
        <v>1176</v>
      </c>
      <c r="O476" t="s">
        <v>4994</v>
      </c>
    </row>
    <row r="477" spans="13:15" x14ac:dyDescent="0.25">
      <c r="M477" t="s">
        <v>3864</v>
      </c>
      <c r="N477" t="s">
        <v>1178</v>
      </c>
      <c r="O477" t="s">
        <v>4995</v>
      </c>
    </row>
    <row r="478" spans="13:15" x14ac:dyDescent="0.25">
      <c r="M478" t="s">
        <v>3865</v>
      </c>
      <c r="N478" t="s">
        <v>1715</v>
      </c>
      <c r="O478" t="s">
        <v>4996</v>
      </c>
    </row>
    <row r="479" spans="13:15" x14ac:dyDescent="0.25">
      <c r="M479" t="s">
        <v>3866</v>
      </c>
      <c r="N479" t="s">
        <v>1725</v>
      </c>
      <c r="O479" t="s">
        <v>4997</v>
      </c>
    </row>
    <row r="480" spans="13:15" x14ac:dyDescent="0.25">
      <c r="M480" t="s">
        <v>3867</v>
      </c>
      <c r="N480" t="s">
        <v>1809</v>
      </c>
      <c r="O480" t="s">
        <v>4998</v>
      </c>
    </row>
    <row r="481" spans="13:15" x14ac:dyDescent="0.25">
      <c r="M481" t="s">
        <v>3868</v>
      </c>
      <c r="N481" t="s">
        <v>1879</v>
      </c>
      <c r="O481" t="s">
        <v>4999</v>
      </c>
    </row>
    <row r="482" spans="13:15" x14ac:dyDescent="0.25">
      <c r="M482" t="s">
        <v>3869</v>
      </c>
      <c r="N482" t="s">
        <v>2189</v>
      </c>
      <c r="O482" t="s">
        <v>5000</v>
      </c>
    </row>
    <row r="483" spans="13:15" x14ac:dyDescent="0.25">
      <c r="M483" t="s">
        <v>3870</v>
      </c>
      <c r="N483" t="s">
        <v>2459</v>
      </c>
      <c r="O483" t="s">
        <v>5001</v>
      </c>
    </row>
    <row r="484" spans="13:15" x14ac:dyDescent="0.25">
      <c r="M484" t="s">
        <v>3871</v>
      </c>
      <c r="N484" t="s">
        <v>2473</v>
      </c>
      <c r="O484" t="s">
        <v>5002</v>
      </c>
    </row>
    <row r="485" spans="13:15" x14ac:dyDescent="0.25">
      <c r="M485" t="s">
        <v>3872</v>
      </c>
      <c r="N485" t="s">
        <v>2475</v>
      </c>
      <c r="O485" t="s">
        <v>5003</v>
      </c>
    </row>
    <row r="486" spans="13:15" x14ac:dyDescent="0.25">
      <c r="M486" t="s">
        <v>3873</v>
      </c>
      <c r="N486" t="s">
        <v>2477</v>
      </c>
      <c r="O486" t="s">
        <v>5004</v>
      </c>
    </row>
    <row r="487" spans="13:15" x14ac:dyDescent="0.25">
      <c r="M487" t="s">
        <v>3874</v>
      </c>
      <c r="N487" t="s">
        <v>2479</v>
      </c>
      <c r="O487" t="s">
        <v>5005</v>
      </c>
    </row>
    <row r="488" spans="13:15" x14ac:dyDescent="0.25">
      <c r="M488" t="s">
        <v>3875</v>
      </c>
      <c r="N488" t="s">
        <v>2481</v>
      </c>
      <c r="O488" t="s">
        <v>5006</v>
      </c>
    </row>
    <row r="489" spans="13:15" x14ac:dyDescent="0.25">
      <c r="M489" t="s">
        <v>3876</v>
      </c>
      <c r="N489" t="s">
        <v>1582</v>
      </c>
      <c r="O489" t="s">
        <v>5007</v>
      </c>
    </row>
    <row r="490" spans="13:15" x14ac:dyDescent="0.25">
      <c r="M490" t="s">
        <v>3877</v>
      </c>
      <c r="N490" t="s">
        <v>1584</v>
      </c>
      <c r="O490" t="s">
        <v>5008</v>
      </c>
    </row>
    <row r="491" spans="13:15" x14ac:dyDescent="0.25">
      <c r="M491" t="s">
        <v>3878</v>
      </c>
      <c r="N491" t="s">
        <v>1586</v>
      </c>
      <c r="O491" t="s">
        <v>5009</v>
      </c>
    </row>
    <row r="492" spans="13:15" x14ac:dyDescent="0.25">
      <c r="M492" t="s">
        <v>3879</v>
      </c>
      <c r="N492" t="s">
        <v>2270</v>
      </c>
      <c r="O492" t="s">
        <v>5010</v>
      </c>
    </row>
    <row r="493" spans="13:15" x14ac:dyDescent="0.25">
      <c r="M493" t="s">
        <v>3880</v>
      </c>
      <c r="N493" t="s">
        <v>1578</v>
      </c>
      <c r="O493" t="s">
        <v>5011</v>
      </c>
    </row>
    <row r="494" spans="13:15" x14ac:dyDescent="0.25">
      <c r="M494" t="s">
        <v>3881</v>
      </c>
      <c r="N494" t="s">
        <v>1637</v>
      </c>
      <c r="O494" t="s">
        <v>5012</v>
      </c>
    </row>
    <row r="495" spans="13:15" x14ac:dyDescent="0.25">
      <c r="M495" t="s">
        <v>3882</v>
      </c>
      <c r="N495" t="s">
        <v>1641</v>
      </c>
      <c r="O495" t="s">
        <v>5013</v>
      </c>
    </row>
    <row r="496" spans="13:15" x14ac:dyDescent="0.25">
      <c r="M496" t="s">
        <v>3883</v>
      </c>
      <c r="N496" t="s">
        <v>1922</v>
      </c>
      <c r="O496" t="s">
        <v>5014</v>
      </c>
    </row>
    <row r="497" spans="13:15" x14ac:dyDescent="0.25">
      <c r="M497" t="s">
        <v>3884</v>
      </c>
      <c r="N497" t="s">
        <v>2280</v>
      </c>
      <c r="O497" t="s">
        <v>5015</v>
      </c>
    </row>
    <row r="498" spans="13:15" x14ac:dyDescent="0.25">
      <c r="M498" t="s">
        <v>3885</v>
      </c>
      <c r="N498" t="s">
        <v>2306</v>
      </c>
      <c r="O498" t="s">
        <v>5016</v>
      </c>
    </row>
    <row r="499" spans="13:15" x14ac:dyDescent="0.25">
      <c r="M499" t="s">
        <v>3886</v>
      </c>
      <c r="N499" t="s">
        <v>2310</v>
      </c>
      <c r="O499" t="s">
        <v>5017</v>
      </c>
    </row>
    <row r="500" spans="13:15" x14ac:dyDescent="0.25">
      <c r="M500" t="s">
        <v>3887</v>
      </c>
      <c r="N500" t="s">
        <v>2312</v>
      </c>
      <c r="O500" t="s">
        <v>5018</v>
      </c>
    </row>
    <row r="501" spans="13:15" x14ac:dyDescent="0.25">
      <c r="M501" t="s">
        <v>3888</v>
      </c>
      <c r="N501" t="s">
        <v>2314</v>
      </c>
      <c r="O501" t="s">
        <v>5019</v>
      </c>
    </row>
    <row r="502" spans="13:15" x14ac:dyDescent="0.25">
      <c r="M502" t="s">
        <v>3889</v>
      </c>
      <c r="N502" t="s">
        <v>2316</v>
      </c>
      <c r="O502" t="s">
        <v>5020</v>
      </c>
    </row>
    <row r="503" spans="13:15" x14ac:dyDescent="0.25">
      <c r="M503" t="s">
        <v>3890</v>
      </c>
      <c r="N503" t="s">
        <v>2318</v>
      </c>
      <c r="O503" t="s">
        <v>5021</v>
      </c>
    </row>
    <row r="504" spans="13:15" x14ac:dyDescent="0.25">
      <c r="M504" t="s">
        <v>3891</v>
      </c>
      <c r="N504" t="s">
        <v>2449</v>
      </c>
      <c r="O504" t="s">
        <v>5022</v>
      </c>
    </row>
    <row r="505" spans="13:15" x14ac:dyDescent="0.25">
      <c r="M505" t="s">
        <v>3892</v>
      </c>
      <c r="N505" t="s">
        <v>1744</v>
      </c>
      <c r="O505" t="s">
        <v>5023</v>
      </c>
    </row>
    <row r="506" spans="13:15" x14ac:dyDescent="0.25">
      <c r="M506" t="s">
        <v>3893</v>
      </c>
      <c r="N506" t="s">
        <v>1755</v>
      </c>
      <c r="O506" t="s">
        <v>5024</v>
      </c>
    </row>
    <row r="507" spans="13:15" x14ac:dyDescent="0.25">
      <c r="M507" t="s">
        <v>3894</v>
      </c>
      <c r="N507" t="s">
        <v>1757</v>
      </c>
      <c r="O507" t="s">
        <v>5025</v>
      </c>
    </row>
    <row r="508" spans="13:15" x14ac:dyDescent="0.25">
      <c r="M508" t="s">
        <v>3895</v>
      </c>
      <c r="N508" t="s">
        <v>1759</v>
      </c>
      <c r="O508" t="s">
        <v>5026</v>
      </c>
    </row>
    <row r="509" spans="13:15" x14ac:dyDescent="0.25">
      <c r="M509" t="s">
        <v>3896</v>
      </c>
      <c r="N509" t="s">
        <v>1761</v>
      </c>
      <c r="O509" t="s">
        <v>5027</v>
      </c>
    </row>
    <row r="510" spans="13:15" x14ac:dyDescent="0.25">
      <c r="M510" t="s">
        <v>3897</v>
      </c>
      <c r="N510" t="s">
        <v>1763</v>
      </c>
      <c r="O510" t="s">
        <v>5028</v>
      </c>
    </row>
    <row r="511" spans="13:15" x14ac:dyDescent="0.25">
      <c r="M511" t="s">
        <v>3898</v>
      </c>
      <c r="N511" t="s">
        <v>1765</v>
      </c>
      <c r="O511" t="s">
        <v>5029</v>
      </c>
    </row>
    <row r="512" spans="13:15" x14ac:dyDescent="0.25">
      <c r="M512" t="s">
        <v>3899</v>
      </c>
      <c r="N512" t="s">
        <v>1767</v>
      </c>
      <c r="O512" t="s">
        <v>5030</v>
      </c>
    </row>
    <row r="513" spans="13:15" x14ac:dyDescent="0.25">
      <c r="M513" t="s">
        <v>3900</v>
      </c>
      <c r="N513" t="s">
        <v>1769</v>
      </c>
      <c r="O513" t="s">
        <v>5031</v>
      </c>
    </row>
    <row r="514" spans="13:15" x14ac:dyDescent="0.25">
      <c r="M514" t="s">
        <v>3901</v>
      </c>
      <c r="N514" t="s">
        <v>1771</v>
      </c>
      <c r="O514" t="s">
        <v>5032</v>
      </c>
    </row>
    <row r="515" spans="13:15" x14ac:dyDescent="0.25">
      <c r="M515" t="s">
        <v>3902</v>
      </c>
      <c r="N515" t="s">
        <v>1773</v>
      </c>
      <c r="O515" t="s">
        <v>5033</v>
      </c>
    </row>
    <row r="516" spans="13:15" x14ac:dyDescent="0.25">
      <c r="M516" t="s">
        <v>3903</v>
      </c>
      <c r="N516" t="s">
        <v>1775</v>
      </c>
      <c r="O516" t="s">
        <v>5034</v>
      </c>
    </row>
    <row r="517" spans="13:15" x14ac:dyDescent="0.25">
      <c r="M517" t="s">
        <v>3904</v>
      </c>
      <c r="N517" t="s">
        <v>1777</v>
      </c>
      <c r="O517" t="s">
        <v>5035</v>
      </c>
    </row>
    <row r="518" spans="13:15" x14ac:dyDescent="0.25">
      <c r="M518" t="s">
        <v>3905</v>
      </c>
      <c r="N518" t="s">
        <v>1779</v>
      </c>
      <c r="O518" t="s">
        <v>5036</v>
      </c>
    </row>
    <row r="519" spans="13:15" x14ac:dyDescent="0.25">
      <c r="M519" t="s">
        <v>3906</v>
      </c>
      <c r="N519" t="s">
        <v>1781</v>
      </c>
      <c r="O519" t="s">
        <v>5037</v>
      </c>
    </row>
    <row r="520" spans="13:15" x14ac:dyDescent="0.25">
      <c r="M520" t="s">
        <v>3907</v>
      </c>
      <c r="N520" t="s">
        <v>1783</v>
      </c>
      <c r="O520" t="s">
        <v>5038</v>
      </c>
    </row>
    <row r="521" spans="13:15" x14ac:dyDescent="0.25">
      <c r="M521" t="s">
        <v>3908</v>
      </c>
      <c r="N521" t="s">
        <v>1823</v>
      </c>
      <c r="O521" t="s">
        <v>5039</v>
      </c>
    </row>
    <row r="522" spans="13:15" x14ac:dyDescent="0.25">
      <c r="M522" t="s">
        <v>3909</v>
      </c>
      <c r="N522" t="s">
        <v>1972</v>
      </c>
      <c r="O522" t="s">
        <v>5040</v>
      </c>
    </row>
    <row r="523" spans="13:15" x14ac:dyDescent="0.25">
      <c r="M523" t="s">
        <v>3910</v>
      </c>
      <c r="N523" t="s">
        <v>2125</v>
      </c>
      <c r="O523" t="s">
        <v>5041</v>
      </c>
    </row>
    <row r="524" spans="13:15" x14ac:dyDescent="0.25">
      <c r="M524" t="s">
        <v>3911</v>
      </c>
      <c r="N524" t="s">
        <v>2133</v>
      </c>
      <c r="O524" t="s">
        <v>5042</v>
      </c>
    </row>
    <row r="525" spans="13:15" x14ac:dyDescent="0.25">
      <c r="M525" t="s">
        <v>3912</v>
      </c>
      <c r="N525" t="s">
        <v>2164</v>
      </c>
      <c r="O525" t="s">
        <v>5043</v>
      </c>
    </row>
    <row r="526" spans="13:15" x14ac:dyDescent="0.25">
      <c r="M526" t="s">
        <v>3913</v>
      </c>
      <c r="N526" t="s">
        <v>2183</v>
      </c>
      <c r="O526" t="s">
        <v>5044</v>
      </c>
    </row>
    <row r="527" spans="13:15" x14ac:dyDescent="0.25">
      <c r="M527" t="s">
        <v>3914</v>
      </c>
      <c r="N527" t="s">
        <v>2185</v>
      </c>
      <c r="O527" t="s">
        <v>5045</v>
      </c>
    </row>
    <row r="528" spans="13:15" x14ac:dyDescent="0.25">
      <c r="M528" t="s">
        <v>3915</v>
      </c>
      <c r="N528" t="s">
        <v>2193</v>
      </c>
      <c r="O528" t="s">
        <v>5046</v>
      </c>
    </row>
    <row r="529" spans="13:15" x14ac:dyDescent="0.25">
      <c r="M529" t="s">
        <v>3916</v>
      </c>
      <c r="N529" t="s">
        <v>2199</v>
      </c>
      <c r="O529" t="s">
        <v>5047</v>
      </c>
    </row>
    <row r="530" spans="13:15" x14ac:dyDescent="0.25">
      <c r="M530" t="s">
        <v>3917</v>
      </c>
      <c r="N530" t="s">
        <v>2230</v>
      </c>
      <c r="O530" t="s">
        <v>5048</v>
      </c>
    </row>
    <row r="531" spans="13:15" x14ac:dyDescent="0.25">
      <c r="M531" t="s">
        <v>3918</v>
      </c>
      <c r="N531" t="s">
        <v>2240</v>
      </c>
      <c r="O531" t="s">
        <v>5049</v>
      </c>
    </row>
    <row r="532" spans="13:15" x14ac:dyDescent="0.25">
      <c r="M532" t="s">
        <v>3919</v>
      </c>
      <c r="N532" t="s">
        <v>2266</v>
      </c>
      <c r="O532" t="s">
        <v>5050</v>
      </c>
    </row>
    <row r="533" spans="13:15" x14ac:dyDescent="0.25">
      <c r="M533" t="s">
        <v>3920</v>
      </c>
      <c r="N533" t="s">
        <v>1602</v>
      </c>
      <c r="O533" t="s">
        <v>5051</v>
      </c>
    </row>
    <row r="534" spans="13:15" x14ac:dyDescent="0.25">
      <c r="M534" t="s">
        <v>3921</v>
      </c>
      <c r="N534" t="s">
        <v>1645</v>
      </c>
      <c r="O534" t="s">
        <v>5052</v>
      </c>
    </row>
    <row r="535" spans="13:15" x14ac:dyDescent="0.25">
      <c r="M535" t="s">
        <v>3922</v>
      </c>
      <c r="N535" t="s">
        <v>1650</v>
      </c>
      <c r="O535" t="s">
        <v>5053</v>
      </c>
    </row>
    <row r="536" spans="13:15" x14ac:dyDescent="0.25">
      <c r="M536" t="s">
        <v>3923</v>
      </c>
      <c r="N536" t="s">
        <v>1737</v>
      </c>
      <c r="O536" t="s">
        <v>5054</v>
      </c>
    </row>
    <row r="537" spans="13:15" x14ac:dyDescent="0.25">
      <c r="M537" t="s">
        <v>3924</v>
      </c>
      <c r="N537" t="s">
        <v>1741</v>
      </c>
      <c r="O537" t="s">
        <v>5055</v>
      </c>
    </row>
    <row r="538" spans="13:15" x14ac:dyDescent="0.25">
      <c r="M538" t="s">
        <v>3925</v>
      </c>
      <c r="N538" t="s">
        <v>1852</v>
      </c>
      <c r="O538" t="s">
        <v>5056</v>
      </c>
    </row>
    <row r="539" spans="13:15" x14ac:dyDescent="0.25">
      <c r="M539" t="s">
        <v>3926</v>
      </c>
      <c r="N539" t="s">
        <v>1881</v>
      </c>
      <c r="O539" t="s">
        <v>5057</v>
      </c>
    </row>
    <row r="540" spans="13:15" x14ac:dyDescent="0.25">
      <c r="M540" t="s">
        <v>3927</v>
      </c>
      <c r="N540" t="s">
        <v>1893</v>
      </c>
      <c r="O540" t="s">
        <v>5058</v>
      </c>
    </row>
    <row r="541" spans="13:15" x14ac:dyDescent="0.25">
      <c r="M541" t="s">
        <v>3928</v>
      </c>
      <c r="N541" t="s">
        <v>1909</v>
      </c>
      <c r="O541" t="s">
        <v>5059</v>
      </c>
    </row>
    <row r="542" spans="13:15" x14ac:dyDescent="0.25">
      <c r="M542" t="s">
        <v>3929</v>
      </c>
      <c r="N542" t="s">
        <v>1911</v>
      </c>
      <c r="O542" t="s">
        <v>5060</v>
      </c>
    </row>
    <row r="543" spans="13:15" x14ac:dyDescent="0.25">
      <c r="M543" t="s">
        <v>3930</v>
      </c>
      <c r="N543" t="s">
        <v>1917</v>
      </c>
      <c r="O543" t="s">
        <v>5061</v>
      </c>
    </row>
    <row r="544" spans="13:15" x14ac:dyDescent="0.25">
      <c r="M544" t="s">
        <v>3931</v>
      </c>
      <c r="N544" t="s">
        <v>1928</v>
      </c>
      <c r="O544" t="s">
        <v>5062</v>
      </c>
    </row>
    <row r="545" spans="13:15" x14ac:dyDescent="0.25">
      <c r="M545" t="s">
        <v>3932</v>
      </c>
      <c r="N545" t="s">
        <v>1930</v>
      </c>
      <c r="O545" t="s">
        <v>5063</v>
      </c>
    </row>
    <row r="546" spans="13:15" x14ac:dyDescent="0.25">
      <c r="M546" t="s">
        <v>3933</v>
      </c>
      <c r="N546" t="s">
        <v>1936</v>
      </c>
      <c r="O546" t="s">
        <v>5064</v>
      </c>
    </row>
    <row r="547" spans="13:15" x14ac:dyDescent="0.25">
      <c r="M547" t="s">
        <v>3934</v>
      </c>
      <c r="N547" t="s">
        <v>1938</v>
      </c>
      <c r="O547" t="s">
        <v>5065</v>
      </c>
    </row>
    <row r="548" spans="13:15" x14ac:dyDescent="0.25">
      <c r="M548" t="s">
        <v>3935</v>
      </c>
      <c r="N548" t="s">
        <v>1946</v>
      </c>
      <c r="O548" t="s">
        <v>5066</v>
      </c>
    </row>
    <row r="549" spans="13:15" x14ac:dyDescent="0.25">
      <c r="M549" t="s">
        <v>3936</v>
      </c>
      <c r="N549" t="s">
        <v>1991</v>
      </c>
      <c r="O549" t="s">
        <v>5067</v>
      </c>
    </row>
    <row r="550" spans="13:15" x14ac:dyDescent="0.25">
      <c r="M550" t="s">
        <v>3937</v>
      </c>
      <c r="N550" t="s">
        <v>1995</v>
      </c>
      <c r="O550" t="s">
        <v>5068</v>
      </c>
    </row>
    <row r="551" spans="13:15" x14ac:dyDescent="0.25">
      <c r="M551" t="s">
        <v>3938</v>
      </c>
      <c r="N551" t="s">
        <v>1997</v>
      </c>
      <c r="O551" t="s">
        <v>5069</v>
      </c>
    </row>
    <row r="552" spans="13:15" x14ac:dyDescent="0.25">
      <c r="M552" t="s">
        <v>3939</v>
      </c>
      <c r="N552" t="s">
        <v>2003</v>
      </c>
      <c r="O552" t="s">
        <v>5070</v>
      </c>
    </row>
    <row r="553" spans="13:15" x14ac:dyDescent="0.25">
      <c r="M553" t="s">
        <v>3940</v>
      </c>
      <c r="N553" t="s">
        <v>2005</v>
      </c>
      <c r="O553" t="s">
        <v>5071</v>
      </c>
    </row>
    <row r="554" spans="13:15" x14ac:dyDescent="0.25">
      <c r="M554" t="s">
        <v>3941</v>
      </c>
      <c r="N554" t="s">
        <v>2007</v>
      </c>
      <c r="O554" t="s">
        <v>5072</v>
      </c>
    </row>
    <row r="555" spans="13:15" x14ac:dyDescent="0.25">
      <c r="M555" t="s">
        <v>3942</v>
      </c>
      <c r="N555" t="s">
        <v>2009</v>
      </c>
      <c r="O555" t="s">
        <v>5073</v>
      </c>
    </row>
    <row r="556" spans="13:15" x14ac:dyDescent="0.25">
      <c r="M556" t="s">
        <v>3943</v>
      </c>
      <c r="N556" t="s">
        <v>2013</v>
      </c>
      <c r="O556" t="s">
        <v>5074</v>
      </c>
    </row>
    <row r="557" spans="13:15" x14ac:dyDescent="0.25">
      <c r="M557" t="s">
        <v>3944</v>
      </c>
      <c r="N557" t="s">
        <v>2027</v>
      </c>
      <c r="O557" t="s">
        <v>5075</v>
      </c>
    </row>
    <row r="558" spans="13:15" x14ac:dyDescent="0.25">
      <c r="M558" t="s">
        <v>3945</v>
      </c>
      <c r="N558" t="s">
        <v>2029</v>
      </c>
      <c r="O558" t="s">
        <v>5076</v>
      </c>
    </row>
    <row r="559" spans="13:15" x14ac:dyDescent="0.25">
      <c r="M559" t="s">
        <v>3946</v>
      </c>
      <c r="N559" t="s">
        <v>2031</v>
      </c>
      <c r="O559" t="s">
        <v>5077</v>
      </c>
    </row>
    <row r="560" spans="13:15" x14ac:dyDescent="0.25">
      <c r="M560" t="s">
        <v>3947</v>
      </c>
      <c r="N560" t="s">
        <v>2033</v>
      </c>
      <c r="O560" t="s">
        <v>5078</v>
      </c>
    </row>
    <row r="561" spans="13:15" x14ac:dyDescent="0.25">
      <c r="M561" t="s">
        <v>3948</v>
      </c>
      <c r="N561" t="s">
        <v>2035</v>
      </c>
      <c r="O561" t="s">
        <v>5079</v>
      </c>
    </row>
    <row r="562" spans="13:15" x14ac:dyDescent="0.25">
      <c r="M562" t="s">
        <v>3949</v>
      </c>
      <c r="N562" t="s">
        <v>2037</v>
      </c>
      <c r="O562" t="s">
        <v>5080</v>
      </c>
    </row>
    <row r="563" spans="13:15" x14ac:dyDescent="0.25">
      <c r="M563" t="s">
        <v>3950</v>
      </c>
      <c r="N563" t="s">
        <v>2039</v>
      </c>
      <c r="O563" t="s">
        <v>5081</v>
      </c>
    </row>
    <row r="564" spans="13:15" x14ac:dyDescent="0.25">
      <c r="M564" t="s">
        <v>3951</v>
      </c>
      <c r="N564" t="s">
        <v>2041</v>
      </c>
      <c r="O564" t="s">
        <v>5082</v>
      </c>
    </row>
    <row r="565" spans="13:15" x14ac:dyDescent="0.25">
      <c r="M565" t="s">
        <v>3952</v>
      </c>
      <c r="N565" t="s">
        <v>2043</v>
      </c>
      <c r="O565" t="s">
        <v>5083</v>
      </c>
    </row>
    <row r="566" spans="13:15" x14ac:dyDescent="0.25">
      <c r="M566" t="s">
        <v>3953</v>
      </c>
      <c r="N566" t="s">
        <v>2067</v>
      </c>
      <c r="O566" t="s">
        <v>5084</v>
      </c>
    </row>
    <row r="567" spans="13:15" x14ac:dyDescent="0.25">
      <c r="M567" t="s">
        <v>3954</v>
      </c>
      <c r="N567" t="s">
        <v>2074</v>
      </c>
      <c r="O567" t="s">
        <v>5085</v>
      </c>
    </row>
    <row r="568" spans="13:15" x14ac:dyDescent="0.25">
      <c r="M568" t="s">
        <v>3955</v>
      </c>
      <c r="N568" t="s">
        <v>2082</v>
      </c>
      <c r="O568" t="s">
        <v>5086</v>
      </c>
    </row>
    <row r="569" spans="13:15" x14ac:dyDescent="0.25">
      <c r="M569" t="s">
        <v>3956</v>
      </c>
      <c r="N569" t="s">
        <v>2089</v>
      </c>
      <c r="O569" t="s">
        <v>5087</v>
      </c>
    </row>
    <row r="570" spans="13:15" x14ac:dyDescent="0.25">
      <c r="M570" t="s">
        <v>3957</v>
      </c>
      <c r="N570" t="s">
        <v>2091</v>
      </c>
      <c r="O570" t="s">
        <v>5088</v>
      </c>
    </row>
    <row r="571" spans="13:15" x14ac:dyDescent="0.25">
      <c r="M571" t="s">
        <v>3958</v>
      </c>
      <c r="N571" t="s">
        <v>2093</v>
      </c>
      <c r="O571" t="s">
        <v>5089</v>
      </c>
    </row>
    <row r="572" spans="13:15" x14ac:dyDescent="0.25">
      <c r="M572" t="s">
        <v>3959</v>
      </c>
      <c r="N572" t="s">
        <v>2115</v>
      </c>
      <c r="O572" t="s">
        <v>5090</v>
      </c>
    </row>
    <row r="573" spans="13:15" x14ac:dyDescent="0.25">
      <c r="M573" t="s">
        <v>3960</v>
      </c>
      <c r="N573" t="s">
        <v>2123</v>
      </c>
      <c r="O573" t="s">
        <v>5091</v>
      </c>
    </row>
    <row r="574" spans="13:15" x14ac:dyDescent="0.25">
      <c r="M574" t="s">
        <v>3961</v>
      </c>
      <c r="N574" t="s">
        <v>2157</v>
      </c>
      <c r="O574" t="s">
        <v>5092</v>
      </c>
    </row>
    <row r="575" spans="13:15" x14ac:dyDescent="0.25">
      <c r="M575" t="s">
        <v>3962</v>
      </c>
      <c r="N575" t="s">
        <v>2218</v>
      </c>
      <c r="O575" t="s">
        <v>5093</v>
      </c>
    </row>
    <row r="576" spans="13:15" x14ac:dyDescent="0.25">
      <c r="M576" t="s">
        <v>3963</v>
      </c>
      <c r="N576" t="s">
        <v>2238</v>
      </c>
      <c r="O576" t="s">
        <v>5094</v>
      </c>
    </row>
    <row r="577" spans="13:15" x14ac:dyDescent="0.25">
      <c r="M577" t="s">
        <v>3964</v>
      </c>
      <c r="N577" t="s">
        <v>2252</v>
      </c>
      <c r="O577" t="s">
        <v>5095</v>
      </c>
    </row>
    <row r="578" spans="13:15" x14ac:dyDescent="0.25">
      <c r="M578" t="s">
        <v>3965</v>
      </c>
      <c r="N578" t="s">
        <v>2288</v>
      </c>
      <c r="O578" t="s">
        <v>5096</v>
      </c>
    </row>
    <row r="579" spans="13:15" x14ac:dyDescent="0.25">
      <c r="M579" t="s">
        <v>3966</v>
      </c>
      <c r="N579" t="s">
        <v>2290</v>
      </c>
      <c r="O579" t="s">
        <v>5097</v>
      </c>
    </row>
    <row r="580" spans="13:15" x14ac:dyDescent="0.25">
      <c r="M580" t="s">
        <v>3967</v>
      </c>
      <c r="N580" t="s">
        <v>2304</v>
      </c>
      <c r="O580" t="s">
        <v>5098</v>
      </c>
    </row>
    <row r="581" spans="13:15" x14ac:dyDescent="0.25">
      <c r="M581" t="s">
        <v>3968</v>
      </c>
      <c r="N581" t="s">
        <v>2350</v>
      </c>
      <c r="O581" t="s">
        <v>5099</v>
      </c>
    </row>
    <row r="582" spans="13:15" x14ac:dyDescent="0.25">
      <c r="M582" t="s">
        <v>3969</v>
      </c>
      <c r="N582" t="s">
        <v>2352</v>
      </c>
      <c r="O582" t="s">
        <v>5100</v>
      </c>
    </row>
    <row r="583" spans="13:15" x14ac:dyDescent="0.25">
      <c r="M583" t="s">
        <v>3970</v>
      </c>
      <c r="N583" t="s">
        <v>2354</v>
      </c>
      <c r="O583" t="s">
        <v>5101</v>
      </c>
    </row>
    <row r="584" spans="13:15" x14ac:dyDescent="0.25">
      <c r="M584" t="s">
        <v>3971</v>
      </c>
      <c r="N584" t="s">
        <v>2364</v>
      </c>
      <c r="O584" t="s">
        <v>5102</v>
      </c>
    </row>
    <row r="585" spans="13:15" x14ac:dyDescent="0.25">
      <c r="M585" t="s">
        <v>3972</v>
      </c>
      <c r="N585" t="s">
        <v>2366</v>
      </c>
      <c r="O585" t="s">
        <v>5103</v>
      </c>
    </row>
    <row r="586" spans="13:15" x14ac:dyDescent="0.25">
      <c r="M586" t="s">
        <v>3973</v>
      </c>
      <c r="N586" t="s">
        <v>2368</v>
      </c>
      <c r="O586" t="s">
        <v>5104</v>
      </c>
    </row>
    <row r="587" spans="13:15" x14ac:dyDescent="0.25">
      <c r="M587" t="s">
        <v>3974</v>
      </c>
      <c r="N587" t="s">
        <v>2370</v>
      </c>
      <c r="O587" t="s">
        <v>5105</v>
      </c>
    </row>
    <row r="588" spans="13:15" x14ac:dyDescent="0.25">
      <c r="M588" t="s">
        <v>3975</v>
      </c>
      <c r="N588" t="s">
        <v>2372</v>
      </c>
      <c r="O588" t="s">
        <v>5106</v>
      </c>
    </row>
    <row r="589" spans="13:15" x14ac:dyDescent="0.25">
      <c r="M589" t="s">
        <v>3976</v>
      </c>
      <c r="N589" t="s">
        <v>2374</v>
      </c>
      <c r="O589" t="s">
        <v>5107</v>
      </c>
    </row>
    <row r="590" spans="13:15" x14ac:dyDescent="0.25">
      <c r="M590" t="s">
        <v>3977</v>
      </c>
      <c r="N590" t="s">
        <v>2376</v>
      </c>
      <c r="O590" t="s">
        <v>5108</v>
      </c>
    </row>
    <row r="591" spans="13:15" x14ac:dyDescent="0.25">
      <c r="M591" t="s">
        <v>3978</v>
      </c>
      <c r="N591" t="s">
        <v>2378</v>
      </c>
      <c r="O591" t="s">
        <v>5109</v>
      </c>
    </row>
    <row r="592" spans="13:15" x14ac:dyDescent="0.25">
      <c r="M592" t="s">
        <v>3979</v>
      </c>
      <c r="N592" t="s">
        <v>2380</v>
      </c>
      <c r="O592" t="s">
        <v>5110</v>
      </c>
    </row>
    <row r="593" spans="13:15" x14ac:dyDescent="0.25">
      <c r="M593" t="s">
        <v>3980</v>
      </c>
      <c r="N593" t="s">
        <v>2382</v>
      </c>
      <c r="O593" t="s">
        <v>5111</v>
      </c>
    </row>
    <row r="594" spans="13:15" x14ac:dyDescent="0.25">
      <c r="M594" t="s">
        <v>3981</v>
      </c>
      <c r="N594" t="s">
        <v>2384</v>
      </c>
      <c r="O594" t="s">
        <v>5112</v>
      </c>
    </row>
    <row r="595" spans="13:15" x14ac:dyDescent="0.25">
      <c r="M595" t="s">
        <v>3982</v>
      </c>
      <c r="N595" t="s">
        <v>2386</v>
      </c>
      <c r="O595" t="s">
        <v>5113</v>
      </c>
    </row>
    <row r="596" spans="13:15" x14ac:dyDescent="0.25">
      <c r="M596" t="s">
        <v>3983</v>
      </c>
      <c r="N596" t="s">
        <v>2388</v>
      </c>
      <c r="O596" t="s">
        <v>5114</v>
      </c>
    </row>
    <row r="597" spans="13:15" x14ac:dyDescent="0.25">
      <c r="M597" t="s">
        <v>3984</v>
      </c>
      <c r="N597" t="s">
        <v>2390</v>
      </c>
      <c r="O597" t="s">
        <v>5115</v>
      </c>
    </row>
    <row r="598" spans="13:15" x14ac:dyDescent="0.25">
      <c r="M598" t="s">
        <v>3985</v>
      </c>
      <c r="N598" t="s">
        <v>2392</v>
      </c>
      <c r="O598" t="s">
        <v>5116</v>
      </c>
    </row>
    <row r="599" spans="13:15" x14ac:dyDescent="0.25">
      <c r="M599" t="s">
        <v>3986</v>
      </c>
      <c r="N599" t="s">
        <v>2394</v>
      </c>
      <c r="O599" t="s">
        <v>5117</v>
      </c>
    </row>
    <row r="600" spans="13:15" x14ac:dyDescent="0.25">
      <c r="M600" t="s">
        <v>3987</v>
      </c>
      <c r="N600" t="s">
        <v>2396</v>
      </c>
      <c r="O600" t="s">
        <v>5118</v>
      </c>
    </row>
    <row r="601" spans="13:15" x14ac:dyDescent="0.25">
      <c r="M601" t="s">
        <v>3988</v>
      </c>
      <c r="N601" t="s">
        <v>2398</v>
      </c>
      <c r="O601" t="s">
        <v>5119</v>
      </c>
    </row>
    <row r="602" spans="13:15" x14ac:dyDescent="0.25">
      <c r="M602" t="s">
        <v>3989</v>
      </c>
      <c r="N602" t="s">
        <v>1540</v>
      </c>
      <c r="O602" t="s">
        <v>5120</v>
      </c>
    </row>
    <row r="603" spans="13:15" x14ac:dyDescent="0.25">
      <c r="M603" t="s">
        <v>3990</v>
      </c>
      <c r="N603" t="s">
        <v>2415</v>
      </c>
      <c r="O603" t="s">
        <v>5121</v>
      </c>
    </row>
    <row r="604" spans="13:15" x14ac:dyDescent="0.25">
      <c r="M604" t="s">
        <v>3991</v>
      </c>
      <c r="N604" t="s">
        <v>2417</v>
      </c>
      <c r="O604" t="s">
        <v>5122</v>
      </c>
    </row>
    <row r="605" spans="13:15" x14ac:dyDescent="0.25">
      <c r="M605" t="s">
        <v>3992</v>
      </c>
      <c r="N605" t="s">
        <v>2419</v>
      </c>
      <c r="O605" t="s">
        <v>5123</v>
      </c>
    </row>
    <row r="606" spans="13:15" x14ac:dyDescent="0.25">
      <c r="M606" t="s">
        <v>3993</v>
      </c>
      <c r="N606" t="s">
        <v>2421</v>
      </c>
      <c r="O606" t="s">
        <v>5124</v>
      </c>
    </row>
    <row r="607" spans="13:15" x14ac:dyDescent="0.25">
      <c r="M607" t="s">
        <v>3994</v>
      </c>
      <c r="N607" t="s">
        <v>2489</v>
      </c>
      <c r="O607" t="s">
        <v>5125</v>
      </c>
    </row>
    <row r="608" spans="13:15" x14ac:dyDescent="0.25">
      <c r="M608" t="s">
        <v>3995</v>
      </c>
      <c r="N608" t="s">
        <v>2495</v>
      </c>
      <c r="O608" t="s">
        <v>5126</v>
      </c>
    </row>
    <row r="609" spans="13:15" x14ac:dyDescent="0.25">
      <c r="M609" t="s">
        <v>3996</v>
      </c>
      <c r="N609" t="s">
        <v>2072</v>
      </c>
      <c r="O609" t="s">
        <v>5127</v>
      </c>
    </row>
    <row r="610" spans="13:15" x14ac:dyDescent="0.25">
      <c r="M610" t="s">
        <v>3997</v>
      </c>
      <c r="N610" t="s">
        <v>2109</v>
      </c>
      <c r="O610" t="s">
        <v>5128</v>
      </c>
    </row>
    <row r="611" spans="13:15" x14ac:dyDescent="0.25">
      <c r="M611" t="s">
        <v>3998</v>
      </c>
      <c r="N611" t="s">
        <v>1871</v>
      </c>
      <c r="O611" t="s">
        <v>5129</v>
      </c>
    </row>
    <row r="612" spans="13:15" x14ac:dyDescent="0.25">
      <c r="M612" t="s">
        <v>3999</v>
      </c>
      <c r="N612" t="s">
        <v>2097</v>
      </c>
      <c r="O612" t="s">
        <v>5130</v>
      </c>
    </row>
    <row r="613" spans="13:15" x14ac:dyDescent="0.25">
      <c r="M613" t="s">
        <v>4000</v>
      </c>
      <c r="N613" t="s">
        <v>2360</v>
      </c>
      <c r="O613" t="s">
        <v>5131</v>
      </c>
    </row>
    <row r="614" spans="13:15" x14ac:dyDescent="0.25">
      <c r="M614" t="s">
        <v>4001</v>
      </c>
      <c r="N614" t="s">
        <v>2403</v>
      </c>
      <c r="O614" t="s">
        <v>5132</v>
      </c>
    </row>
    <row r="615" spans="13:15" x14ac:dyDescent="0.25">
      <c r="M615" t="s">
        <v>4002</v>
      </c>
      <c r="N615" t="s">
        <v>2085</v>
      </c>
      <c r="O615" t="s">
        <v>5133</v>
      </c>
    </row>
    <row r="616" spans="13:15" x14ac:dyDescent="0.25">
      <c r="M616" t="s">
        <v>4003</v>
      </c>
      <c r="N616" t="s">
        <v>2087</v>
      </c>
      <c r="O616" t="s">
        <v>5134</v>
      </c>
    </row>
    <row r="617" spans="13:15" x14ac:dyDescent="0.25">
      <c r="M617" t="s">
        <v>4004</v>
      </c>
      <c r="N617" t="s">
        <v>2111</v>
      </c>
      <c r="O617" t="s">
        <v>5135</v>
      </c>
    </row>
    <row r="618" spans="13:15" x14ac:dyDescent="0.25">
      <c r="M618" t="s">
        <v>4005</v>
      </c>
      <c r="N618" t="s">
        <v>1848</v>
      </c>
      <c r="O618" t="s">
        <v>5136</v>
      </c>
    </row>
    <row r="619" spans="13:15" x14ac:dyDescent="0.25">
      <c r="M619" t="s">
        <v>4006</v>
      </c>
      <c r="N619" t="s">
        <v>1942</v>
      </c>
      <c r="O619" t="s">
        <v>5137</v>
      </c>
    </row>
    <row r="620" spans="13:15" x14ac:dyDescent="0.25">
      <c r="M620" t="s">
        <v>4007</v>
      </c>
      <c r="N620" t="s">
        <v>1944</v>
      </c>
      <c r="O620" t="s">
        <v>5138</v>
      </c>
    </row>
    <row r="621" spans="13:15" x14ac:dyDescent="0.25">
      <c r="M621" t="s">
        <v>4008</v>
      </c>
      <c r="N621" t="s">
        <v>2455</v>
      </c>
      <c r="O621" t="s">
        <v>5139</v>
      </c>
    </row>
    <row r="622" spans="13:15" x14ac:dyDescent="0.25">
      <c r="M622" t="s">
        <v>4009</v>
      </c>
      <c r="N622" t="s">
        <v>2457</v>
      </c>
      <c r="O622" t="s">
        <v>5140</v>
      </c>
    </row>
    <row r="623" spans="13:15" x14ac:dyDescent="0.25">
      <c r="M623" t="s">
        <v>4010</v>
      </c>
      <c r="N623" t="s">
        <v>1955</v>
      </c>
      <c r="O623" t="s">
        <v>5141</v>
      </c>
    </row>
    <row r="624" spans="13:15" x14ac:dyDescent="0.25">
      <c r="M624" t="s">
        <v>4011</v>
      </c>
      <c r="N624" t="s">
        <v>2254</v>
      </c>
      <c r="O624" t="s">
        <v>5142</v>
      </c>
    </row>
    <row r="625" spans="13:15" x14ac:dyDescent="0.25">
      <c r="M625" t="s">
        <v>4012</v>
      </c>
      <c r="N625" t="s">
        <v>2358</v>
      </c>
      <c r="O625" t="s">
        <v>5143</v>
      </c>
    </row>
    <row r="626" spans="13:15" x14ac:dyDescent="0.25">
      <c r="M626" t="s">
        <v>4013</v>
      </c>
      <c r="N626" t="s">
        <v>1605</v>
      </c>
      <c r="O626" t="s">
        <v>5144</v>
      </c>
    </row>
    <row r="627" spans="13:15" x14ac:dyDescent="0.25">
      <c r="M627" t="s">
        <v>4014</v>
      </c>
      <c r="N627" t="s">
        <v>1607</v>
      </c>
      <c r="O627" t="s">
        <v>5145</v>
      </c>
    </row>
    <row r="628" spans="13:15" x14ac:dyDescent="0.25">
      <c r="M628" t="s">
        <v>4015</v>
      </c>
      <c r="N628" t="s">
        <v>1609</v>
      </c>
      <c r="O628" t="s">
        <v>5146</v>
      </c>
    </row>
    <row r="629" spans="13:15" x14ac:dyDescent="0.25">
      <c r="M629" t="s">
        <v>4016</v>
      </c>
      <c r="N629" t="s">
        <v>1611</v>
      </c>
      <c r="O629" t="s">
        <v>5147</v>
      </c>
    </row>
    <row r="630" spans="13:15" x14ac:dyDescent="0.25">
      <c r="M630" t="s">
        <v>4017</v>
      </c>
      <c r="N630" t="s">
        <v>1613</v>
      </c>
      <c r="O630" t="s">
        <v>5148</v>
      </c>
    </row>
    <row r="631" spans="13:15" x14ac:dyDescent="0.25">
      <c r="M631" t="s">
        <v>4018</v>
      </c>
      <c r="N631" t="s">
        <v>1615</v>
      </c>
      <c r="O631" t="s">
        <v>5149</v>
      </c>
    </row>
    <row r="632" spans="13:15" x14ac:dyDescent="0.25">
      <c r="M632" t="s">
        <v>4019</v>
      </c>
      <c r="N632" t="s">
        <v>1617</v>
      </c>
      <c r="O632" t="s">
        <v>5150</v>
      </c>
    </row>
    <row r="633" spans="13:15" x14ac:dyDescent="0.25">
      <c r="M633" t="s">
        <v>4020</v>
      </c>
      <c r="N633" t="s">
        <v>1619</v>
      </c>
      <c r="O633" t="s">
        <v>5151</v>
      </c>
    </row>
    <row r="634" spans="13:15" x14ac:dyDescent="0.25">
      <c r="M634" t="s">
        <v>4021</v>
      </c>
      <c r="N634" t="s">
        <v>1624</v>
      </c>
      <c r="O634" t="s">
        <v>5152</v>
      </c>
    </row>
    <row r="635" spans="13:15" x14ac:dyDescent="0.25">
      <c r="M635" t="s">
        <v>4022</v>
      </c>
      <c r="N635" t="s">
        <v>1632</v>
      </c>
      <c r="O635" t="s">
        <v>5153</v>
      </c>
    </row>
    <row r="636" spans="13:15" x14ac:dyDescent="0.25">
      <c r="M636" t="s">
        <v>4023</v>
      </c>
      <c r="N636" t="s">
        <v>1639</v>
      </c>
      <c r="O636" t="s">
        <v>5154</v>
      </c>
    </row>
    <row r="637" spans="13:15" x14ac:dyDescent="0.25">
      <c r="M637" t="s">
        <v>4024</v>
      </c>
      <c r="N637" t="s">
        <v>1746</v>
      </c>
      <c r="O637" t="s">
        <v>5155</v>
      </c>
    </row>
    <row r="638" spans="13:15" x14ac:dyDescent="0.25">
      <c r="M638" t="s">
        <v>4025</v>
      </c>
      <c r="N638" t="s">
        <v>1866</v>
      </c>
      <c r="O638" t="s">
        <v>5156</v>
      </c>
    </row>
    <row r="639" spans="13:15" x14ac:dyDescent="0.25">
      <c r="M639" t="s">
        <v>4026</v>
      </c>
      <c r="N639" t="s">
        <v>1895</v>
      </c>
      <c r="O639" t="s">
        <v>5157</v>
      </c>
    </row>
    <row r="640" spans="13:15" x14ac:dyDescent="0.25">
      <c r="M640" t="s">
        <v>4027</v>
      </c>
      <c r="N640" t="s">
        <v>1932</v>
      </c>
      <c r="O640" t="s">
        <v>5158</v>
      </c>
    </row>
    <row r="641" spans="13:15" x14ac:dyDescent="0.25">
      <c r="M641" t="s">
        <v>4028</v>
      </c>
      <c r="N641" t="s">
        <v>2057</v>
      </c>
      <c r="O641" t="s">
        <v>5159</v>
      </c>
    </row>
    <row r="642" spans="13:15" x14ac:dyDescent="0.25">
      <c r="M642" t="s">
        <v>4029</v>
      </c>
      <c r="N642" t="s">
        <v>2216</v>
      </c>
      <c r="O642" t="s">
        <v>5160</v>
      </c>
    </row>
    <row r="643" spans="13:15" x14ac:dyDescent="0.25">
      <c r="M643" t="s">
        <v>4030</v>
      </c>
      <c r="N643" t="s">
        <v>2332</v>
      </c>
      <c r="O643" t="s">
        <v>5161</v>
      </c>
    </row>
    <row r="644" spans="13:15" x14ac:dyDescent="0.25">
      <c r="M644" t="s">
        <v>4031</v>
      </c>
      <c r="N644" t="s">
        <v>2336</v>
      </c>
      <c r="O644" t="s">
        <v>5162</v>
      </c>
    </row>
    <row r="645" spans="13:15" x14ac:dyDescent="0.25">
      <c r="M645" t="s">
        <v>4032</v>
      </c>
      <c r="N645" t="s">
        <v>2338</v>
      </c>
      <c r="O645" t="s">
        <v>5163</v>
      </c>
    </row>
    <row r="646" spans="13:15" x14ac:dyDescent="0.25">
      <c r="M646" t="s">
        <v>4033</v>
      </c>
      <c r="N646" t="s">
        <v>1197</v>
      </c>
      <c r="O646" t="s">
        <v>5164</v>
      </c>
    </row>
    <row r="647" spans="13:15" x14ac:dyDescent="0.25">
      <c r="M647" t="s">
        <v>4034</v>
      </c>
      <c r="N647" t="s">
        <v>2522</v>
      </c>
      <c r="O647" t="s">
        <v>5165</v>
      </c>
    </row>
    <row r="648" spans="13:15" x14ac:dyDescent="0.25">
      <c r="M648" t="s">
        <v>4035</v>
      </c>
      <c r="N648" t="s">
        <v>2524</v>
      </c>
      <c r="O648" t="s">
        <v>5166</v>
      </c>
    </row>
    <row r="649" spans="13:15" x14ac:dyDescent="0.25">
      <c r="M649" t="s">
        <v>4036</v>
      </c>
      <c r="N649" t="s">
        <v>2526</v>
      </c>
      <c r="O649" t="s">
        <v>5167</v>
      </c>
    </row>
    <row r="650" spans="13:15" x14ac:dyDescent="0.25">
      <c r="M650" t="s">
        <v>4037</v>
      </c>
      <c r="N650" t="s">
        <v>1751</v>
      </c>
      <c r="O650" t="s">
        <v>5168</v>
      </c>
    </row>
    <row r="651" spans="13:15" x14ac:dyDescent="0.25">
      <c r="M651" t="s">
        <v>4038</v>
      </c>
      <c r="N651" t="s">
        <v>1753</v>
      </c>
      <c r="O651" t="s">
        <v>5169</v>
      </c>
    </row>
    <row r="652" spans="13:15" x14ac:dyDescent="0.25">
      <c r="M652" t="s">
        <v>4039</v>
      </c>
      <c r="N652" t="s">
        <v>1803</v>
      </c>
      <c r="O652" t="s">
        <v>5170</v>
      </c>
    </row>
    <row r="653" spans="13:15" x14ac:dyDescent="0.25">
      <c r="M653" t="s">
        <v>4040</v>
      </c>
      <c r="N653" t="s">
        <v>1839</v>
      </c>
      <c r="O653" t="s">
        <v>5171</v>
      </c>
    </row>
    <row r="654" spans="13:15" x14ac:dyDescent="0.25">
      <c r="M654" t="s">
        <v>4041</v>
      </c>
      <c r="N654" t="s">
        <v>1864</v>
      </c>
      <c r="O654" t="s">
        <v>5172</v>
      </c>
    </row>
    <row r="655" spans="13:15" x14ac:dyDescent="0.25">
      <c r="M655" t="s">
        <v>4042</v>
      </c>
      <c r="N655" t="s">
        <v>1868</v>
      </c>
      <c r="O655" t="s">
        <v>5173</v>
      </c>
    </row>
    <row r="656" spans="13:15" x14ac:dyDescent="0.25">
      <c r="M656" t="s">
        <v>4043</v>
      </c>
      <c r="N656" t="s">
        <v>1875</v>
      </c>
      <c r="O656" t="s">
        <v>5174</v>
      </c>
    </row>
    <row r="657" spans="13:15" x14ac:dyDescent="0.25">
      <c r="M657" t="s">
        <v>4044</v>
      </c>
      <c r="N657" t="s">
        <v>1950</v>
      </c>
      <c r="O657" t="s">
        <v>5175</v>
      </c>
    </row>
    <row r="658" spans="13:15" x14ac:dyDescent="0.25">
      <c r="M658" t="s">
        <v>4045</v>
      </c>
      <c r="N658" t="s">
        <v>1993</v>
      </c>
      <c r="O658" t="s">
        <v>5176</v>
      </c>
    </row>
    <row r="659" spans="13:15" x14ac:dyDescent="0.25">
      <c r="M659" t="s">
        <v>4046</v>
      </c>
      <c r="N659" t="s">
        <v>2101</v>
      </c>
      <c r="O659" t="s">
        <v>5177</v>
      </c>
    </row>
    <row r="660" spans="13:15" x14ac:dyDescent="0.25">
      <c r="M660" t="s">
        <v>4047</v>
      </c>
      <c r="N660" t="s">
        <v>2220</v>
      </c>
      <c r="O660" t="s">
        <v>5178</v>
      </c>
    </row>
    <row r="661" spans="13:15" x14ac:dyDescent="0.25">
      <c r="M661" t="s">
        <v>4048</v>
      </c>
      <c r="N661" t="s">
        <v>2248</v>
      </c>
      <c r="O661" t="s">
        <v>5179</v>
      </c>
    </row>
    <row r="662" spans="13:15" x14ac:dyDescent="0.25">
      <c r="M662" t="s">
        <v>4049</v>
      </c>
      <c r="N662" t="s">
        <v>2344</v>
      </c>
      <c r="O662" t="s">
        <v>5180</v>
      </c>
    </row>
    <row r="663" spans="13:15" x14ac:dyDescent="0.25">
      <c r="M663" t="s">
        <v>4050</v>
      </c>
      <c r="N663" t="s">
        <v>2160</v>
      </c>
      <c r="O663" t="s">
        <v>5181</v>
      </c>
    </row>
    <row r="664" spans="13:15" x14ac:dyDescent="0.25">
      <c r="M664" t="s">
        <v>4051</v>
      </c>
      <c r="N664" t="s">
        <v>2162</v>
      </c>
      <c r="O664" t="s">
        <v>5182</v>
      </c>
    </row>
    <row r="665" spans="13:15" x14ac:dyDescent="0.25">
      <c r="M665" t="s">
        <v>4052</v>
      </c>
      <c r="N665" t="s">
        <v>2471</v>
      </c>
      <c r="O665" t="s">
        <v>5183</v>
      </c>
    </row>
    <row r="666" spans="13:15" x14ac:dyDescent="0.25">
      <c r="M666" t="s">
        <v>4053</v>
      </c>
      <c r="N666" t="s">
        <v>1630</v>
      </c>
      <c r="O666" t="s">
        <v>5184</v>
      </c>
    </row>
    <row r="667" spans="13:15" x14ac:dyDescent="0.25">
      <c r="M667" t="s">
        <v>4054</v>
      </c>
      <c r="N667" t="s">
        <v>1656</v>
      </c>
      <c r="O667" t="s">
        <v>5185</v>
      </c>
    </row>
    <row r="668" spans="13:15" x14ac:dyDescent="0.25">
      <c r="M668" t="s">
        <v>4055</v>
      </c>
      <c r="N668" t="s">
        <v>1815</v>
      </c>
      <c r="O668" t="s">
        <v>5186</v>
      </c>
    </row>
    <row r="669" spans="13:15" x14ac:dyDescent="0.25">
      <c r="M669" t="s">
        <v>4056</v>
      </c>
      <c r="N669" t="s">
        <v>1819</v>
      </c>
      <c r="O669" t="s">
        <v>5187</v>
      </c>
    </row>
    <row r="670" spans="13:15" x14ac:dyDescent="0.25">
      <c r="M670" t="s">
        <v>4057</v>
      </c>
      <c r="N670" t="s">
        <v>1821</v>
      </c>
      <c r="O670" t="s">
        <v>5188</v>
      </c>
    </row>
    <row r="671" spans="13:15" x14ac:dyDescent="0.25">
      <c r="M671" t="s">
        <v>4058</v>
      </c>
      <c r="N671" t="s">
        <v>1180</v>
      </c>
      <c r="O671" t="s">
        <v>5189</v>
      </c>
    </row>
    <row r="672" spans="13:15" x14ac:dyDescent="0.25">
      <c r="M672" t="s">
        <v>4059</v>
      </c>
      <c r="N672" t="s">
        <v>1989</v>
      </c>
      <c r="O672" t="s">
        <v>5190</v>
      </c>
    </row>
    <row r="673" spans="13:15" x14ac:dyDescent="0.25">
      <c r="M673" t="s">
        <v>4060</v>
      </c>
      <c r="N673" t="s">
        <v>2015</v>
      </c>
      <c r="O673" t="s">
        <v>5191</v>
      </c>
    </row>
    <row r="674" spans="13:15" x14ac:dyDescent="0.25">
      <c r="M674" t="s">
        <v>4061</v>
      </c>
      <c r="N674" t="s">
        <v>2017</v>
      </c>
      <c r="O674" t="s">
        <v>5192</v>
      </c>
    </row>
    <row r="675" spans="13:15" x14ac:dyDescent="0.25">
      <c r="M675" t="s">
        <v>4062</v>
      </c>
      <c r="N675" t="s">
        <v>2019</v>
      </c>
      <c r="O675" t="s">
        <v>5193</v>
      </c>
    </row>
    <row r="676" spans="13:15" x14ac:dyDescent="0.25">
      <c r="M676" t="s">
        <v>4063</v>
      </c>
      <c r="N676" t="s">
        <v>2021</v>
      </c>
      <c r="O676" t="s">
        <v>5194</v>
      </c>
    </row>
    <row r="677" spans="13:15" x14ac:dyDescent="0.25">
      <c r="M677" t="s">
        <v>4064</v>
      </c>
      <c r="N677" t="s">
        <v>2023</v>
      </c>
      <c r="O677" t="s">
        <v>5195</v>
      </c>
    </row>
    <row r="678" spans="13:15" x14ac:dyDescent="0.25">
      <c r="M678" t="s">
        <v>4065</v>
      </c>
      <c r="N678" t="s">
        <v>2025</v>
      </c>
      <c r="O678" t="s">
        <v>5196</v>
      </c>
    </row>
    <row r="679" spans="13:15" x14ac:dyDescent="0.25">
      <c r="M679" t="s">
        <v>4066</v>
      </c>
      <c r="N679" t="s">
        <v>2063</v>
      </c>
      <c r="O679" t="s">
        <v>5197</v>
      </c>
    </row>
    <row r="680" spans="13:15" x14ac:dyDescent="0.25">
      <c r="M680" t="s">
        <v>4067</v>
      </c>
      <c r="N680" t="s">
        <v>2141</v>
      </c>
      <c r="O680" t="s">
        <v>5198</v>
      </c>
    </row>
    <row r="681" spans="13:15" x14ac:dyDescent="0.25">
      <c r="M681" t="s">
        <v>4068</v>
      </c>
      <c r="N681" t="s">
        <v>2143</v>
      </c>
      <c r="O681" t="s">
        <v>5199</v>
      </c>
    </row>
    <row r="682" spans="13:15" x14ac:dyDescent="0.25">
      <c r="M682" t="s">
        <v>4069</v>
      </c>
      <c r="N682" t="s">
        <v>2145</v>
      </c>
      <c r="O682" t="s">
        <v>5200</v>
      </c>
    </row>
    <row r="683" spans="13:15" x14ac:dyDescent="0.25">
      <c r="M683" t="s">
        <v>4070</v>
      </c>
      <c r="N683" t="s">
        <v>2147</v>
      </c>
      <c r="O683" t="s">
        <v>5201</v>
      </c>
    </row>
    <row r="684" spans="13:15" x14ac:dyDescent="0.25">
      <c r="M684" t="s">
        <v>4071</v>
      </c>
      <c r="N684" t="s">
        <v>2149</v>
      </c>
      <c r="O684" t="s">
        <v>5202</v>
      </c>
    </row>
    <row r="685" spans="13:15" x14ac:dyDescent="0.25">
      <c r="M685" t="s">
        <v>4072</v>
      </c>
      <c r="N685" t="s">
        <v>2151</v>
      </c>
      <c r="O685" t="s">
        <v>5203</v>
      </c>
    </row>
    <row r="686" spans="13:15" x14ac:dyDescent="0.25">
      <c r="M686" t="s">
        <v>4073</v>
      </c>
      <c r="N686" t="s">
        <v>2153</v>
      </c>
      <c r="O686" t="s">
        <v>5204</v>
      </c>
    </row>
    <row r="687" spans="13:15" x14ac:dyDescent="0.25">
      <c r="M687" t="s">
        <v>4074</v>
      </c>
      <c r="N687" t="s">
        <v>2166</v>
      </c>
      <c r="O687" t="s">
        <v>5205</v>
      </c>
    </row>
    <row r="688" spans="13:15" x14ac:dyDescent="0.25">
      <c r="M688" t="s">
        <v>4075</v>
      </c>
      <c r="N688" t="s">
        <v>2168</v>
      </c>
      <c r="O688" t="s">
        <v>5206</v>
      </c>
    </row>
    <row r="689" spans="13:15" x14ac:dyDescent="0.25">
      <c r="M689" t="s">
        <v>4076</v>
      </c>
      <c r="N689" t="s">
        <v>2298</v>
      </c>
      <c r="O689" t="s">
        <v>5207</v>
      </c>
    </row>
    <row r="690" spans="13:15" x14ac:dyDescent="0.25">
      <c r="M690" t="s">
        <v>4077</v>
      </c>
      <c r="N690" t="s">
        <v>2405</v>
      </c>
      <c r="O690" t="s">
        <v>5208</v>
      </c>
    </row>
    <row r="691" spans="13:15" x14ac:dyDescent="0.25">
      <c r="M691" t="s">
        <v>4078</v>
      </c>
      <c r="N691" t="s">
        <v>2407</v>
      </c>
      <c r="O691" t="s">
        <v>5209</v>
      </c>
    </row>
    <row r="692" spans="13:15" x14ac:dyDescent="0.25">
      <c r="M692" t="s">
        <v>4079</v>
      </c>
      <c r="N692" t="s">
        <v>1184</v>
      </c>
      <c r="O692" t="s">
        <v>5210</v>
      </c>
    </row>
    <row r="693" spans="13:15" x14ac:dyDescent="0.25">
      <c r="M693" t="s">
        <v>4080</v>
      </c>
      <c r="N693" t="s">
        <v>2411</v>
      </c>
      <c r="O693" t="s">
        <v>5211</v>
      </c>
    </row>
    <row r="694" spans="13:15" x14ac:dyDescent="0.25">
      <c r="M694" t="s">
        <v>4081</v>
      </c>
      <c r="N694" t="s">
        <v>2413</v>
      </c>
      <c r="O694" t="s">
        <v>5212</v>
      </c>
    </row>
    <row r="695" spans="13:15" x14ac:dyDescent="0.25">
      <c r="M695" t="s">
        <v>4082</v>
      </c>
      <c r="N695" t="s">
        <v>2435</v>
      </c>
      <c r="O695" t="s">
        <v>5213</v>
      </c>
    </row>
    <row r="696" spans="13:15" x14ac:dyDescent="0.25">
      <c r="M696" t="s">
        <v>4083</v>
      </c>
      <c r="N696" t="s">
        <v>2437</v>
      </c>
      <c r="O696" t="s">
        <v>5214</v>
      </c>
    </row>
    <row r="697" spans="13:15" x14ac:dyDescent="0.25">
      <c r="M697" t="s">
        <v>4084</v>
      </c>
      <c r="N697" t="s">
        <v>2439</v>
      </c>
      <c r="O697" t="s">
        <v>5215</v>
      </c>
    </row>
    <row r="698" spans="13:15" x14ac:dyDescent="0.25">
      <c r="M698" t="s">
        <v>4085</v>
      </c>
      <c r="N698" t="s">
        <v>2441</v>
      </c>
      <c r="O698" t="s">
        <v>5216</v>
      </c>
    </row>
    <row r="699" spans="13:15" x14ac:dyDescent="0.25">
      <c r="M699" t="s">
        <v>4086</v>
      </c>
      <c r="N699" t="s">
        <v>2443</v>
      </c>
      <c r="O699" t="s">
        <v>5217</v>
      </c>
    </row>
    <row r="700" spans="13:15" x14ac:dyDescent="0.25">
      <c r="M700" t="s">
        <v>4087</v>
      </c>
      <c r="N700" t="s">
        <v>2445</v>
      </c>
      <c r="O700" t="s">
        <v>5218</v>
      </c>
    </row>
    <row r="701" spans="13:15" x14ac:dyDescent="0.25">
      <c r="M701" t="s">
        <v>4088</v>
      </c>
      <c r="N701" t="s">
        <v>2447</v>
      </c>
      <c r="O701" t="s">
        <v>5219</v>
      </c>
    </row>
    <row r="702" spans="13:15" x14ac:dyDescent="0.25">
      <c r="M702" t="s">
        <v>4089</v>
      </c>
      <c r="N702" t="s">
        <v>1788</v>
      </c>
      <c r="O702" t="s">
        <v>5220</v>
      </c>
    </row>
    <row r="703" spans="13:15" x14ac:dyDescent="0.25">
      <c r="M703" t="s">
        <v>4090</v>
      </c>
      <c r="N703" t="s">
        <v>1790</v>
      </c>
      <c r="O703" t="s">
        <v>5221</v>
      </c>
    </row>
    <row r="704" spans="13:15" x14ac:dyDescent="0.25">
      <c r="M704" t="s">
        <v>4091</v>
      </c>
      <c r="N704" t="s">
        <v>1792</v>
      </c>
      <c r="O704" t="s">
        <v>5222</v>
      </c>
    </row>
    <row r="705" spans="13:15" x14ac:dyDescent="0.25">
      <c r="M705" t="s">
        <v>4092</v>
      </c>
      <c r="N705" t="s">
        <v>1794</v>
      </c>
      <c r="O705" t="s">
        <v>5223</v>
      </c>
    </row>
    <row r="706" spans="13:15" x14ac:dyDescent="0.25">
      <c r="M706" t="s">
        <v>4093</v>
      </c>
      <c r="N706" t="s">
        <v>1796</v>
      </c>
      <c r="O706" t="s">
        <v>5224</v>
      </c>
    </row>
    <row r="707" spans="13:15" x14ac:dyDescent="0.25">
      <c r="M707" t="s">
        <v>4094</v>
      </c>
      <c r="N707" t="s">
        <v>1825</v>
      </c>
      <c r="O707" t="s">
        <v>5225</v>
      </c>
    </row>
    <row r="708" spans="13:15" x14ac:dyDescent="0.25">
      <c r="M708" t="s">
        <v>4095</v>
      </c>
      <c r="N708" t="s">
        <v>1913</v>
      </c>
      <c r="O708" t="s">
        <v>5226</v>
      </c>
    </row>
    <row r="709" spans="13:15" x14ac:dyDescent="0.25">
      <c r="M709" t="s">
        <v>4096</v>
      </c>
      <c r="N709" t="s">
        <v>1948</v>
      </c>
      <c r="O709" t="s">
        <v>5227</v>
      </c>
    </row>
    <row r="710" spans="13:15" x14ac:dyDescent="0.25">
      <c r="M710" t="s">
        <v>4097</v>
      </c>
      <c r="N710" t="s">
        <v>2011</v>
      </c>
      <c r="O710" t="s">
        <v>5228</v>
      </c>
    </row>
    <row r="711" spans="13:15" x14ac:dyDescent="0.25">
      <c r="M711" t="s">
        <v>4098</v>
      </c>
      <c r="N711" t="s">
        <v>2278</v>
      </c>
      <c r="O711" t="s">
        <v>5229</v>
      </c>
    </row>
    <row r="712" spans="13:15" x14ac:dyDescent="0.25">
      <c r="M712" t="s">
        <v>4099</v>
      </c>
      <c r="N712" t="s">
        <v>2308</v>
      </c>
      <c r="O712" t="s">
        <v>5230</v>
      </c>
    </row>
    <row r="713" spans="13:15" x14ac:dyDescent="0.25">
      <c r="M713" t="s">
        <v>4100</v>
      </c>
      <c r="N713" t="s">
        <v>2334</v>
      </c>
      <c r="O713" t="s">
        <v>5231</v>
      </c>
    </row>
    <row r="714" spans="13:15" x14ac:dyDescent="0.25">
      <c r="M714" t="s">
        <v>4101</v>
      </c>
      <c r="N714" t="s">
        <v>2356</v>
      </c>
      <c r="O714" t="s">
        <v>5232</v>
      </c>
    </row>
    <row r="715" spans="13:15" x14ac:dyDescent="0.25">
      <c r="M715" t="s">
        <v>4102</v>
      </c>
      <c r="N715" t="s">
        <v>2423</v>
      </c>
      <c r="O715" t="s">
        <v>5233</v>
      </c>
    </row>
    <row r="716" spans="13:15" x14ac:dyDescent="0.25">
      <c r="M716" t="s">
        <v>4103</v>
      </c>
      <c r="N716" t="s">
        <v>2425</v>
      </c>
      <c r="O716" t="s">
        <v>5234</v>
      </c>
    </row>
    <row r="717" spans="13:15" x14ac:dyDescent="0.25">
      <c r="M717" t="s">
        <v>4104</v>
      </c>
      <c r="N717" t="s">
        <v>2433</v>
      </c>
      <c r="O717" t="s">
        <v>5235</v>
      </c>
    </row>
    <row r="718" spans="13:15" x14ac:dyDescent="0.25">
      <c r="M718" t="s">
        <v>4105</v>
      </c>
      <c r="N718" t="s">
        <v>2461</v>
      </c>
      <c r="O718" t="s">
        <v>5236</v>
      </c>
    </row>
    <row r="719" spans="13:15" x14ac:dyDescent="0.25">
      <c r="M719" t="s">
        <v>4106</v>
      </c>
      <c r="N719" t="s">
        <v>2465</v>
      </c>
      <c r="O719" t="s">
        <v>5237</v>
      </c>
    </row>
    <row r="720" spans="13:15" x14ac:dyDescent="0.25">
      <c r="M720" t="s">
        <v>4107</v>
      </c>
      <c r="N720" t="s">
        <v>1845</v>
      </c>
      <c r="O720" t="s">
        <v>5238</v>
      </c>
    </row>
    <row r="721" spans="13:15" x14ac:dyDescent="0.25">
      <c r="M721" t="s">
        <v>4107</v>
      </c>
      <c r="N721" t="s">
        <v>513</v>
      </c>
      <c r="O721" t="s">
        <v>5546</v>
      </c>
    </row>
    <row r="722" spans="13:15" x14ac:dyDescent="0.25">
      <c r="M722" t="s">
        <v>4107</v>
      </c>
      <c r="N722" t="s">
        <v>513</v>
      </c>
      <c r="O722" t="s">
        <v>5546</v>
      </c>
    </row>
    <row r="723" spans="13:15" x14ac:dyDescent="0.25">
      <c r="M723" t="s">
        <v>4108</v>
      </c>
      <c r="N723" t="s">
        <v>1986</v>
      </c>
      <c r="O723" t="s">
        <v>5239</v>
      </c>
    </row>
    <row r="724" spans="13:15" x14ac:dyDescent="0.25">
      <c r="M724" t="s">
        <v>4109</v>
      </c>
      <c r="N724" t="s">
        <v>2069</v>
      </c>
      <c r="O724" t="s">
        <v>5240</v>
      </c>
    </row>
    <row r="725" spans="13:15" x14ac:dyDescent="0.25">
      <c r="M725" t="s">
        <v>4110</v>
      </c>
      <c r="N725" t="s">
        <v>2078</v>
      </c>
      <c r="O725" t="s">
        <v>5241</v>
      </c>
    </row>
    <row r="726" spans="13:15" x14ac:dyDescent="0.25">
      <c r="M726" t="s">
        <v>4111</v>
      </c>
      <c r="N726" t="s">
        <v>2080</v>
      </c>
      <c r="O726" t="s">
        <v>5242</v>
      </c>
    </row>
    <row r="727" spans="13:15" x14ac:dyDescent="0.25">
      <c r="M727" t="s">
        <v>4112</v>
      </c>
      <c r="N727" t="s">
        <v>2099</v>
      </c>
      <c r="O727" t="s">
        <v>5243</v>
      </c>
    </row>
    <row r="728" spans="13:15" x14ac:dyDescent="0.25">
      <c r="M728" t="s">
        <v>4113</v>
      </c>
      <c r="N728" t="s">
        <v>2113</v>
      </c>
      <c r="O728" t="s">
        <v>5244</v>
      </c>
    </row>
    <row r="729" spans="13:15" x14ac:dyDescent="0.25">
      <c r="M729" t="s">
        <v>4114</v>
      </c>
      <c r="N729" t="s">
        <v>2191</v>
      </c>
      <c r="O729" t="s">
        <v>5245</v>
      </c>
    </row>
    <row r="730" spans="13:15" x14ac:dyDescent="0.25">
      <c r="M730" t="s">
        <v>4115</v>
      </c>
      <c r="N730" t="s">
        <v>2201</v>
      </c>
      <c r="O730" t="s">
        <v>5246</v>
      </c>
    </row>
    <row r="731" spans="13:15" x14ac:dyDescent="0.25">
      <c r="M731" t="s">
        <v>4116</v>
      </c>
      <c r="N731" t="s">
        <v>2242</v>
      </c>
      <c r="O731" t="s">
        <v>5247</v>
      </c>
    </row>
    <row r="732" spans="13:15" x14ac:dyDescent="0.25">
      <c r="M732" t="s">
        <v>4117</v>
      </c>
      <c r="N732" t="s">
        <v>2244</v>
      </c>
      <c r="O732" t="s">
        <v>5248</v>
      </c>
    </row>
    <row r="733" spans="13:15" x14ac:dyDescent="0.25">
      <c r="M733" t="s">
        <v>4118</v>
      </c>
      <c r="N733" t="s">
        <v>2246</v>
      </c>
      <c r="O733" t="s">
        <v>5249</v>
      </c>
    </row>
    <row r="734" spans="13:15" x14ac:dyDescent="0.25">
      <c r="M734" t="s">
        <v>4119</v>
      </c>
      <c r="N734" t="s">
        <v>2250</v>
      </c>
      <c r="O734" t="s">
        <v>5250</v>
      </c>
    </row>
    <row r="735" spans="13:15" x14ac:dyDescent="0.25">
      <c r="M735" t="s">
        <v>4120</v>
      </c>
      <c r="N735" t="s">
        <v>2258</v>
      </c>
      <c r="O735" t="s">
        <v>5251</v>
      </c>
    </row>
    <row r="736" spans="13:15" x14ac:dyDescent="0.25">
      <c r="M736" t="s">
        <v>4121</v>
      </c>
      <c r="N736" t="s">
        <v>2274</v>
      </c>
      <c r="O736" t="s">
        <v>5252</v>
      </c>
    </row>
    <row r="737" spans="13:15" x14ac:dyDescent="0.25">
      <c r="M737" t="s">
        <v>4122</v>
      </c>
      <c r="N737" t="s">
        <v>2282</v>
      </c>
      <c r="O737" t="s">
        <v>5253</v>
      </c>
    </row>
    <row r="738" spans="13:15" x14ac:dyDescent="0.25">
      <c r="M738" t="s">
        <v>4123</v>
      </c>
      <c r="N738" t="s">
        <v>2292</v>
      </c>
      <c r="O738" t="s">
        <v>5254</v>
      </c>
    </row>
    <row r="739" spans="13:15" x14ac:dyDescent="0.25">
      <c r="M739" t="s">
        <v>4124</v>
      </c>
      <c r="N739" t="s">
        <v>2294</v>
      </c>
      <c r="O739" t="s">
        <v>5255</v>
      </c>
    </row>
    <row r="740" spans="13:15" x14ac:dyDescent="0.25">
      <c r="M740" t="s">
        <v>4125</v>
      </c>
      <c r="N740" t="s">
        <v>2296</v>
      </c>
      <c r="O740" t="s">
        <v>5256</v>
      </c>
    </row>
    <row r="741" spans="13:15" x14ac:dyDescent="0.25">
      <c r="M741" t="s">
        <v>4126</v>
      </c>
      <c r="N741" t="s">
        <v>2324</v>
      </c>
      <c r="O741" t="s">
        <v>5257</v>
      </c>
    </row>
    <row r="742" spans="13:15" x14ac:dyDescent="0.25">
      <c r="M742" t="s">
        <v>4127</v>
      </c>
      <c r="N742" t="s">
        <v>2326</v>
      </c>
      <c r="O742" t="s">
        <v>5258</v>
      </c>
    </row>
    <row r="743" spans="13:15" x14ac:dyDescent="0.25">
      <c r="M743" t="s">
        <v>4128</v>
      </c>
      <c r="N743" t="s">
        <v>1634</v>
      </c>
      <c r="O743" t="s">
        <v>5259</v>
      </c>
    </row>
    <row r="744" spans="13:15" x14ac:dyDescent="0.25">
      <c r="M744" t="s">
        <v>4129</v>
      </c>
      <c r="N744" t="s">
        <v>1698</v>
      </c>
      <c r="O744" t="s">
        <v>5260</v>
      </c>
    </row>
    <row r="745" spans="13:15" x14ac:dyDescent="0.25">
      <c r="M745" t="s">
        <v>4130</v>
      </c>
      <c r="N745" t="s">
        <v>1621</v>
      </c>
      <c r="O745" t="s">
        <v>5261</v>
      </c>
    </row>
    <row r="746" spans="13:15" x14ac:dyDescent="0.25">
      <c r="M746" t="s">
        <v>4131</v>
      </c>
      <c r="N746" t="s">
        <v>1717</v>
      </c>
      <c r="O746" t="s">
        <v>5262</v>
      </c>
    </row>
    <row r="747" spans="13:15" x14ac:dyDescent="0.25">
      <c r="M747" t="s">
        <v>4132</v>
      </c>
      <c r="N747" t="s">
        <v>1720</v>
      </c>
      <c r="O747" t="s">
        <v>5263</v>
      </c>
    </row>
    <row r="748" spans="13:15" x14ac:dyDescent="0.25">
      <c r="M748" t="s">
        <v>4133</v>
      </c>
      <c r="N748" t="s">
        <v>1588</v>
      </c>
      <c r="O748" t="s">
        <v>5264</v>
      </c>
    </row>
    <row r="749" spans="13:15" x14ac:dyDescent="0.25">
      <c r="M749" t="s">
        <v>4134</v>
      </c>
      <c r="N749" t="s">
        <v>1647</v>
      </c>
      <c r="O749" t="s">
        <v>5265</v>
      </c>
    </row>
    <row r="750" spans="13:15" x14ac:dyDescent="0.25">
      <c r="M750" t="s">
        <v>4135</v>
      </c>
      <c r="N750" t="s">
        <v>2205</v>
      </c>
      <c r="O750" t="s">
        <v>5266</v>
      </c>
    </row>
    <row r="751" spans="13:15" x14ac:dyDescent="0.25">
      <c r="M751" t="s">
        <v>4136</v>
      </c>
      <c r="N751" t="s">
        <v>1957</v>
      </c>
      <c r="O751" t="s">
        <v>5267</v>
      </c>
    </row>
    <row r="752" spans="13:15" x14ac:dyDescent="0.25">
      <c r="M752" t="s">
        <v>4137</v>
      </c>
      <c r="N752" t="s">
        <v>1626</v>
      </c>
      <c r="O752" t="s">
        <v>5268</v>
      </c>
    </row>
    <row r="753" spans="13:15" x14ac:dyDescent="0.25">
      <c r="M753" t="s">
        <v>4138</v>
      </c>
      <c r="N753" t="s">
        <v>1591</v>
      </c>
      <c r="O753" t="s">
        <v>5269</v>
      </c>
    </row>
    <row r="754" spans="13:15" x14ac:dyDescent="0.25">
      <c r="M754" t="s">
        <v>4139</v>
      </c>
      <c r="N754" t="s">
        <v>1798</v>
      </c>
      <c r="O754" t="s">
        <v>5270</v>
      </c>
    </row>
    <row r="755" spans="13:15" x14ac:dyDescent="0.25">
      <c r="M755" t="s">
        <v>4140</v>
      </c>
      <c r="N755" t="s">
        <v>1919</v>
      </c>
      <c r="O755" t="s">
        <v>5271</v>
      </c>
    </row>
    <row r="756" spans="13:15" x14ac:dyDescent="0.25">
      <c r="M756" t="s">
        <v>4141</v>
      </c>
      <c r="N756" t="s">
        <v>1594</v>
      </c>
      <c r="O756" t="s">
        <v>5272</v>
      </c>
    </row>
    <row r="757" spans="13:15" x14ac:dyDescent="0.25">
      <c r="M757" t="s">
        <v>4142</v>
      </c>
      <c r="N757" t="s">
        <v>1581</v>
      </c>
      <c r="O757" t="s">
        <v>5273</v>
      </c>
    </row>
    <row r="758" spans="13:15" x14ac:dyDescent="0.25">
      <c r="M758" t="s">
        <v>4143</v>
      </c>
      <c r="N758" t="s">
        <v>1577</v>
      </c>
      <c r="O758" t="s">
        <v>5274</v>
      </c>
    </row>
    <row r="759" spans="13:15" x14ac:dyDescent="0.25">
      <c r="M759" t="s">
        <v>4144</v>
      </c>
      <c r="N759" t="s">
        <v>1743</v>
      </c>
      <c r="O759" t="s">
        <v>5275</v>
      </c>
    </row>
    <row r="760" spans="13:15" x14ac:dyDescent="0.25">
      <c r="M760" t="s">
        <v>4145</v>
      </c>
      <c r="N760" t="s">
        <v>1601</v>
      </c>
      <c r="O760" t="s">
        <v>5276</v>
      </c>
    </row>
    <row r="761" spans="13:15" x14ac:dyDescent="0.25">
      <c r="M761" t="s">
        <v>4146</v>
      </c>
      <c r="N761" t="s">
        <v>2071</v>
      </c>
      <c r="O761" t="s">
        <v>5277</v>
      </c>
    </row>
    <row r="762" spans="13:15" x14ac:dyDescent="0.25">
      <c r="M762" t="s">
        <v>4147</v>
      </c>
      <c r="N762" t="s">
        <v>1870</v>
      </c>
      <c r="O762" t="s">
        <v>5278</v>
      </c>
    </row>
    <row r="763" spans="13:15" x14ac:dyDescent="0.25">
      <c r="M763" t="s">
        <v>4148</v>
      </c>
      <c r="N763" t="s">
        <v>2084</v>
      </c>
      <c r="O763" t="s">
        <v>5279</v>
      </c>
    </row>
    <row r="764" spans="13:15" x14ac:dyDescent="0.25">
      <c r="M764" t="s">
        <v>4149</v>
      </c>
      <c r="N764" t="s">
        <v>1847</v>
      </c>
      <c r="O764" t="s">
        <v>5280</v>
      </c>
    </row>
    <row r="765" spans="13:15" x14ac:dyDescent="0.25">
      <c r="M765" t="s">
        <v>4150</v>
      </c>
      <c r="N765" t="s">
        <v>1954</v>
      </c>
      <c r="O765" t="s">
        <v>5281</v>
      </c>
    </row>
    <row r="766" spans="13:15" x14ac:dyDescent="0.25">
      <c r="M766" t="s">
        <v>4151</v>
      </c>
      <c r="N766" t="s">
        <v>1604</v>
      </c>
      <c r="O766" t="s">
        <v>5282</v>
      </c>
    </row>
    <row r="767" spans="13:15" x14ac:dyDescent="0.25">
      <c r="M767" t="s">
        <v>4152</v>
      </c>
      <c r="N767" t="s">
        <v>1750</v>
      </c>
      <c r="O767" t="s">
        <v>5283</v>
      </c>
    </row>
    <row r="768" spans="13:15" x14ac:dyDescent="0.25">
      <c r="M768" t="s">
        <v>4153</v>
      </c>
      <c r="N768" t="s">
        <v>2159</v>
      </c>
      <c r="O768" t="s">
        <v>5284</v>
      </c>
    </row>
    <row r="769" spans="13:15" x14ac:dyDescent="0.25">
      <c r="M769" t="s">
        <v>4154</v>
      </c>
      <c r="N769" t="s">
        <v>1629</v>
      </c>
      <c r="O769" t="s">
        <v>5285</v>
      </c>
    </row>
    <row r="770" spans="13:15" x14ac:dyDescent="0.25">
      <c r="M770" t="s">
        <v>4155</v>
      </c>
      <c r="N770" t="s">
        <v>1787</v>
      </c>
      <c r="O770" t="s">
        <v>5286</v>
      </c>
    </row>
    <row r="771" spans="13:15" x14ac:dyDescent="0.25">
      <c r="M771" t="s">
        <v>4156</v>
      </c>
      <c r="N771" t="s">
        <v>194</v>
      </c>
      <c r="O771" t="s">
        <v>5287</v>
      </c>
    </row>
    <row r="772" spans="13:15" x14ac:dyDescent="0.25">
      <c r="M772" t="s">
        <v>4157</v>
      </c>
      <c r="N772" t="s">
        <v>568</v>
      </c>
      <c r="O772" t="s">
        <v>5288</v>
      </c>
    </row>
    <row r="773" spans="13:15" x14ac:dyDescent="0.25">
      <c r="M773" t="s">
        <v>4158</v>
      </c>
      <c r="N773" t="s">
        <v>564</v>
      </c>
      <c r="O773" t="s">
        <v>5289</v>
      </c>
    </row>
    <row r="774" spans="13:15" x14ac:dyDescent="0.25">
      <c r="M774" t="s">
        <v>4159</v>
      </c>
      <c r="N774" t="s">
        <v>1471</v>
      </c>
      <c r="O774" t="s">
        <v>5290</v>
      </c>
    </row>
    <row r="775" spans="13:15" x14ac:dyDescent="0.25">
      <c r="M775" t="s">
        <v>4160</v>
      </c>
      <c r="N775" t="s">
        <v>1465</v>
      </c>
      <c r="O775" t="s">
        <v>5291</v>
      </c>
    </row>
    <row r="776" spans="13:15" x14ac:dyDescent="0.25">
      <c r="M776" t="s">
        <v>4161</v>
      </c>
      <c r="N776" t="s">
        <v>1467</v>
      </c>
      <c r="O776" t="s">
        <v>5292</v>
      </c>
    </row>
    <row r="777" spans="13:15" x14ac:dyDescent="0.25">
      <c r="M777" t="s">
        <v>4162</v>
      </c>
      <c r="N777" t="s">
        <v>1469</v>
      </c>
      <c r="O777" t="s">
        <v>5293</v>
      </c>
    </row>
    <row r="778" spans="13:15" x14ac:dyDescent="0.25">
      <c r="M778" t="s">
        <v>4163</v>
      </c>
      <c r="N778" t="s">
        <v>1471</v>
      </c>
      <c r="O778" t="s">
        <v>5294</v>
      </c>
    </row>
    <row r="779" spans="13:15" x14ac:dyDescent="0.25">
      <c r="M779" t="s">
        <v>4164</v>
      </c>
      <c r="N779" t="s">
        <v>1465</v>
      </c>
      <c r="O779" t="s">
        <v>5295</v>
      </c>
    </row>
    <row r="780" spans="13:15" x14ac:dyDescent="0.25">
      <c r="M780" t="s">
        <v>4165</v>
      </c>
      <c r="N780" t="s">
        <v>1467</v>
      </c>
      <c r="O780" t="s">
        <v>5296</v>
      </c>
    </row>
    <row r="781" spans="13:15" x14ac:dyDescent="0.25">
      <c r="M781" t="s">
        <v>4166</v>
      </c>
      <c r="N781" t="s">
        <v>1469</v>
      </c>
      <c r="O781" t="s">
        <v>5297</v>
      </c>
    </row>
    <row r="782" spans="13:15" x14ac:dyDescent="0.25">
      <c r="M782" t="s">
        <v>4167</v>
      </c>
      <c r="N782" t="s">
        <v>1460</v>
      </c>
      <c r="O782" t="s">
        <v>5298</v>
      </c>
    </row>
    <row r="783" spans="13:15" x14ac:dyDescent="0.25">
      <c r="M783" t="s">
        <v>4168</v>
      </c>
      <c r="N783" t="s">
        <v>1471</v>
      </c>
      <c r="O783" t="s">
        <v>5299</v>
      </c>
    </row>
    <row r="784" spans="13:15" x14ac:dyDescent="0.25">
      <c r="M784" t="s">
        <v>4169</v>
      </c>
      <c r="N784" t="s">
        <v>1465</v>
      </c>
      <c r="O784" t="s">
        <v>5300</v>
      </c>
    </row>
    <row r="785" spans="13:15" x14ac:dyDescent="0.25">
      <c r="M785" t="s">
        <v>4170</v>
      </c>
      <c r="N785" t="s">
        <v>1467</v>
      </c>
      <c r="O785" t="s">
        <v>5301</v>
      </c>
    </row>
    <row r="786" spans="13:15" x14ac:dyDescent="0.25">
      <c r="M786" t="s">
        <v>4171</v>
      </c>
      <c r="N786" t="s">
        <v>1469</v>
      </c>
      <c r="O786" t="s">
        <v>5302</v>
      </c>
    </row>
    <row r="787" spans="13:15" x14ac:dyDescent="0.25">
      <c r="M787" t="s">
        <v>4172</v>
      </c>
      <c r="N787" t="s">
        <v>1460</v>
      </c>
      <c r="O787" t="s">
        <v>5303</v>
      </c>
    </row>
    <row r="788" spans="13:15" x14ac:dyDescent="0.25">
      <c r="M788" t="s">
        <v>4173</v>
      </c>
      <c r="N788" t="s">
        <v>1471</v>
      </c>
      <c r="O788" t="s">
        <v>5304</v>
      </c>
    </row>
    <row r="789" spans="13:15" x14ac:dyDescent="0.25">
      <c r="M789" t="s">
        <v>4174</v>
      </c>
      <c r="N789" t="s">
        <v>1465</v>
      </c>
      <c r="O789" t="s">
        <v>5305</v>
      </c>
    </row>
    <row r="790" spans="13:15" x14ac:dyDescent="0.25">
      <c r="M790" t="s">
        <v>4175</v>
      </c>
      <c r="N790" t="s">
        <v>1467</v>
      </c>
      <c r="O790" t="s">
        <v>5306</v>
      </c>
    </row>
    <row r="791" spans="13:15" x14ac:dyDescent="0.25">
      <c r="M791" t="s">
        <v>4176</v>
      </c>
      <c r="N791" t="s">
        <v>1469</v>
      </c>
      <c r="O791" t="s">
        <v>5307</v>
      </c>
    </row>
    <row r="792" spans="13:15" x14ac:dyDescent="0.25">
      <c r="M792" t="s">
        <v>4177</v>
      </c>
      <c r="N792" t="s">
        <v>1034</v>
      </c>
      <c r="O792" t="s">
        <v>5308</v>
      </c>
    </row>
    <row r="793" spans="13:15" x14ac:dyDescent="0.25">
      <c r="M793" t="s">
        <v>4178</v>
      </c>
      <c r="N793" t="s">
        <v>1072</v>
      </c>
      <c r="O793" t="s">
        <v>5309</v>
      </c>
    </row>
    <row r="794" spans="13:15" x14ac:dyDescent="0.25">
      <c r="M794" t="s">
        <v>4179</v>
      </c>
      <c r="N794" t="s">
        <v>1090</v>
      </c>
      <c r="O794" t="s">
        <v>5310</v>
      </c>
    </row>
    <row r="795" spans="13:15" x14ac:dyDescent="0.25">
      <c r="M795" t="s">
        <v>4180</v>
      </c>
      <c r="N795" t="s">
        <v>1034</v>
      </c>
      <c r="O795" t="s">
        <v>5311</v>
      </c>
    </row>
    <row r="796" spans="13:15" x14ac:dyDescent="0.25">
      <c r="M796" t="s">
        <v>4181</v>
      </c>
      <c r="N796" t="s">
        <v>1072</v>
      </c>
      <c r="O796" t="s">
        <v>5312</v>
      </c>
    </row>
    <row r="797" spans="13:15" x14ac:dyDescent="0.25">
      <c r="M797" t="s">
        <v>4182</v>
      </c>
      <c r="N797" t="s">
        <v>1090</v>
      </c>
      <c r="O797" t="s">
        <v>5313</v>
      </c>
    </row>
    <row r="798" spans="13:15" x14ac:dyDescent="0.25">
      <c r="M798" t="s">
        <v>4183</v>
      </c>
      <c r="N798" t="s">
        <v>1034</v>
      </c>
      <c r="O798" t="s">
        <v>5314</v>
      </c>
    </row>
    <row r="799" spans="13:15" x14ac:dyDescent="0.25">
      <c r="M799" t="s">
        <v>4184</v>
      </c>
      <c r="N799" t="s">
        <v>1072</v>
      </c>
      <c r="O799" t="s">
        <v>5315</v>
      </c>
    </row>
    <row r="800" spans="13:15" x14ac:dyDescent="0.25">
      <c r="M800" t="s">
        <v>4185</v>
      </c>
      <c r="N800" t="s">
        <v>1090</v>
      </c>
      <c r="O800" t="s">
        <v>5316</v>
      </c>
    </row>
    <row r="801" spans="13:15" x14ac:dyDescent="0.25">
      <c r="M801" t="s">
        <v>4186</v>
      </c>
      <c r="N801" t="s">
        <v>1034</v>
      </c>
      <c r="O801" t="s">
        <v>5317</v>
      </c>
    </row>
    <row r="802" spans="13:15" x14ac:dyDescent="0.25">
      <c r="M802" t="s">
        <v>4187</v>
      </c>
      <c r="N802" t="s">
        <v>1072</v>
      </c>
      <c r="O802" t="s">
        <v>5318</v>
      </c>
    </row>
    <row r="803" spans="13:15" x14ac:dyDescent="0.25">
      <c r="M803" t="s">
        <v>4188</v>
      </c>
      <c r="N803" t="s">
        <v>1090</v>
      </c>
      <c r="O803" t="s">
        <v>5319</v>
      </c>
    </row>
    <row r="804" spans="13:15" x14ac:dyDescent="0.25">
      <c r="M804" t="s">
        <v>4189</v>
      </c>
      <c r="N804" t="s">
        <v>1034</v>
      </c>
      <c r="O804" t="s">
        <v>5320</v>
      </c>
    </row>
    <row r="805" spans="13:15" x14ac:dyDescent="0.25">
      <c r="M805" t="s">
        <v>4190</v>
      </c>
      <c r="N805" t="s">
        <v>1072</v>
      </c>
      <c r="O805" t="s">
        <v>5321</v>
      </c>
    </row>
    <row r="806" spans="13:15" x14ac:dyDescent="0.25">
      <c r="M806" t="s">
        <v>4191</v>
      </c>
      <c r="N806" t="s">
        <v>1090</v>
      </c>
      <c r="O806" t="s">
        <v>5322</v>
      </c>
    </row>
    <row r="807" spans="13:15" x14ac:dyDescent="0.25">
      <c r="M807" t="s">
        <v>4192</v>
      </c>
      <c r="N807" t="s">
        <v>1034</v>
      </c>
      <c r="O807" t="s">
        <v>5323</v>
      </c>
    </row>
    <row r="808" spans="13:15" x14ac:dyDescent="0.25">
      <c r="M808" t="s">
        <v>4193</v>
      </c>
      <c r="N808" t="s">
        <v>1072</v>
      </c>
      <c r="O808" t="s">
        <v>5324</v>
      </c>
    </row>
    <row r="809" spans="13:15" x14ac:dyDescent="0.25">
      <c r="M809" t="s">
        <v>4194</v>
      </c>
      <c r="N809" t="s">
        <v>1090</v>
      </c>
      <c r="O809" t="s">
        <v>5325</v>
      </c>
    </row>
    <row r="810" spans="13:15" x14ac:dyDescent="0.25">
      <c r="M810" t="s">
        <v>4195</v>
      </c>
      <c r="N810" t="s">
        <v>1034</v>
      </c>
      <c r="O810" t="s">
        <v>5326</v>
      </c>
    </row>
    <row r="811" spans="13:15" x14ac:dyDescent="0.25">
      <c r="M811" t="s">
        <v>4196</v>
      </c>
      <c r="N811" t="s">
        <v>1072</v>
      </c>
      <c r="O811" t="s">
        <v>5327</v>
      </c>
    </row>
    <row r="812" spans="13:15" x14ac:dyDescent="0.25">
      <c r="M812" t="s">
        <v>4197</v>
      </c>
      <c r="N812" t="s">
        <v>1090</v>
      </c>
      <c r="O812" t="s">
        <v>5328</v>
      </c>
    </row>
    <row r="813" spans="13:15" x14ac:dyDescent="0.25">
      <c r="M813" t="s">
        <v>4198</v>
      </c>
      <c r="N813" t="s">
        <v>1034</v>
      </c>
      <c r="O813" t="s">
        <v>5329</v>
      </c>
    </row>
    <row r="814" spans="13:15" x14ac:dyDescent="0.25">
      <c r="M814" t="s">
        <v>4199</v>
      </c>
      <c r="N814" t="s">
        <v>1072</v>
      </c>
      <c r="O814" t="s">
        <v>5330</v>
      </c>
    </row>
    <row r="815" spans="13:15" x14ac:dyDescent="0.25">
      <c r="M815" t="s">
        <v>4200</v>
      </c>
      <c r="N815" t="s">
        <v>1090</v>
      </c>
      <c r="O815" t="s">
        <v>5331</v>
      </c>
    </row>
    <row r="816" spans="13:15" x14ac:dyDescent="0.25">
      <c r="M816" t="s">
        <v>4201</v>
      </c>
      <c r="N816" t="s">
        <v>1034</v>
      </c>
      <c r="O816" t="s">
        <v>5332</v>
      </c>
    </row>
    <row r="817" spans="13:15" x14ac:dyDescent="0.25">
      <c r="M817" t="s">
        <v>4202</v>
      </c>
      <c r="N817" t="s">
        <v>1072</v>
      </c>
      <c r="O817" t="s">
        <v>5333</v>
      </c>
    </row>
    <row r="818" spans="13:15" x14ac:dyDescent="0.25">
      <c r="M818" t="s">
        <v>4203</v>
      </c>
      <c r="N818" t="s">
        <v>1090</v>
      </c>
      <c r="O818" t="s">
        <v>5334</v>
      </c>
    </row>
    <row r="819" spans="13:15" x14ac:dyDescent="0.25">
      <c r="M819" t="s">
        <v>4204</v>
      </c>
      <c r="N819" t="s">
        <v>1034</v>
      </c>
      <c r="O819" t="s">
        <v>5335</v>
      </c>
    </row>
    <row r="820" spans="13:15" x14ac:dyDescent="0.25">
      <c r="M820" t="s">
        <v>4205</v>
      </c>
      <c r="N820" t="s">
        <v>1072</v>
      </c>
      <c r="O820" t="s">
        <v>5336</v>
      </c>
    </row>
    <row r="821" spans="13:15" x14ac:dyDescent="0.25">
      <c r="M821" t="s">
        <v>4206</v>
      </c>
      <c r="N821" t="s">
        <v>1090</v>
      </c>
      <c r="O821" t="s">
        <v>5337</v>
      </c>
    </row>
    <row r="822" spans="13:15" x14ac:dyDescent="0.25">
      <c r="M822" t="s">
        <v>4207</v>
      </c>
      <c r="N822" t="s">
        <v>1034</v>
      </c>
      <c r="O822" t="s">
        <v>5338</v>
      </c>
    </row>
    <row r="823" spans="13:15" x14ac:dyDescent="0.25">
      <c r="M823" t="s">
        <v>4208</v>
      </c>
      <c r="N823" t="s">
        <v>1072</v>
      </c>
      <c r="O823" t="s">
        <v>5339</v>
      </c>
    </row>
    <row r="824" spans="13:15" x14ac:dyDescent="0.25">
      <c r="M824" t="s">
        <v>4209</v>
      </c>
      <c r="N824" t="s">
        <v>1090</v>
      </c>
      <c r="O824" t="s">
        <v>5340</v>
      </c>
    </row>
    <row r="825" spans="13:15" x14ac:dyDescent="0.25">
      <c r="M825" t="s">
        <v>4210</v>
      </c>
      <c r="N825" t="s">
        <v>1034</v>
      </c>
      <c r="O825" t="s">
        <v>5341</v>
      </c>
    </row>
    <row r="826" spans="13:15" x14ac:dyDescent="0.25">
      <c r="M826" t="s">
        <v>4211</v>
      </c>
      <c r="N826" t="s">
        <v>1072</v>
      </c>
      <c r="O826" t="s">
        <v>5342</v>
      </c>
    </row>
    <row r="827" spans="13:15" x14ac:dyDescent="0.25">
      <c r="M827" t="s">
        <v>4212</v>
      </c>
      <c r="N827" t="s">
        <v>1090</v>
      </c>
      <c r="O827" t="s">
        <v>5343</v>
      </c>
    </row>
    <row r="828" spans="13:15" x14ac:dyDescent="0.25">
      <c r="M828" t="s">
        <v>4213</v>
      </c>
      <c r="N828" t="s">
        <v>1034</v>
      </c>
      <c r="O828" t="s">
        <v>5344</v>
      </c>
    </row>
    <row r="829" spans="13:15" x14ac:dyDescent="0.25">
      <c r="M829" t="s">
        <v>4213</v>
      </c>
      <c r="N829" t="s">
        <v>1034</v>
      </c>
      <c r="O829" t="s">
        <v>5344</v>
      </c>
    </row>
    <row r="830" spans="13:15" x14ac:dyDescent="0.25">
      <c r="M830" t="s">
        <v>4214</v>
      </c>
      <c r="N830" t="s">
        <v>1072</v>
      </c>
      <c r="O830" t="s">
        <v>5345</v>
      </c>
    </row>
    <row r="831" spans="13:15" x14ac:dyDescent="0.25">
      <c r="M831" t="s">
        <v>4214</v>
      </c>
      <c r="N831" t="s">
        <v>1072</v>
      </c>
      <c r="O831" t="s">
        <v>5345</v>
      </c>
    </row>
    <row r="832" spans="13:15" x14ac:dyDescent="0.25">
      <c r="M832" t="s">
        <v>4215</v>
      </c>
      <c r="N832" t="s">
        <v>1090</v>
      </c>
      <c r="O832" t="s">
        <v>5346</v>
      </c>
    </row>
    <row r="833" spans="13:15" x14ac:dyDescent="0.25">
      <c r="M833" t="s">
        <v>4215</v>
      </c>
      <c r="N833" t="s">
        <v>1090</v>
      </c>
      <c r="O833" t="s">
        <v>5346</v>
      </c>
    </row>
    <row r="834" spans="13:15" x14ac:dyDescent="0.25">
      <c r="M834" t="s">
        <v>4216</v>
      </c>
      <c r="N834" t="s">
        <v>1034</v>
      </c>
      <c r="O834" t="s">
        <v>5347</v>
      </c>
    </row>
    <row r="835" spans="13:15" x14ac:dyDescent="0.25">
      <c r="M835" t="s">
        <v>4217</v>
      </c>
      <c r="N835" t="s">
        <v>1072</v>
      </c>
      <c r="O835" t="s">
        <v>5348</v>
      </c>
    </row>
    <row r="836" spans="13:15" x14ac:dyDescent="0.25">
      <c r="M836" t="s">
        <v>4218</v>
      </c>
      <c r="N836" t="s">
        <v>1090</v>
      </c>
      <c r="O836" t="s">
        <v>5349</v>
      </c>
    </row>
    <row r="837" spans="13:15" x14ac:dyDescent="0.25">
      <c r="M837" t="s">
        <v>4219</v>
      </c>
      <c r="N837" t="s">
        <v>1034</v>
      </c>
      <c r="O837" t="s">
        <v>5350</v>
      </c>
    </row>
    <row r="838" spans="13:15" x14ac:dyDescent="0.25">
      <c r="M838" t="s">
        <v>4220</v>
      </c>
      <c r="N838" t="s">
        <v>1072</v>
      </c>
      <c r="O838" t="s">
        <v>5351</v>
      </c>
    </row>
    <row r="839" spans="13:15" x14ac:dyDescent="0.25">
      <c r="M839" t="s">
        <v>4221</v>
      </c>
      <c r="N839" t="s">
        <v>1090</v>
      </c>
      <c r="O839" t="s">
        <v>5352</v>
      </c>
    </row>
    <row r="840" spans="13:15" x14ac:dyDescent="0.25">
      <c r="M840" t="s">
        <v>4222</v>
      </c>
      <c r="N840" t="s">
        <v>1034</v>
      </c>
      <c r="O840" t="s">
        <v>5353</v>
      </c>
    </row>
    <row r="841" spans="13:15" x14ac:dyDescent="0.25">
      <c r="M841" t="s">
        <v>4223</v>
      </c>
      <c r="N841" t="s">
        <v>1072</v>
      </c>
      <c r="O841" t="s">
        <v>5354</v>
      </c>
    </row>
    <row r="842" spans="13:15" x14ac:dyDescent="0.25">
      <c r="M842" t="s">
        <v>4224</v>
      </c>
      <c r="N842" t="s">
        <v>1090</v>
      </c>
      <c r="O842" t="s">
        <v>5355</v>
      </c>
    </row>
    <row r="843" spans="13:15" x14ac:dyDescent="0.25">
      <c r="M843" t="s">
        <v>4225</v>
      </c>
      <c r="N843" t="s">
        <v>1034</v>
      </c>
      <c r="O843" t="s">
        <v>5356</v>
      </c>
    </row>
    <row r="844" spans="13:15" x14ac:dyDescent="0.25">
      <c r="M844" t="s">
        <v>4226</v>
      </c>
      <c r="N844" t="s">
        <v>1072</v>
      </c>
      <c r="O844" t="s">
        <v>5357</v>
      </c>
    </row>
    <row r="845" spans="13:15" x14ac:dyDescent="0.25">
      <c r="M845" t="s">
        <v>4227</v>
      </c>
      <c r="N845" t="s">
        <v>1090</v>
      </c>
      <c r="O845" t="s">
        <v>5358</v>
      </c>
    </row>
    <row r="846" spans="13:15" x14ac:dyDescent="0.25">
      <c r="M846" t="s">
        <v>4228</v>
      </c>
      <c r="N846" t="s">
        <v>1110</v>
      </c>
      <c r="O846" t="s">
        <v>5359</v>
      </c>
    </row>
    <row r="847" spans="13:15" x14ac:dyDescent="0.25">
      <c r="M847" t="s">
        <v>4229</v>
      </c>
      <c r="N847" t="s">
        <v>1127</v>
      </c>
      <c r="O847" t="s">
        <v>5360</v>
      </c>
    </row>
    <row r="848" spans="13:15" x14ac:dyDescent="0.25">
      <c r="M848" t="s">
        <v>4230</v>
      </c>
      <c r="N848" t="s">
        <v>1110</v>
      </c>
      <c r="O848" t="s">
        <v>5361</v>
      </c>
    </row>
    <row r="849" spans="13:15" x14ac:dyDescent="0.25">
      <c r="M849" t="s">
        <v>4231</v>
      </c>
      <c r="N849" t="s">
        <v>1127</v>
      </c>
      <c r="O849" t="s">
        <v>5362</v>
      </c>
    </row>
    <row r="850" spans="13:15" x14ac:dyDescent="0.25">
      <c r="M850" t="s">
        <v>4232</v>
      </c>
      <c r="N850" t="s">
        <v>1110</v>
      </c>
      <c r="O850" t="s">
        <v>5363</v>
      </c>
    </row>
    <row r="851" spans="13:15" x14ac:dyDescent="0.25">
      <c r="M851" t="s">
        <v>4233</v>
      </c>
      <c r="N851" t="s">
        <v>1127</v>
      </c>
      <c r="O851" t="s">
        <v>5364</v>
      </c>
    </row>
    <row r="852" spans="13:15" x14ac:dyDescent="0.25">
      <c r="M852" t="s">
        <v>4234</v>
      </c>
      <c r="N852" t="s">
        <v>1110</v>
      </c>
      <c r="O852" t="s">
        <v>5365</v>
      </c>
    </row>
    <row r="853" spans="13:15" x14ac:dyDescent="0.25">
      <c r="M853" t="s">
        <v>4235</v>
      </c>
      <c r="N853" t="s">
        <v>1127</v>
      </c>
      <c r="O853" t="s">
        <v>5366</v>
      </c>
    </row>
    <row r="854" spans="13:15" x14ac:dyDescent="0.25">
      <c r="M854" t="s">
        <v>4236</v>
      </c>
      <c r="N854" t="s">
        <v>1110</v>
      </c>
      <c r="O854" t="s">
        <v>5367</v>
      </c>
    </row>
    <row r="855" spans="13:15" x14ac:dyDescent="0.25">
      <c r="M855" t="s">
        <v>4237</v>
      </c>
      <c r="N855" t="s">
        <v>1127</v>
      </c>
      <c r="O855" t="s">
        <v>5368</v>
      </c>
    </row>
    <row r="856" spans="13:15" x14ac:dyDescent="0.25">
      <c r="M856" t="s">
        <v>4238</v>
      </c>
      <c r="N856" t="s">
        <v>1110</v>
      </c>
      <c r="O856" t="s">
        <v>5369</v>
      </c>
    </row>
    <row r="857" spans="13:15" x14ac:dyDescent="0.25">
      <c r="M857" t="s">
        <v>4239</v>
      </c>
      <c r="N857" t="s">
        <v>1127</v>
      </c>
      <c r="O857" t="s">
        <v>5370</v>
      </c>
    </row>
    <row r="858" spans="13:15" x14ac:dyDescent="0.25">
      <c r="M858" t="s">
        <v>4240</v>
      </c>
      <c r="N858" t="s">
        <v>1110</v>
      </c>
      <c r="O858" t="s">
        <v>5371</v>
      </c>
    </row>
    <row r="859" spans="13:15" x14ac:dyDescent="0.25">
      <c r="M859" t="s">
        <v>4241</v>
      </c>
      <c r="N859" t="s">
        <v>1127</v>
      </c>
      <c r="O859" t="s">
        <v>5372</v>
      </c>
    </row>
    <row r="860" spans="13:15" x14ac:dyDescent="0.25">
      <c r="M860" t="s">
        <v>4242</v>
      </c>
      <c r="N860" t="s">
        <v>1110</v>
      </c>
      <c r="O860" t="s">
        <v>5373</v>
      </c>
    </row>
    <row r="861" spans="13:15" x14ac:dyDescent="0.25">
      <c r="M861" t="s">
        <v>4243</v>
      </c>
      <c r="N861" t="s">
        <v>1127</v>
      </c>
      <c r="O861" t="s">
        <v>5374</v>
      </c>
    </row>
    <row r="862" spans="13:15" x14ac:dyDescent="0.25">
      <c r="M862" t="s">
        <v>4244</v>
      </c>
      <c r="N862" t="s">
        <v>80</v>
      </c>
      <c r="O862" t="s">
        <v>5375</v>
      </c>
    </row>
    <row r="863" spans="13:15" x14ac:dyDescent="0.25">
      <c r="M863" t="s">
        <v>4245</v>
      </c>
      <c r="N863" t="s">
        <v>285</v>
      </c>
      <c r="O863" t="s">
        <v>5376</v>
      </c>
    </row>
    <row r="864" spans="13:15" x14ac:dyDescent="0.25">
      <c r="M864" t="s">
        <v>4246</v>
      </c>
      <c r="N864" t="s">
        <v>286</v>
      </c>
      <c r="O864" t="s">
        <v>5377</v>
      </c>
    </row>
    <row r="865" spans="13:15" x14ac:dyDescent="0.25">
      <c r="M865" t="s">
        <v>4247</v>
      </c>
      <c r="N865" t="s">
        <v>287</v>
      </c>
      <c r="O865" t="s">
        <v>5378</v>
      </c>
    </row>
    <row r="866" spans="13:15" x14ac:dyDescent="0.25">
      <c r="M866" t="s">
        <v>4248</v>
      </c>
      <c r="N866" t="s">
        <v>291</v>
      </c>
      <c r="O866" t="s">
        <v>5379</v>
      </c>
    </row>
    <row r="867" spans="13:15" x14ac:dyDescent="0.25">
      <c r="M867" t="s">
        <v>4249</v>
      </c>
      <c r="N867" t="s">
        <v>289</v>
      </c>
      <c r="O867" t="s">
        <v>5380</v>
      </c>
    </row>
    <row r="868" spans="13:15" x14ac:dyDescent="0.25">
      <c r="M868" t="s">
        <v>4250</v>
      </c>
      <c r="N868" t="s">
        <v>292</v>
      </c>
      <c r="O868" t="s">
        <v>5381</v>
      </c>
    </row>
    <row r="869" spans="13:15" x14ac:dyDescent="0.25">
      <c r="M869" t="s">
        <v>4251</v>
      </c>
      <c r="N869" t="s">
        <v>293</v>
      </c>
      <c r="O869" t="s">
        <v>5382</v>
      </c>
    </row>
    <row r="870" spans="13:15" x14ac:dyDescent="0.25">
      <c r="M870" t="s">
        <v>4252</v>
      </c>
      <c r="N870" t="s">
        <v>294</v>
      </c>
      <c r="O870" t="s">
        <v>5383</v>
      </c>
    </row>
    <row r="871" spans="13:15" x14ac:dyDescent="0.25">
      <c r="M871" t="s">
        <v>4253</v>
      </c>
      <c r="N871" t="s">
        <v>295</v>
      </c>
      <c r="O871" t="s">
        <v>5384</v>
      </c>
    </row>
    <row r="872" spans="13:15" x14ac:dyDescent="0.25">
      <c r="M872" t="s">
        <v>4254</v>
      </c>
      <c r="N872" t="s">
        <v>296</v>
      </c>
      <c r="O872" t="s">
        <v>5385</v>
      </c>
    </row>
    <row r="873" spans="13:15" x14ac:dyDescent="0.25">
      <c r="M873" t="s">
        <v>4255</v>
      </c>
      <c r="N873" t="s">
        <v>574</v>
      </c>
      <c r="O873" t="s">
        <v>5386</v>
      </c>
    </row>
    <row r="874" spans="13:15" x14ac:dyDescent="0.25">
      <c r="M874" t="s">
        <v>4256</v>
      </c>
      <c r="N874" t="s">
        <v>99</v>
      </c>
      <c r="O874" t="s">
        <v>5387</v>
      </c>
    </row>
    <row r="875" spans="13:15" x14ac:dyDescent="0.25">
      <c r="M875" t="s">
        <v>4257</v>
      </c>
      <c r="N875" t="s">
        <v>101</v>
      </c>
      <c r="O875" t="s">
        <v>5388</v>
      </c>
    </row>
    <row r="876" spans="13:15" x14ac:dyDescent="0.25">
      <c r="M876" t="s">
        <v>4258</v>
      </c>
      <c r="N876" t="s">
        <v>309</v>
      </c>
      <c r="O876" t="s">
        <v>5389</v>
      </c>
    </row>
    <row r="877" spans="13:15" x14ac:dyDescent="0.25">
      <c r="M877" t="s">
        <v>4259</v>
      </c>
      <c r="N877" t="s">
        <v>1210</v>
      </c>
      <c r="O877" t="s">
        <v>5390</v>
      </c>
    </row>
    <row r="878" spans="13:15" x14ac:dyDescent="0.25">
      <c r="M878" t="s">
        <v>4259</v>
      </c>
      <c r="N878" t="s">
        <v>1210</v>
      </c>
      <c r="O878" t="s">
        <v>5390</v>
      </c>
    </row>
    <row r="879" spans="13:15" x14ac:dyDescent="0.25">
      <c r="M879" t="s">
        <v>4260</v>
      </c>
      <c r="N879" t="s">
        <v>1214</v>
      </c>
      <c r="O879" t="s">
        <v>5391</v>
      </c>
    </row>
    <row r="880" spans="13:15" x14ac:dyDescent="0.25">
      <c r="M880" t="s">
        <v>4260</v>
      </c>
      <c r="N880" t="s">
        <v>1214</v>
      </c>
      <c r="O880" t="s">
        <v>5391</v>
      </c>
    </row>
    <row r="881" spans="13:15" x14ac:dyDescent="0.25">
      <c r="M881" t="s">
        <v>4261</v>
      </c>
      <c r="N881" t="s">
        <v>1216</v>
      </c>
      <c r="O881" t="s">
        <v>5392</v>
      </c>
    </row>
    <row r="882" spans="13:15" x14ac:dyDescent="0.25">
      <c r="M882" t="s">
        <v>4261</v>
      </c>
      <c r="N882" t="s">
        <v>1216</v>
      </c>
      <c r="O882" t="s">
        <v>5392</v>
      </c>
    </row>
    <row r="883" spans="13:15" x14ac:dyDescent="0.25">
      <c r="M883" t="s">
        <v>4262</v>
      </c>
      <c r="N883" t="s">
        <v>1218</v>
      </c>
      <c r="O883" t="s">
        <v>5393</v>
      </c>
    </row>
    <row r="884" spans="13:15" x14ac:dyDescent="0.25">
      <c r="M884" t="s">
        <v>4262</v>
      </c>
      <c r="N884" t="s">
        <v>1218</v>
      </c>
      <c r="O884" t="s">
        <v>5393</v>
      </c>
    </row>
    <row r="885" spans="13:15" x14ac:dyDescent="0.25">
      <c r="M885" t="s">
        <v>4263</v>
      </c>
      <c r="N885" t="s">
        <v>1220</v>
      </c>
      <c r="O885" t="s">
        <v>5394</v>
      </c>
    </row>
    <row r="886" spans="13:15" x14ac:dyDescent="0.25">
      <c r="M886" t="s">
        <v>4263</v>
      </c>
      <c r="N886" t="s">
        <v>1220</v>
      </c>
      <c r="O886" t="s">
        <v>5394</v>
      </c>
    </row>
    <row r="887" spans="13:15" x14ac:dyDescent="0.25">
      <c r="M887" t="s">
        <v>4264</v>
      </c>
      <c r="N887" t="s">
        <v>1222</v>
      </c>
      <c r="O887" t="s">
        <v>5395</v>
      </c>
    </row>
    <row r="888" spans="13:15" x14ac:dyDescent="0.25">
      <c r="M888" t="s">
        <v>4264</v>
      </c>
      <c r="N888" t="s">
        <v>1222</v>
      </c>
      <c r="O888" t="s">
        <v>5395</v>
      </c>
    </row>
    <row r="889" spans="13:15" x14ac:dyDescent="0.25">
      <c r="M889" t="s">
        <v>4265</v>
      </c>
      <c r="N889" t="s">
        <v>1224</v>
      </c>
      <c r="O889" t="s">
        <v>5396</v>
      </c>
    </row>
    <row r="890" spans="13:15" x14ac:dyDescent="0.25">
      <c r="M890" t="s">
        <v>4265</v>
      </c>
      <c r="N890" t="s">
        <v>1224</v>
      </c>
      <c r="O890" t="s">
        <v>5396</v>
      </c>
    </row>
    <row r="891" spans="13:15" x14ac:dyDescent="0.25">
      <c r="M891" t="s">
        <v>4266</v>
      </c>
      <c r="N891" t="s">
        <v>1226</v>
      </c>
      <c r="O891" t="s">
        <v>5397</v>
      </c>
    </row>
    <row r="892" spans="13:15" x14ac:dyDescent="0.25">
      <c r="M892" t="s">
        <v>4266</v>
      </c>
      <c r="N892" t="s">
        <v>1226</v>
      </c>
      <c r="O892" t="s">
        <v>5397</v>
      </c>
    </row>
    <row r="893" spans="13:15" x14ac:dyDescent="0.25">
      <c r="M893" t="s">
        <v>4267</v>
      </c>
      <c r="N893" t="s">
        <v>1228</v>
      </c>
      <c r="O893" t="s">
        <v>5398</v>
      </c>
    </row>
    <row r="894" spans="13:15" x14ac:dyDescent="0.25">
      <c r="M894" t="s">
        <v>4267</v>
      </c>
      <c r="N894" t="s">
        <v>1228</v>
      </c>
      <c r="O894" t="s">
        <v>5398</v>
      </c>
    </row>
    <row r="895" spans="13:15" x14ac:dyDescent="0.25">
      <c r="M895" t="s">
        <v>4268</v>
      </c>
      <c r="N895" t="s">
        <v>1230</v>
      </c>
      <c r="O895" t="s">
        <v>5399</v>
      </c>
    </row>
    <row r="896" spans="13:15" x14ac:dyDescent="0.25">
      <c r="M896" t="s">
        <v>4268</v>
      </c>
      <c r="N896" t="s">
        <v>1230</v>
      </c>
      <c r="O896" t="s">
        <v>5399</v>
      </c>
    </row>
    <row r="897" spans="13:15" x14ac:dyDescent="0.25">
      <c r="M897" t="s">
        <v>4269</v>
      </c>
      <c r="N897" t="s">
        <v>1232</v>
      </c>
      <c r="O897" t="s">
        <v>5400</v>
      </c>
    </row>
    <row r="898" spans="13:15" x14ac:dyDescent="0.25">
      <c r="M898" t="s">
        <v>4269</v>
      </c>
      <c r="N898" t="s">
        <v>1232</v>
      </c>
      <c r="O898" t="s">
        <v>5400</v>
      </c>
    </row>
    <row r="899" spans="13:15" x14ac:dyDescent="0.25">
      <c r="M899" t="s">
        <v>4270</v>
      </c>
      <c r="N899" t="s">
        <v>1234</v>
      </c>
      <c r="O899" t="s">
        <v>5401</v>
      </c>
    </row>
    <row r="900" spans="13:15" x14ac:dyDescent="0.25">
      <c r="M900" t="s">
        <v>4270</v>
      </c>
      <c r="N900" t="s">
        <v>1234</v>
      </c>
      <c r="O900" t="s">
        <v>5401</v>
      </c>
    </row>
    <row r="901" spans="13:15" x14ac:dyDescent="0.25">
      <c r="M901" t="s">
        <v>4271</v>
      </c>
      <c r="N901" t="s">
        <v>1236</v>
      </c>
      <c r="O901" t="s">
        <v>5402</v>
      </c>
    </row>
    <row r="902" spans="13:15" x14ac:dyDescent="0.25">
      <c r="M902" t="s">
        <v>4271</v>
      </c>
      <c r="N902" t="s">
        <v>1236</v>
      </c>
      <c r="O902" t="s">
        <v>5402</v>
      </c>
    </row>
    <row r="903" spans="13:15" x14ac:dyDescent="0.25">
      <c r="M903" t="s">
        <v>4272</v>
      </c>
      <c r="N903" t="s">
        <v>300</v>
      </c>
      <c r="O903" t="s">
        <v>5403</v>
      </c>
    </row>
    <row r="904" spans="13:15" x14ac:dyDescent="0.25">
      <c r="M904" t="s">
        <v>4273</v>
      </c>
      <c r="N904" t="s">
        <v>299</v>
      </c>
      <c r="O904" t="s">
        <v>5404</v>
      </c>
    </row>
    <row r="905" spans="13:15" x14ac:dyDescent="0.25">
      <c r="M905" t="s">
        <v>4274</v>
      </c>
      <c r="N905" t="s">
        <v>307</v>
      </c>
      <c r="O905" t="s">
        <v>5405</v>
      </c>
    </row>
    <row r="906" spans="13:15" x14ac:dyDescent="0.25">
      <c r="M906" t="s">
        <v>4275</v>
      </c>
      <c r="N906" t="s">
        <v>308</v>
      </c>
      <c r="O906" t="s">
        <v>5406</v>
      </c>
    </row>
    <row r="907" spans="13:15" x14ac:dyDescent="0.25">
      <c r="M907" t="s">
        <v>4284</v>
      </c>
      <c r="N907" t="s">
        <v>224</v>
      </c>
      <c r="O907" t="s">
        <v>5411</v>
      </c>
    </row>
    <row r="908" spans="13:15" x14ac:dyDescent="0.25">
      <c r="M908" t="s">
        <v>4285</v>
      </c>
      <c r="N908" t="s">
        <v>131</v>
      </c>
      <c r="O908" t="s">
        <v>5412</v>
      </c>
    </row>
    <row r="909" spans="13:15" x14ac:dyDescent="0.25">
      <c r="M909" t="s">
        <v>4286</v>
      </c>
      <c r="N909" t="s">
        <v>225</v>
      </c>
      <c r="O909" t="s">
        <v>5413</v>
      </c>
    </row>
    <row r="910" spans="13:15" x14ac:dyDescent="0.25">
      <c r="M910" t="s">
        <v>4287</v>
      </c>
      <c r="N910" t="s">
        <v>132</v>
      </c>
      <c r="O910" t="s">
        <v>5414</v>
      </c>
    </row>
    <row r="911" spans="13:15" x14ac:dyDescent="0.25">
      <c r="M911" t="s">
        <v>4288</v>
      </c>
      <c r="N911" t="s">
        <v>226</v>
      </c>
      <c r="O911" t="s">
        <v>5415</v>
      </c>
    </row>
    <row r="912" spans="13:15" x14ac:dyDescent="0.25">
      <c r="M912" t="s">
        <v>4289</v>
      </c>
      <c r="N912" t="s">
        <v>723</v>
      </c>
      <c r="O912" t="s">
        <v>5416</v>
      </c>
    </row>
    <row r="913" spans="13:15" x14ac:dyDescent="0.25">
      <c r="M913" t="s">
        <v>4289</v>
      </c>
      <c r="N913" t="s">
        <v>766</v>
      </c>
      <c r="O913" t="s">
        <v>5452</v>
      </c>
    </row>
    <row r="914" spans="13:15" x14ac:dyDescent="0.25">
      <c r="M914" t="s">
        <v>4290</v>
      </c>
      <c r="N914" t="s">
        <v>767</v>
      </c>
      <c r="O914" t="s">
        <v>5417</v>
      </c>
    </row>
    <row r="915" spans="13:15" x14ac:dyDescent="0.25">
      <c r="M915" t="s">
        <v>4295</v>
      </c>
      <c r="N915" t="s">
        <v>760</v>
      </c>
      <c r="O915" t="s">
        <v>5423</v>
      </c>
    </row>
    <row r="916" spans="13:15" x14ac:dyDescent="0.25">
      <c r="M916" t="s">
        <v>4295</v>
      </c>
      <c r="N916" t="s">
        <v>997</v>
      </c>
      <c r="O916" t="s">
        <v>5440</v>
      </c>
    </row>
    <row r="917" spans="13:15" x14ac:dyDescent="0.25">
      <c r="M917" t="s">
        <v>4296</v>
      </c>
      <c r="N917" t="s">
        <v>762</v>
      </c>
      <c r="O917" t="s">
        <v>5424</v>
      </c>
    </row>
    <row r="918" spans="13:15" x14ac:dyDescent="0.25">
      <c r="M918" t="s">
        <v>4296</v>
      </c>
      <c r="N918" t="s">
        <v>359</v>
      </c>
      <c r="O918" t="s">
        <v>5441</v>
      </c>
    </row>
    <row r="919" spans="13:15" x14ac:dyDescent="0.25">
      <c r="M919" t="s">
        <v>4297</v>
      </c>
      <c r="N919" t="s">
        <v>761</v>
      </c>
      <c r="O919" t="s">
        <v>5425</v>
      </c>
    </row>
    <row r="920" spans="13:15" x14ac:dyDescent="0.25">
      <c r="M920" t="s">
        <v>4297</v>
      </c>
      <c r="N920" t="s">
        <v>360</v>
      </c>
      <c r="O920" t="s">
        <v>5442</v>
      </c>
    </row>
    <row r="921" spans="13:15" x14ac:dyDescent="0.25">
      <c r="M921" t="s">
        <v>4298</v>
      </c>
      <c r="N921" t="s">
        <v>783</v>
      </c>
      <c r="O921" t="s">
        <v>5426</v>
      </c>
    </row>
    <row r="922" spans="13:15" x14ac:dyDescent="0.25">
      <c r="M922" t="s">
        <v>4298</v>
      </c>
      <c r="N922" t="s">
        <v>779</v>
      </c>
      <c r="O922" t="s">
        <v>5454</v>
      </c>
    </row>
    <row r="923" spans="13:15" x14ac:dyDescent="0.25">
      <c r="M923" t="s">
        <v>4299</v>
      </c>
      <c r="N923" t="s">
        <v>744</v>
      </c>
      <c r="O923" t="s">
        <v>5427</v>
      </c>
    </row>
    <row r="924" spans="13:15" x14ac:dyDescent="0.25">
      <c r="M924" t="s">
        <v>4300</v>
      </c>
      <c r="N924" t="s">
        <v>745</v>
      </c>
      <c r="O924" t="s">
        <v>5428</v>
      </c>
    </row>
    <row r="925" spans="13:15" x14ac:dyDescent="0.25">
      <c r="M925" t="s">
        <v>4301</v>
      </c>
      <c r="N925" t="s">
        <v>738</v>
      </c>
      <c r="O925" t="s">
        <v>5429</v>
      </c>
    </row>
    <row r="926" spans="13:15" x14ac:dyDescent="0.25">
      <c r="M926" t="s">
        <v>4302</v>
      </c>
      <c r="N926" t="s">
        <v>739</v>
      </c>
      <c r="O926" t="s">
        <v>5430</v>
      </c>
    </row>
    <row r="927" spans="13:15" x14ac:dyDescent="0.25">
      <c r="M927" t="s">
        <v>4303</v>
      </c>
      <c r="N927" t="s">
        <v>740</v>
      </c>
      <c r="O927" t="s">
        <v>5431</v>
      </c>
    </row>
    <row r="928" spans="13:15" x14ac:dyDescent="0.25">
      <c r="M928" t="s">
        <v>4304</v>
      </c>
      <c r="N928" t="s">
        <v>771</v>
      </c>
      <c r="O928" t="s">
        <v>5432</v>
      </c>
    </row>
    <row r="929" spans="13:15" x14ac:dyDescent="0.25">
      <c r="M929" t="s">
        <v>4305</v>
      </c>
      <c r="N929" t="s">
        <v>326</v>
      </c>
      <c r="O929" t="s">
        <v>5433</v>
      </c>
    </row>
    <row r="930" spans="13:15" x14ac:dyDescent="0.25">
      <c r="M930" t="s">
        <v>4306</v>
      </c>
      <c r="N930" t="s">
        <v>327</v>
      </c>
      <c r="O930" t="s">
        <v>5434</v>
      </c>
    </row>
    <row r="931" spans="13:15" x14ac:dyDescent="0.25">
      <c r="M931" t="s">
        <v>4307</v>
      </c>
      <c r="N931" t="s">
        <v>328</v>
      </c>
      <c r="O931" t="s">
        <v>5435</v>
      </c>
    </row>
    <row r="932" spans="13:15" x14ac:dyDescent="0.25">
      <c r="M932" t="s">
        <v>4308</v>
      </c>
      <c r="N932" t="s">
        <v>319</v>
      </c>
      <c r="O932" t="s">
        <v>5436</v>
      </c>
    </row>
    <row r="933" spans="13:15" x14ac:dyDescent="0.25">
      <c r="M933" t="s">
        <v>4309</v>
      </c>
      <c r="N933" t="s">
        <v>322</v>
      </c>
      <c r="O933" t="s">
        <v>5437</v>
      </c>
    </row>
    <row r="934" spans="13:15" x14ac:dyDescent="0.25">
      <c r="M934" t="s">
        <v>4310</v>
      </c>
      <c r="N934" t="s">
        <v>707</v>
      </c>
      <c r="O934" t="s">
        <v>5438</v>
      </c>
    </row>
    <row r="935" spans="13:15" x14ac:dyDescent="0.25">
      <c r="M935" t="s">
        <v>4311</v>
      </c>
      <c r="N935" t="s">
        <v>96</v>
      </c>
      <c r="O935" t="s">
        <v>5439</v>
      </c>
    </row>
    <row r="936" spans="13:15" x14ac:dyDescent="0.25">
      <c r="M936" t="s">
        <v>4312</v>
      </c>
      <c r="N936" t="s">
        <v>775</v>
      </c>
      <c r="O936" t="s">
        <v>5443</v>
      </c>
    </row>
    <row r="937" spans="13:15" x14ac:dyDescent="0.25">
      <c r="M937" t="s">
        <v>4313</v>
      </c>
      <c r="N937" t="s">
        <v>776</v>
      </c>
      <c r="O937" t="s">
        <v>5444</v>
      </c>
    </row>
    <row r="938" spans="13:15" x14ac:dyDescent="0.25">
      <c r="M938" t="s">
        <v>4314</v>
      </c>
      <c r="N938" t="s">
        <v>756</v>
      </c>
      <c r="O938" t="s">
        <v>5445</v>
      </c>
    </row>
    <row r="939" spans="13:15" x14ac:dyDescent="0.25">
      <c r="M939" t="s">
        <v>4315</v>
      </c>
      <c r="N939" t="s">
        <v>732</v>
      </c>
      <c r="O939" t="s">
        <v>5446</v>
      </c>
    </row>
    <row r="940" spans="13:15" x14ac:dyDescent="0.25">
      <c r="M940" t="s">
        <v>4316</v>
      </c>
      <c r="N940" t="s">
        <v>753</v>
      </c>
      <c r="O940" t="s">
        <v>5447</v>
      </c>
    </row>
    <row r="941" spans="13:15" x14ac:dyDescent="0.25">
      <c r="M941" t="s">
        <v>4317</v>
      </c>
      <c r="N941" t="s">
        <v>754</v>
      </c>
      <c r="O941" t="s">
        <v>5448</v>
      </c>
    </row>
    <row r="942" spans="13:15" x14ac:dyDescent="0.25">
      <c r="M942" t="s">
        <v>4318</v>
      </c>
      <c r="N942" t="s">
        <v>755</v>
      </c>
      <c r="O942" t="s">
        <v>5449</v>
      </c>
    </row>
    <row r="943" spans="13:15" x14ac:dyDescent="0.25">
      <c r="M943" t="s">
        <v>4319</v>
      </c>
      <c r="N943" t="s">
        <v>311</v>
      </c>
      <c r="O943" t="s">
        <v>5450</v>
      </c>
    </row>
    <row r="944" spans="13:15" x14ac:dyDescent="0.25">
      <c r="M944" t="s">
        <v>4320</v>
      </c>
      <c r="N944" t="s">
        <v>332</v>
      </c>
      <c r="O944" t="s">
        <v>5451</v>
      </c>
    </row>
    <row r="945" spans="13:15" x14ac:dyDescent="0.25">
      <c r="M945" t="s">
        <v>4321</v>
      </c>
      <c r="N945" t="s">
        <v>334</v>
      </c>
      <c r="O945" t="s">
        <v>5455</v>
      </c>
    </row>
    <row r="946" spans="13:15" x14ac:dyDescent="0.25">
      <c r="M946" t="s">
        <v>4322</v>
      </c>
      <c r="N946" t="s">
        <v>336</v>
      </c>
      <c r="O946" t="s">
        <v>5456</v>
      </c>
    </row>
    <row r="947" spans="13:15" x14ac:dyDescent="0.25">
      <c r="M947" t="s">
        <v>4323</v>
      </c>
      <c r="N947" t="s">
        <v>708</v>
      </c>
      <c r="O947" t="s">
        <v>5457</v>
      </c>
    </row>
    <row r="948" spans="13:15" x14ac:dyDescent="0.25">
      <c r="M948" t="s">
        <v>4324</v>
      </c>
      <c r="N948" t="s">
        <v>331</v>
      </c>
      <c r="O948" t="s">
        <v>5458</v>
      </c>
    </row>
    <row r="949" spans="13:15" x14ac:dyDescent="0.25">
      <c r="M949" t="s">
        <v>4325</v>
      </c>
      <c r="N949" t="s">
        <v>338</v>
      </c>
      <c r="O949" t="s">
        <v>5459</v>
      </c>
    </row>
    <row r="950" spans="13:15" x14ac:dyDescent="0.25">
      <c r="M950" t="s">
        <v>4326</v>
      </c>
      <c r="N950" t="s">
        <v>310</v>
      </c>
      <c r="O950" t="s">
        <v>5460</v>
      </c>
    </row>
    <row r="951" spans="13:15" x14ac:dyDescent="0.25">
      <c r="M951" t="s">
        <v>4327</v>
      </c>
      <c r="N951" t="s">
        <v>97</v>
      </c>
      <c r="O951" t="s">
        <v>5461</v>
      </c>
    </row>
    <row r="952" spans="13:15" x14ac:dyDescent="0.25">
      <c r="M952" t="s">
        <v>4328</v>
      </c>
      <c r="N952" t="s">
        <v>731</v>
      </c>
      <c r="O952" t="s">
        <v>5462</v>
      </c>
    </row>
    <row r="953" spans="13:15" x14ac:dyDescent="0.25">
      <c r="M953" t="s">
        <v>4329</v>
      </c>
      <c r="N953" t="s">
        <v>623</v>
      </c>
      <c r="O953" t="s">
        <v>5463</v>
      </c>
    </row>
    <row r="954" spans="13:15" x14ac:dyDescent="0.25">
      <c r="M954" t="s">
        <v>4330</v>
      </c>
      <c r="N954" t="s">
        <v>624</v>
      </c>
      <c r="O954" t="s">
        <v>5464</v>
      </c>
    </row>
    <row r="955" spans="13:15" x14ac:dyDescent="0.25">
      <c r="M955" t="s">
        <v>4331</v>
      </c>
      <c r="N955" t="s">
        <v>625</v>
      </c>
      <c r="O955" t="s">
        <v>5465</v>
      </c>
    </row>
    <row r="956" spans="13:15" x14ac:dyDescent="0.25">
      <c r="M956" t="s">
        <v>4332</v>
      </c>
      <c r="N956" t="s">
        <v>626</v>
      </c>
      <c r="O956" t="s">
        <v>5466</v>
      </c>
    </row>
    <row r="957" spans="13:15" x14ac:dyDescent="0.25">
      <c r="M957" t="s">
        <v>4333</v>
      </c>
      <c r="N957" t="s">
        <v>627</v>
      </c>
      <c r="O957" t="s">
        <v>5467</v>
      </c>
    </row>
    <row r="958" spans="13:15" x14ac:dyDescent="0.25">
      <c r="M958" t="s">
        <v>4334</v>
      </c>
      <c r="N958" t="s">
        <v>628</v>
      </c>
      <c r="O958" t="s">
        <v>5468</v>
      </c>
    </row>
    <row r="959" spans="13:15" x14ac:dyDescent="0.25">
      <c r="M959" t="s">
        <v>4335</v>
      </c>
      <c r="N959" t="s">
        <v>629</v>
      </c>
      <c r="O959" t="s">
        <v>5469</v>
      </c>
    </row>
    <row r="960" spans="13:15" x14ac:dyDescent="0.25">
      <c r="M960" t="s">
        <v>4336</v>
      </c>
      <c r="N960" t="s">
        <v>634</v>
      </c>
      <c r="O960" t="s">
        <v>5470</v>
      </c>
    </row>
    <row r="961" spans="13:15" x14ac:dyDescent="0.25">
      <c r="M961" t="s">
        <v>4337</v>
      </c>
      <c r="N961" t="s">
        <v>630</v>
      </c>
      <c r="O961" t="s">
        <v>5471</v>
      </c>
    </row>
    <row r="962" spans="13:15" x14ac:dyDescent="0.25">
      <c r="M962" t="s">
        <v>4338</v>
      </c>
      <c r="N962" t="s">
        <v>631</v>
      </c>
      <c r="O962" t="s">
        <v>5472</v>
      </c>
    </row>
    <row r="963" spans="13:15" x14ac:dyDescent="0.25">
      <c r="M963" t="s">
        <v>4339</v>
      </c>
      <c r="N963" t="s">
        <v>646</v>
      </c>
      <c r="O963" t="s">
        <v>5473</v>
      </c>
    </row>
    <row r="964" spans="13:15" x14ac:dyDescent="0.25">
      <c r="M964" t="s">
        <v>4339</v>
      </c>
      <c r="N964" t="s">
        <v>599</v>
      </c>
      <c r="O964" t="s">
        <v>5517</v>
      </c>
    </row>
    <row r="965" spans="13:15" x14ac:dyDescent="0.25">
      <c r="M965" t="s">
        <v>4340</v>
      </c>
      <c r="N965" t="s">
        <v>632</v>
      </c>
      <c r="O965" t="s">
        <v>5474</v>
      </c>
    </row>
    <row r="966" spans="13:15" x14ac:dyDescent="0.25">
      <c r="M966" t="s">
        <v>4390</v>
      </c>
      <c r="N966" t="s">
        <v>1308</v>
      </c>
      <c r="O966" t="s">
        <v>5493</v>
      </c>
    </row>
    <row r="967" spans="13:15" x14ac:dyDescent="0.25">
      <c r="M967" t="s">
        <v>4391</v>
      </c>
      <c r="N967" t="s">
        <v>1312</v>
      </c>
      <c r="O967" t="s">
        <v>5494</v>
      </c>
    </row>
    <row r="968" spans="13:15" x14ac:dyDescent="0.25">
      <c r="M968" t="s">
        <v>4392</v>
      </c>
      <c r="N968" t="s">
        <v>1308</v>
      </c>
      <c r="O968" t="s">
        <v>5495</v>
      </c>
    </row>
    <row r="969" spans="13:15" x14ac:dyDescent="0.25">
      <c r="M969" t="s">
        <v>4393</v>
      </c>
      <c r="N969" t="s">
        <v>1312</v>
      </c>
      <c r="O969" t="s">
        <v>5496</v>
      </c>
    </row>
    <row r="970" spans="13:15" x14ac:dyDescent="0.25">
      <c r="M970" t="s">
        <v>4394</v>
      </c>
      <c r="N970" t="s">
        <v>1308</v>
      </c>
      <c r="O970" t="s">
        <v>5497</v>
      </c>
    </row>
    <row r="971" spans="13:15" x14ac:dyDescent="0.25">
      <c r="M971" t="s">
        <v>4395</v>
      </c>
      <c r="N971" t="s">
        <v>1312</v>
      </c>
      <c r="O971" t="s">
        <v>5498</v>
      </c>
    </row>
    <row r="972" spans="13:15" x14ac:dyDescent="0.25">
      <c r="M972" t="s">
        <v>4396</v>
      </c>
      <c r="N972" t="s">
        <v>1308</v>
      </c>
      <c r="O972" t="s">
        <v>5499</v>
      </c>
    </row>
    <row r="973" spans="13:15" x14ac:dyDescent="0.25">
      <c r="M973" t="s">
        <v>4397</v>
      </c>
      <c r="N973" t="s">
        <v>1312</v>
      </c>
      <c r="O973" t="s">
        <v>5500</v>
      </c>
    </row>
    <row r="974" spans="13:15" x14ac:dyDescent="0.25">
      <c r="M974" t="s">
        <v>4398</v>
      </c>
      <c r="N974" t="s">
        <v>1308</v>
      </c>
      <c r="O974" t="s">
        <v>5501</v>
      </c>
    </row>
    <row r="975" spans="13:15" x14ac:dyDescent="0.25">
      <c r="M975" t="s">
        <v>4399</v>
      </c>
      <c r="N975" t="s">
        <v>1312</v>
      </c>
      <c r="O975" t="s">
        <v>5502</v>
      </c>
    </row>
    <row r="976" spans="13:15" x14ac:dyDescent="0.25">
      <c r="M976" t="s">
        <v>4400</v>
      </c>
      <c r="N976" t="s">
        <v>1162</v>
      </c>
      <c r="O976" t="s">
        <v>5503</v>
      </c>
    </row>
    <row r="977" spans="13:15" x14ac:dyDescent="0.25">
      <c r="M977" t="s">
        <v>4401</v>
      </c>
      <c r="N977" t="s">
        <v>1151</v>
      </c>
      <c r="O977" t="s">
        <v>5504</v>
      </c>
    </row>
    <row r="978" spans="13:15" x14ac:dyDescent="0.25">
      <c r="M978" t="s">
        <v>4402</v>
      </c>
      <c r="N978" t="s">
        <v>1148</v>
      </c>
      <c r="O978" t="s">
        <v>5505</v>
      </c>
    </row>
    <row r="979" spans="13:15" x14ac:dyDescent="0.25">
      <c r="M979" t="s">
        <v>4403</v>
      </c>
      <c r="N979" t="s">
        <v>1166</v>
      </c>
      <c r="O979" t="s">
        <v>5506</v>
      </c>
    </row>
    <row r="980" spans="13:15" x14ac:dyDescent="0.25">
      <c r="M980" t="s">
        <v>4404</v>
      </c>
      <c r="N980" t="s">
        <v>129</v>
      </c>
      <c r="O980" t="s">
        <v>5507</v>
      </c>
    </row>
    <row r="981" spans="13:15" x14ac:dyDescent="0.25">
      <c r="M981" t="s">
        <v>4405</v>
      </c>
      <c r="N981" t="s">
        <v>1157</v>
      </c>
      <c r="O981" t="s">
        <v>5508</v>
      </c>
    </row>
    <row r="982" spans="13:15" x14ac:dyDescent="0.25">
      <c r="M982" t="s">
        <v>4406</v>
      </c>
      <c r="N982" t="s">
        <v>1154</v>
      </c>
      <c r="O982" t="s">
        <v>5509</v>
      </c>
    </row>
    <row r="983" spans="13:15" x14ac:dyDescent="0.25">
      <c r="M983" t="s">
        <v>4407</v>
      </c>
      <c r="N983" t="s">
        <v>1169</v>
      </c>
      <c r="O983" t="s">
        <v>5510</v>
      </c>
    </row>
    <row r="984" spans="13:15" x14ac:dyDescent="0.25">
      <c r="M984" t="s">
        <v>4408</v>
      </c>
      <c r="N984" t="s">
        <v>31</v>
      </c>
      <c r="O984" t="s">
        <v>5511</v>
      </c>
    </row>
    <row r="985" spans="13:15" x14ac:dyDescent="0.25">
      <c r="M985" t="s">
        <v>4409</v>
      </c>
      <c r="N985" t="s">
        <v>81</v>
      </c>
      <c r="O985" t="s">
        <v>5512</v>
      </c>
    </row>
    <row r="986" spans="13:15" x14ac:dyDescent="0.25">
      <c r="M986" t="s">
        <v>4410</v>
      </c>
      <c r="N986" t="s">
        <v>1141</v>
      </c>
      <c r="O986" t="s">
        <v>5513</v>
      </c>
    </row>
    <row r="987" spans="13:15" x14ac:dyDescent="0.25">
      <c r="M987" t="s">
        <v>4411</v>
      </c>
      <c r="N987" t="s">
        <v>1143</v>
      </c>
      <c r="O987" t="s">
        <v>5514</v>
      </c>
    </row>
    <row r="988" spans="13:15" x14ac:dyDescent="0.25">
      <c r="M988" t="s">
        <v>4412</v>
      </c>
      <c r="N988" t="s">
        <v>1145</v>
      </c>
      <c r="O988" t="s">
        <v>5515</v>
      </c>
    </row>
    <row r="989" spans="13:15" x14ac:dyDescent="0.25">
      <c r="M989" t="s">
        <v>4413</v>
      </c>
      <c r="N989" t="s">
        <v>1160</v>
      </c>
      <c r="O989" t="s">
        <v>5516</v>
      </c>
    </row>
    <row r="990" spans="13:15" x14ac:dyDescent="0.25">
      <c r="M990" t="s">
        <v>4414</v>
      </c>
      <c r="N990" t="s">
        <v>588</v>
      </c>
      <c r="O990" t="s">
        <v>5518</v>
      </c>
    </row>
    <row r="991" spans="13:15" x14ac:dyDescent="0.25">
      <c r="M991" t="s">
        <v>4414</v>
      </c>
      <c r="N991" t="s">
        <v>590</v>
      </c>
      <c r="O991" t="s">
        <v>5520</v>
      </c>
    </row>
    <row r="992" spans="13:15" x14ac:dyDescent="0.25">
      <c r="M992" t="s">
        <v>4414</v>
      </c>
      <c r="N992" t="s">
        <v>589</v>
      </c>
      <c r="O992" t="s">
        <v>5526</v>
      </c>
    </row>
    <row r="993" spans="13:15" x14ac:dyDescent="0.25">
      <c r="M993" t="s">
        <v>4416</v>
      </c>
      <c r="N993" t="s">
        <v>591</v>
      </c>
      <c r="O993" t="s">
        <v>5521</v>
      </c>
    </row>
    <row r="994" spans="13:15" x14ac:dyDescent="0.25">
      <c r="M994" t="s">
        <v>4417</v>
      </c>
      <c r="N994" t="s">
        <v>592</v>
      </c>
      <c r="O994" t="s">
        <v>5522</v>
      </c>
    </row>
    <row r="995" spans="13:15" x14ac:dyDescent="0.25">
      <c r="M995" t="s">
        <v>4418</v>
      </c>
      <c r="N995" t="s">
        <v>593</v>
      </c>
      <c r="O995" t="s">
        <v>5523</v>
      </c>
    </row>
    <row r="996" spans="13:15" x14ac:dyDescent="0.25">
      <c r="M996" t="s">
        <v>4419</v>
      </c>
      <c r="N996" t="s">
        <v>594</v>
      </c>
      <c r="O996" t="s">
        <v>5524</v>
      </c>
    </row>
    <row r="997" spans="13:15" x14ac:dyDescent="0.25">
      <c r="M997" t="s">
        <v>4415</v>
      </c>
      <c r="N997" t="s">
        <v>601</v>
      </c>
      <c r="O997" t="s">
        <v>5519</v>
      </c>
    </row>
    <row r="998" spans="13:15" x14ac:dyDescent="0.25">
      <c r="M998" t="s">
        <v>4420</v>
      </c>
      <c r="N998" t="s">
        <v>602</v>
      </c>
      <c r="O998" t="s">
        <v>5525</v>
      </c>
    </row>
    <row r="999" spans="13:15" x14ac:dyDescent="0.25">
      <c r="M999" t="s">
        <v>4421</v>
      </c>
      <c r="N999" t="s">
        <v>581</v>
      </c>
      <c r="O999" t="s">
        <v>5527</v>
      </c>
    </row>
    <row r="1000" spans="13:15" x14ac:dyDescent="0.25">
      <c r="M1000" t="s">
        <v>4427</v>
      </c>
      <c r="N1000" t="s">
        <v>495</v>
      </c>
      <c r="O1000" t="s">
        <v>5534</v>
      </c>
    </row>
    <row r="1001" spans="13:15" x14ac:dyDescent="0.25">
      <c r="M1001" t="s">
        <v>4427</v>
      </c>
      <c r="N1001" t="s">
        <v>501</v>
      </c>
      <c r="O1001" t="s">
        <v>5560</v>
      </c>
    </row>
    <row r="1002" spans="13:15" x14ac:dyDescent="0.25">
      <c r="M1002" t="s">
        <v>4428</v>
      </c>
      <c r="N1002" t="s">
        <v>496</v>
      </c>
      <c r="O1002" t="s">
        <v>5535</v>
      </c>
    </row>
    <row r="1003" spans="13:15" x14ac:dyDescent="0.25">
      <c r="M1003" t="s">
        <v>4429</v>
      </c>
      <c r="N1003" t="s">
        <v>501</v>
      </c>
      <c r="O1003" t="s">
        <v>5536</v>
      </c>
    </row>
    <row r="1004" spans="13:15" x14ac:dyDescent="0.25">
      <c r="M1004" t="s">
        <v>4430</v>
      </c>
      <c r="N1004" t="s">
        <v>504</v>
      </c>
      <c r="O1004" t="s">
        <v>5537</v>
      </c>
    </row>
    <row r="1005" spans="13:15" x14ac:dyDescent="0.25">
      <c r="M1005" t="s">
        <v>4431</v>
      </c>
      <c r="N1005" t="s">
        <v>502</v>
      </c>
      <c r="O1005" t="s">
        <v>5538</v>
      </c>
    </row>
    <row r="1006" spans="13:15" x14ac:dyDescent="0.25">
      <c r="M1006" t="s">
        <v>4444</v>
      </c>
      <c r="N1006" t="s">
        <v>1332</v>
      </c>
      <c r="O1006" t="s">
        <v>5570</v>
      </c>
    </row>
    <row r="1007" spans="13:15" x14ac:dyDescent="0.25">
      <c r="M1007" t="s">
        <v>4445</v>
      </c>
      <c r="N1007" t="s">
        <v>1337</v>
      </c>
      <c r="O1007" t="s">
        <v>5571</v>
      </c>
    </row>
    <row r="1008" spans="13:15" x14ac:dyDescent="0.25">
      <c r="M1008" t="s">
        <v>4446</v>
      </c>
      <c r="N1008" t="s">
        <v>140</v>
      </c>
      <c r="O1008" t="s">
        <v>5572</v>
      </c>
    </row>
    <row r="1009" spans="13:15" x14ac:dyDescent="0.25">
      <c r="M1009" t="s">
        <v>4447</v>
      </c>
      <c r="N1009" t="s">
        <v>1340</v>
      </c>
      <c r="O1009" t="s">
        <v>5573</v>
      </c>
    </row>
    <row r="1010" spans="13:15" x14ac:dyDescent="0.25">
      <c r="M1010" t="s">
        <v>4448</v>
      </c>
      <c r="N1010" t="s">
        <v>1342</v>
      </c>
      <c r="O1010" t="s">
        <v>5574</v>
      </c>
    </row>
    <row r="1011" spans="13:15" x14ac:dyDescent="0.25">
      <c r="M1011" t="s">
        <v>4449</v>
      </c>
      <c r="N1011" t="s">
        <v>1337</v>
      </c>
      <c r="O1011" t="s">
        <v>5575</v>
      </c>
    </row>
    <row r="1012" spans="13:15" x14ac:dyDescent="0.25">
      <c r="M1012" t="s">
        <v>4450</v>
      </c>
      <c r="N1012" t="s">
        <v>140</v>
      </c>
      <c r="O1012" t="s">
        <v>5576</v>
      </c>
    </row>
    <row r="1013" spans="13:15" x14ac:dyDescent="0.25">
      <c r="M1013" t="s">
        <v>4451</v>
      </c>
      <c r="N1013" t="s">
        <v>1340</v>
      </c>
      <c r="O1013" t="s">
        <v>5577</v>
      </c>
    </row>
    <row r="1014" spans="13:15" x14ac:dyDescent="0.25">
      <c r="M1014" t="s">
        <v>4452</v>
      </c>
      <c r="N1014" t="s">
        <v>1342</v>
      </c>
      <c r="O1014" t="s">
        <v>5578</v>
      </c>
    </row>
    <row r="1015" spans="13:15" x14ac:dyDescent="0.25">
      <c r="M1015" t="s">
        <v>4453</v>
      </c>
      <c r="N1015" t="s">
        <v>140</v>
      </c>
      <c r="O1015" t="s">
        <v>5579</v>
      </c>
    </row>
    <row r="1016" spans="13:15" x14ac:dyDescent="0.25">
      <c r="M1016" t="s">
        <v>4454</v>
      </c>
      <c r="N1016" t="s">
        <v>1340</v>
      </c>
      <c r="O1016" t="s">
        <v>5580</v>
      </c>
    </row>
    <row r="1017" spans="13:15" x14ac:dyDescent="0.25">
      <c r="M1017" t="s">
        <v>4455</v>
      </c>
      <c r="N1017" t="s">
        <v>1342</v>
      </c>
      <c r="O1017" t="s">
        <v>5581</v>
      </c>
    </row>
    <row r="1018" spans="13:15" x14ac:dyDescent="0.25">
      <c r="M1018" t="s">
        <v>4456</v>
      </c>
      <c r="N1018" t="s">
        <v>1332</v>
      </c>
      <c r="O1018" t="s">
        <v>5582</v>
      </c>
    </row>
    <row r="1019" spans="13:15" x14ac:dyDescent="0.25">
      <c r="M1019" t="s">
        <v>4457</v>
      </c>
      <c r="N1019" t="s">
        <v>1337</v>
      </c>
      <c r="O1019" t="s">
        <v>5583</v>
      </c>
    </row>
    <row r="1020" spans="13:15" x14ac:dyDescent="0.25">
      <c r="M1020" t="s">
        <v>4458</v>
      </c>
      <c r="N1020" t="s">
        <v>140</v>
      </c>
      <c r="O1020" t="s">
        <v>5584</v>
      </c>
    </row>
    <row r="1021" spans="13:15" x14ac:dyDescent="0.25">
      <c r="M1021" t="s">
        <v>4459</v>
      </c>
      <c r="N1021" t="s">
        <v>1340</v>
      </c>
      <c r="O1021" t="s">
        <v>5585</v>
      </c>
    </row>
    <row r="1022" spans="13:15" x14ac:dyDescent="0.25">
      <c r="M1022" t="s">
        <v>4460</v>
      </c>
      <c r="N1022" t="s">
        <v>1342</v>
      </c>
      <c r="O1022" t="s">
        <v>5586</v>
      </c>
    </row>
    <row r="1023" spans="13:15" x14ac:dyDescent="0.25">
      <c r="M1023" t="s">
        <v>4461</v>
      </c>
      <c r="N1023" t="s">
        <v>1332</v>
      </c>
      <c r="O1023" t="s">
        <v>5587</v>
      </c>
    </row>
    <row r="1024" spans="13:15" x14ac:dyDescent="0.25">
      <c r="M1024" t="s">
        <v>4462</v>
      </c>
      <c r="N1024" t="s">
        <v>1337</v>
      </c>
      <c r="O1024" t="s">
        <v>5588</v>
      </c>
    </row>
    <row r="1025" spans="13:15" x14ac:dyDescent="0.25">
      <c r="M1025" t="s">
        <v>4463</v>
      </c>
      <c r="N1025" t="s">
        <v>140</v>
      </c>
      <c r="O1025" t="s">
        <v>5589</v>
      </c>
    </row>
    <row r="1026" spans="13:15" x14ac:dyDescent="0.25">
      <c r="M1026" t="s">
        <v>4464</v>
      </c>
      <c r="N1026" t="s">
        <v>1340</v>
      </c>
      <c r="O1026" t="s">
        <v>5590</v>
      </c>
    </row>
    <row r="1027" spans="13:15" x14ac:dyDescent="0.25">
      <c r="M1027" t="s">
        <v>4465</v>
      </c>
      <c r="N1027" t="s">
        <v>1342</v>
      </c>
      <c r="O1027" t="s">
        <v>5591</v>
      </c>
    </row>
    <row r="1028" spans="13:15" x14ac:dyDescent="0.25">
      <c r="M1028" t="s">
        <v>4466</v>
      </c>
      <c r="N1028" t="s">
        <v>1332</v>
      </c>
      <c r="O1028" t="s">
        <v>5592</v>
      </c>
    </row>
    <row r="1029" spans="13:15" x14ac:dyDescent="0.25">
      <c r="M1029" t="s">
        <v>4467</v>
      </c>
      <c r="N1029" t="s">
        <v>1337</v>
      </c>
      <c r="O1029" t="s">
        <v>5593</v>
      </c>
    </row>
    <row r="1030" spans="13:15" x14ac:dyDescent="0.25">
      <c r="M1030" t="s">
        <v>4468</v>
      </c>
      <c r="N1030" t="s">
        <v>140</v>
      </c>
      <c r="O1030" t="s">
        <v>5594</v>
      </c>
    </row>
    <row r="1031" spans="13:15" x14ac:dyDescent="0.25">
      <c r="M1031" t="s">
        <v>4469</v>
      </c>
      <c r="N1031" t="s">
        <v>1340</v>
      </c>
      <c r="O1031" t="s">
        <v>5595</v>
      </c>
    </row>
    <row r="1032" spans="13:15" x14ac:dyDescent="0.25">
      <c r="M1032" t="s">
        <v>4470</v>
      </c>
      <c r="N1032" t="s">
        <v>1342</v>
      </c>
      <c r="O1032" t="s">
        <v>5596</v>
      </c>
    </row>
    <row r="1033" spans="13:15" x14ac:dyDescent="0.25">
      <c r="M1033" t="s">
        <v>4471</v>
      </c>
      <c r="N1033" t="s">
        <v>1332</v>
      </c>
      <c r="O1033" t="s">
        <v>5597</v>
      </c>
    </row>
    <row r="1034" spans="13:15" x14ac:dyDescent="0.25">
      <c r="M1034" t="s">
        <v>4472</v>
      </c>
      <c r="N1034" t="s">
        <v>1337</v>
      </c>
      <c r="O1034" t="s">
        <v>5598</v>
      </c>
    </row>
    <row r="1035" spans="13:15" x14ac:dyDescent="0.25">
      <c r="M1035" t="s">
        <v>4473</v>
      </c>
      <c r="N1035" t="s">
        <v>1342</v>
      </c>
      <c r="O1035" t="s">
        <v>5599</v>
      </c>
    </row>
    <row r="1036" spans="13:15" x14ac:dyDescent="0.25">
      <c r="M1036" t="s">
        <v>4474</v>
      </c>
      <c r="N1036" t="s">
        <v>1332</v>
      </c>
      <c r="O1036" t="s">
        <v>5600</v>
      </c>
    </row>
    <row r="1037" spans="13:15" x14ac:dyDescent="0.25">
      <c r="M1037" t="s">
        <v>4475</v>
      </c>
      <c r="N1037" t="s">
        <v>1337</v>
      </c>
      <c r="O1037" t="s">
        <v>5601</v>
      </c>
    </row>
    <row r="1038" spans="13:15" x14ac:dyDescent="0.25">
      <c r="M1038" t="s">
        <v>4476</v>
      </c>
      <c r="N1038" t="s">
        <v>140</v>
      </c>
      <c r="O1038" t="s">
        <v>5602</v>
      </c>
    </row>
    <row r="1039" spans="13:15" x14ac:dyDescent="0.25">
      <c r="M1039" t="s">
        <v>4477</v>
      </c>
      <c r="N1039" t="s">
        <v>1340</v>
      </c>
      <c r="O1039" t="s">
        <v>5603</v>
      </c>
    </row>
    <row r="1040" spans="13:15" x14ac:dyDescent="0.25">
      <c r="M1040" t="s">
        <v>4478</v>
      </c>
      <c r="N1040" t="s">
        <v>1342</v>
      </c>
      <c r="O1040" t="s">
        <v>5604</v>
      </c>
    </row>
    <row r="1041" spans="13:15" x14ac:dyDescent="0.25">
      <c r="M1041" t="s">
        <v>4479</v>
      </c>
      <c r="N1041" t="s">
        <v>1332</v>
      </c>
      <c r="O1041" t="s">
        <v>5605</v>
      </c>
    </row>
    <row r="1042" spans="13:15" x14ac:dyDescent="0.25">
      <c r="M1042" t="s">
        <v>4480</v>
      </c>
      <c r="N1042" t="s">
        <v>1337</v>
      </c>
      <c r="O1042" t="s">
        <v>5606</v>
      </c>
    </row>
    <row r="1043" spans="13:15" x14ac:dyDescent="0.25">
      <c r="M1043" t="s">
        <v>4481</v>
      </c>
      <c r="N1043" t="s">
        <v>140</v>
      </c>
      <c r="O1043" t="s">
        <v>5607</v>
      </c>
    </row>
    <row r="1044" spans="13:15" x14ac:dyDescent="0.25">
      <c r="M1044" t="s">
        <v>4482</v>
      </c>
      <c r="N1044" t="s">
        <v>1340</v>
      </c>
      <c r="O1044" t="s">
        <v>5608</v>
      </c>
    </row>
    <row r="1045" spans="13:15" x14ac:dyDescent="0.25">
      <c r="M1045" t="s">
        <v>4483</v>
      </c>
      <c r="N1045" t="s">
        <v>1342</v>
      </c>
      <c r="O1045" t="s">
        <v>5609</v>
      </c>
    </row>
    <row r="1046" spans="13:15" x14ac:dyDescent="0.25">
      <c r="M1046" t="s">
        <v>4484</v>
      </c>
      <c r="N1046" t="s">
        <v>1337</v>
      </c>
      <c r="O1046" t="s">
        <v>5610</v>
      </c>
    </row>
    <row r="1047" spans="13:15" x14ac:dyDescent="0.25">
      <c r="M1047" t="s">
        <v>4485</v>
      </c>
      <c r="N1047" t="s">
        <v>140</v>
      </c>
      <c r="O1047" t="s">
        <v>5611</v>
      </c>
    </row>
    <row r="1048" spans="13:15" x14ac:dyDescent="0.25">
      <c r="M1048" t="s">
        <v>4486</v>
      </c>
      <c r="N1048" t="s">
        <v>1342</v>
      </c>
      <c r="O1048" t="s">
        <v>5612</v>
      </c>
    </row>
    <row r="1049" spans="13:15" x14ac:dyDescent="0.25">
      <c r="M1049" t="s">
        <v>4487</v>
      </c>
      <c r="N1049" t="s">
        <v>140</v>
      </c>
      <c r="O1049" t="s">
        <v>5613</v>
      </c>
    </row>
    <row r="1050" spans="13:15" x14ac:dyDescent="0.25">
      <c r="M1050" t="s">
        <v>4488</v>
      </c>
      <c r="N1050" t="s">
        <v>1342</v>
      </c>
      <c r="O1050" t="s">
        <v>5614</v>
      </c>
    </row>
    <row r="1051" spans="13:15" x14ac:dyDescent="0.25">
      <c r="M1051" t="s">
        <v>4489</v>
      </c>
      <c r="N1051" t="s">
        <v>1337</v>
      </c>
      <c r="O1051" t="s">
        <v>5615</v>
      </c>
    </row>
    <row r="1052" spans="13:15" x14ac:dyDescent="0.25">
      <c r="M1052" t="s">
        <v>4490</v>
      </c>
      <c r="N1052" t="s">
        <v>140</v>
      </c>
      <c r="O1052" t="s">
        <v>5616</v>
      </c>
    </row>
    <row r="1053" spans="13:15" x14ac:dyDescent="0.25">
      <c r="M1053" t="s">
        <v>4491</v>
      </c>
      <c r="N1053" t="s">
        <v>1340</v>
      </c>
      <c r="O1053" t="s">
        <v>5617</v>
      </c>
    </row>
    <row r="1054" spans="13:15" x14ac:dyDescent="0.25">
      <c r="M1054" t="s">
        <v>4492</v>
      </c>
      <c r="N1054" t="s">
        <v>1342</v>
      </c>
      <c r="O1054" t="s">
        <v>5618</v>
      </c>
    </row>
    <row r="1055" spans="13:15" x14ac:dyDescent="0.25">
      <c r="M1055" t="s">
        <v>4493</v>
      </c>
      <c r="N1055" t="s">
        <v>1332</v>
      </c>
      <c r="O1055" t="s">
        <v>5619</v>
      </c>
    </row>
    <row r="1056" spans="13:15" x14ac:dyDescent="0.25">
      <c r="M1056" t="s">
        <v>4494</v>
      </c>
      <c r="N1056" t="s">
        <v>1337</v>
      </c>
      <c r="O1056" t="s">
        <v>5620</v>
      </c>
    </row>
    <row r="1057" spans="13:15" x14ac:dyDescent="0.25">
      <c r="M1057" t="s">
        <v>4495</v>
      </c>
      <c r="N1057" t="s">
        <v>140</v>
      </c>
      <c r="O1057" t="s">
        <v>5621</v>
      </c>
    </row>
    <row r="1058" spans="13:15" x14ac:dyDescent="0.25">
      <c r="M1058" t="s">
        <v>4496</v>
      </c>
      <c r="N1058" t="s">
        <v>1340</v>
      </c>
      <c r="O1058" t="s">
        <v>5622</v>
      </c>
    </row>
    <row r="1059" spans="13:15" x14ac:dyDescent="0.25">
      <c r="M1059" t="s">
        <v>4497</v>
      </c>
      <c r="N1059" t="s">
        <v>1342</v>
      </c>
      <c r="O1059" t="s">
        <v>5623</v>
      </c>
    </row>
    <row r="1060" spans="13:15" x14ac:dyDescent="0.25">
      <c r="M1060" t="s">
        <v>4498</v>
      </c>
      <c r="N1060" t="s">
        <v>1332</v>
      </c>
      <c r="O1060" t="s">
        <v>5624</v>
      </c>
    </row>
    <row r="1061" spans="13:15" x14ac:dyDescent="0.25">
      <c r="M1061" t="s">
        <v>4499</v>
      </c>
      <c r="N1061" t="s">
        <v>1337</v>
      </c>
      <c r="O1061" t="s">
        <v>5625</v>
      </c>
    </row>
    <row r="1062" spans="13:15" x14ac:dyDescent="0.25">
      <c r="M1062" t="s">
        <v>4500</v>
      </c>
      <c r="N1062" t="s">
        <v>140</v>
      </c>
      <c r="O1062" t="s">
        <v>5626</v>
      </c>
    </row>
    <row r="1063" spans="13:15" x14ac:dyDescent="0.25">
      <c r="M1063" t="s">
        <v>4501</v>
      </c>
      <c r="N1063" t="s">
        <v>1342</v>
      </c>
      <c r="O1063" t="s">
        <v>5627</v>
      </c>
    </row>
    <row r="1064" spans="13:15" x14ac:dyDescent="0.25">
      <c r="M1064" t="s">
        <v>4502</v>
      </c>
      <c r="N1064" t="s">
        <v>1332</v>
      </c>
      <c r="O1064" t="s">
        <v>5628</v>
      </c>
    </row>
    <row r="1065" spans="13:15" x14ac:dyDescent="0.25">
      <c r="M1065" t="s">
        <v>4503</v>
      </c>
      <c r="N1065" t="s">
        <v>1337</v>
      </c>
      <c r="O1065" t="s">
        <v>5629</v>
      </c>
    </row>
    <row r="1066" spans="13:15" x14ac:dyDescent="0.25">
      <c r="M1066" t="s">
        <v>4504</v>
      </c>
      <c r="N1066" t="s">
        <v>140</v>
      </c>
      <c r="O1066" t="s">
        <v>5630</v>
      </c>
    </row>
    <row r="1067" spans="13:15" x14ac:dyDescent="0.25">
      <c r="M1067" t="s">
        <v>4505</v>
      </c>
      <c r="N1067" t="s">
        <v>1340</v>
      </c>
      <c r="O1067" t="s">
        <v>5631</v>
      </c>
    </row>
    <row r="1068" spans="13:15" x14ac:dyDescent="0.25">
      <c r="M1068" t="s">
        <v>4506</v>
      </c>
      <c r="N1068" t="s">
        <v>1342</v>
      </c>
      <c r="O1068" t="s">
        <v>5632</v>
      </c>
    </row>
    <row r="1069" spans="13:15" x14ac:dyDescent="0.25">
      <c r="M1069" t="s">
        <v>4507</v>
      </c>
      <c r="N1069" t="s">
        <v>1332</v>
      </c>
      <c r="O1069" t="s">
        <v>5633</v>
      </c>
    </row>
    <row r="1070" spans="13:15" x14ac:dyDescent="0.25">
      <c r="M1070" t="s">
        <v>4508</v>
      </c>
      <c r="N1070" t="s">
        <v>1337</v>
      </c>
      <c r="O1070" t="s">
        <v>5634</v>
      </c>
    </row>
    <row r="1071" spans="13:15" x14ac:dyDescent="0.25">
      <c r="M1071" t="s">
        <v>4509</v>
      </c>
      <c r="N1071" t="s">
        <v>140</v>
      </c>
      <c r="O1071" t="s">
        <v>5635</v>
      </c>
    </row>
    <row r="1072" spans="13:15" x14ac:dyDescent="0.25">
      <c r="M1072" t="s">
        <v>4510</v>
      </c>
      <c r="N1072" t="s">
        <v>1342</v>
      </c>
      <c r="O1072" t="s">
        <v>5636</v>
      </c>
    </row>
    <row r="1073" spans="13:15" x14ac:dyDescent="0.25">
      <c r="M1073" t="s">
        <v>4511</v>
      </c>
      <c r="N1073" t="s">
        <v>1332</v>
      </c>
      <c r="O1073" t="s">
        <v>5637</v>
      </c>
    </row>
    <row r="1074" spans="13:15" x14ac:dyDescent="0.25">
      <c r="M1074" t="s">
        <v>4512</v>
      </c>
      <c r="N1074" t="s">
        <v>1337</v>
      </c>
      <c r="O1074" t="s">
        <v>5638</v>
      </c>
    </row>
    <row r="1075" spans="13:15" x14ac:dyDescent="0.25">
      <c r="M1075" t="s">
        <v>4513</v>
      </c>
      <c r="N1075" t="s">
        <v>140</v>
      </c>
      <c r="O1075" t="s">
        <v>5639</v>
      </c>
    </row>
    <row r="1076" spans="13:15" x14ac:dyDescent="0.25">
      <c r="M1076" t="s">
        <v>4514</v>
      </c>
      <c r="N1076" t="s">
        <v>1340</v>
      </c>
      <c r="O1076" t="s">
        <v>5640</v>
      </c>
    </row>
    <row r="1077" spans="13:15" x14ac:dyDescent="0.25">
      <c r="M1077" t="s">
        <v>4515</v>
      </c>
      <c r="N1077" t="s">
        <v>1342</v>
      </c>
      <c r="O1077" t="s">
        <v>5641</v>
      </c>
    </row>
    <row r="1078" spans="13:15" x14ac:dyDescent="0.25">
      <c r="M1078" t="s">
        <v>4516</v>
      </c>
      <c r="N1078" t="s">
        <v>1337</v>
      </c>
      <c r="O1078" t="s">
        <v>5642</v>
      </c>
    </row>
    <row r="1079" spans="13:15" x14ac:dyDescent="0.25">
      <c r="M1079" t="s">
        <v>4517</v>
      </c>
      <c r="N1079" t="s">
        <v>1342</v>
      </c>
      <c r="O1079" t="s">
        <v>5643</v>
      </c>
    </row>
    <row r="1080" spans="13:15" x14ac:dyDescent="0.25">
      <c r="M1080" t="s">
        <v>4518</v>
      </c>
      <c r="N1080" t="s">
        <v>1332</v>
      </c>
      <c r="O1080" t="s">
        <v>5644</v>
      </c>
    </row>
    <row r="1081" spans="13:15" x14ac:dyDescent="0.25">
      <c r="M1081" t="s">
        <v>4519</v>
      </c>
      <c r="N1081" t="s">
        <v>1337</v>
      </c>
      <c r="O1081" t="s">
        <v>5645</v>
      </c>
    </row>
    <row r="1082" spans="13:15" x14ac:dyDescent="0.25">
      <c r="M1082" t="s">
        <v>4520</v>
      </c>
      <c r="N1082" t="s">
        <v>140</v>
      </c>
      <c r="O1082" t="s">
        <v>5646</v>
      </c>
    </row>
    <row r="1083" spans="13:15" x14ac:dyDescent="0.25">
      <c r="M1083" t="s">
        <v>4521</v>
      </c>
      <c r="N1083" t="s">
        <v>1342</v>
      </c>
      <c r="O1083" t="s">
        <v>5647</v>
      </c>
    </row>
    <row r="1084" spans="13:15" x14ac:dyDescent="0.25">
      <c r="M1084" t="s">
        <v>4522</v>
      </c>
      <c r="N1084" t="s">
        <v>1337</v>
      </c>
      <c r="O1084" t="s">
        <v>5648</v>
      </c>
    </row>
    <row r="1085" spans="13:15" x14ac:dyDescent="0.25">
      <c r="M1085" t="s">
        <v>4523</v>
      </c>
      <c r="N1085" t="s">
        <v>1342</v>
      </c>
      <c r="O1085" t="s">
        <v>5649</v>
      </c>
    </row>
    <row r="1086" spans="13:15" x14ac:dyDescent="0.25">
      <c r="M1086" t="s">
        <v>4524</v>
      </c>
      <c r="N1086" t="s">
        <v>1332</v>
      </c>
      <c r="O1086" t="s">
        <v>5650</v>
      </c>
    </row>
    <row r="1087" spans="13:15" x14ac:dyDescent="0.25">
      <c r="M1087" t="s">
        <v>4525</v>
      </c>
      <c r="N1087" t="s">
        <v>1337</v>
      </c>
      <c r="O1087" t="s">
        <v>5651</v>
      </c>
    </row>
    <row r="1088" spans="13:15" x14ac:dyDescent="0.25">
      <c r="M1088" t="s">
        <v>4526</v>
      </c>
      <c r="N1088" t="s">
        <v>140</v>
      </c>
      <c r="O1088" t="s">
        <v>5652</v>
      </c>
    </row>
    <row r="1089" spans="13:15" x14ac:dyDescent="0.25">
      <c r="M1089" t="s">
        <v>4527</v>
      </c>
      <c r="N1089" t="s">
        <v>1340</v>
      </c>
      <c r="O1089" t="s">
        <v>5653</v>
      </c>
    </row>
    <row r="1090" spans="13:15" x14ac:dyDescent="0.25">
      <c r="M1090" t="s">
        <v>4528</v>
      </c>
      <c r="N1090" t="s">
        <v>1342</v>
      </c>
      <c r="O1090" t="s">
        <v>5654</v>
      </c>
    </row>
    <row r="1091" spans="13:15" x14ac:dyDescent="0.25">
      <c r="M1091" t="s">
        <v>4529</v>
      </c>
      <c r="N1091" t="s">
        <v>1332</v>
      </c>
      <c r="O1091" t="s">
        <v>5655</v>
      </c>
    </row>
    <row r="1092" spans="13:15" x14ac:dyDescent="0.25">
      <c r="M1092" t="s">
        <v>4530</v>
      </c>
      <c r="N1092" t="s">
        <v>1337</v>
      </c>
      <c r="O1092" t="s">
        <v>5656</v>
      </c>
    </row>
    <row r="1093" spans="13:15" x14ac:dyDescent="0.25">
      <c r="M1093" t="s">
        <v>4531</v>
      </c>
      <c r="N1093" t="s">
        <v>140</v>
      </c>
      <c r="O1093" t="s">
        <v>5657</v>
      </c>
    </row>
    <row r="1094" spans="13:15" x14ac:dyDescent="0.25">
      <c r="M1094" t="s">
        <v>4532</v>
      </c>
      <c r="N1094" t="s">
        <v>1342</v>
      </c>
      <c r="O1094" t="s">
        <v>5658</v>
      </c>
    </row>
    <row r="1095" spans="13:15" x14ac:dyDescent="0.25">
      <c r="M1095" t="s">
        <v>4533</v>
      </c>
      <c r="N1095" t="s">
        <v>1332</v>
      </c>
      <c r="O1095" t="s">
        <v>5659</v>
      </c>
    </row>
    <row r="1096" spans="13:15" x14ac:dyDescent="0.25">
      <c r="M1096" t="s">
        <v>4534</v>
      </c>
      <c r="N1096" t="s">
        <v>1337</v>
      </c>
      <c r="O1096" t="s">
        <v>5660</v>
      </c>
    </row>
    <row r="1097" spans="13:15" x14ac:dyDescent="0.25">
      <c r="M1097" t="s">
        <v>4535</v>
      </c>
      <c r="N1097" t="s">
        <v>1342</v>
      </c>
      <c r="O1097" t="s">
        <v>5661</v>
      </c>
    </row>
    <row r="1098" spans="13:15" x14ac:dyDescent="0.25">
      <c r="M1098" t="s">
        <v>4536</v>
      </c>
      <c r="N1098" t="s">
        <v>1332</v>
      </c>
      <c r="O1098" t="s">
        <v>5662</v>
      </c>
    </row>
    <row r="1099" spans="13:15" x14ac:dyDescent="0.25">
      <c r="M1099" t="s">
        <v>4537</v>
      </c>
      <c r="N1099" t="s">
        <v>1337</v>
      </c>
      <c r="O1099" t="s">
        <v>5663</v>
      </c>
    </row>
    <row r="1100" spans="13:15" x14ac:dyDescent="0.25">
      <c r="M1100" t="s">
        <v>4538</v>
      </c>
      <c r="N1100" t="s">
        <v>140</v>
      </c>
      <c r="O1100" t="s">
        <v>5664</v>
      </c>
    </row>
    <row r="1101" spans="13:15" x14ac:dyDescent="0.25">
      <c r="M1101" t="s">
        <v>4539</v>
      </c>
      <c r="N1101" t="s">
        <v>1340</v>
      </c>
      <c r="O1101" t="s">
        <v>5665</v>
      </c>
    </row>
    <row r="1102" spans="13:15" x14ac:dyDescent="0.25">
      <c r="M1102" t="s">
        <v>4540</v>
      </c>
      <c r="N1102" t="s">
        <v>1342</v>
      </c>
      <c r="O1102" t="s">
        <v>5666</v>
      </c>
    </row>
    <row r="1103" spans="13:15" x14ac:dyDescent="0.25">
      <c r="M1103" t="s">
        <v>4541</v>
      </c>
      <c r="N1103" t="s">
        <v>154</v>
      </c>
      <c r="O1103" t="s">
        <v>5667</v>
      </c>
    </row>
    <row r="1104" spans="13:15" x14ac:dyDescent="0.25">
      <c r="M1104" t="s">
        <v>4542</v>
      </c>
      <c r="N1104" t="s">
        <v>167</v>
      </c>
      <c r="O1104" t="s">
        <v>5668</v>
      </c>
    </row>
    <row r="1105" spans="13:15" x14ac:dyDescent="0.25">
      <c r="M1105" t="s">
        <v>4543</v>
      </c>
      <c r="N1105" t="s">
        <v>111</v>
      </c>
      <c r="O1105" t="s">
        <v>5669</v>
      </c>
    </row>
    <row r="1106" spans="13:15" x14ac:dyDescent="0.25">
      <c r="M1106" t="s">
        <v>4544</v>
      </c>
      <c r="N1106" t="s">
        <v>162</v>
      </c>
      <c r="O1106" t="s">
        <v>5670</v>
      </c>
    </row>
    <row r="1107" spans="13:15" x14ac:dyDescent="0.25">
      <c r="M1107" t="s">
        <v>4545</v>
      </c>
      <c r="N1107" t="s">
        <v>163</v>
      </c>
      <c r="O1107" t="s">
        <v>5671</v>
      </c>
    </row>
    <row r="1108" spans="13:15" x14ac:dyDescent="0.25">
      <c r="M1108" t="s">
        <v>4546</v>
      </c>
      <c r="N1108" t="s">
        <v>152</v>
      </c>
      <c r="O1108" t="s">
        <v>5672</v>
      </c>
    </row>
    <row r="1109" spans="13:15" x14ac:dyDescent="0.25">
      <c r="M1109" t="s">
        <v>4547</v>
      </c>
      <c r="N1109" t="s">
        <v>112</v>
      </c>
      <c r="O1109" t="s">
        <v>5673</v>
      </c>
    </row>
    <row r="1110" spans="13:15" x14ac:dyDescent="0.25">
      <c r="M1110" t="s">
        <v>4548</v>
      </c>
      <c r="N1110" t="s">
        <v>160</v>
      </c>
      <c r="O1110" t="s">
        <v>5674</v>
      </c>
    </row>
    <row r="1111" spans="13:15" x14ac:dyDescent="0.25">
      <c r="M1111" t="s">
        <v>4549</v>
      </c>
      <c r="N1111" t="s">
        <v>161</v>
      </c>
      <c r="O1111" t="s">
        <v>5675</v>
      </c>
    </row>
    <row r="1112" spans="13:15" x14ac:dyDescent="0.25">
      <c r="M1112" t="s">
        <v>4550</v>
      </c>
      <c r="N1112" t="s">
        <v>166</v>
      </c>
      <c r="O1112" t="s">
        <v>5676</v>
      </c>
    </row>
    <row r="1113" spans="13:15" x14ac:dyDescent="0.25">
      <c r="M1113" t="s">
        <v>4551</v>
      </c>
      <c r="N1113" t="s">
        <v>114</v>
      </c>
      <c r="O1113" t="s">
        <v>5677</v>
      </c>
    </row>
    <row r="1114" spans="13:15" x14ac:dyDescent="0.25">
      <c r="M1114" t="s">
        <v>4552</v>
      </c>
      <c r="N1114" t="s">
        <v>173</v>
      </c>
      <c r="O1114" t="s">
        <v>5678</v>
      </c>
    </row>
    <row r="1115" spans="13:15" x14ac:dyDescent="0.25">
      <c r="M1115" t="s">
        <v>4553</v>
      </c>
      <c r="N1115" t="s">
        <v>174</v>
      </c>
      <c r="O1115" t="s">
        <v>5679</v>
      </c>
    </row>
    <row r="1116" spans="13:15" x14ac:dyDescent="0.25">
      <c r="M1116" t="s">
        <v>4554</v>
      </c>
      <c r="N1116" t="s">
        <v>153</v>
      </c>
      <c r="O1116" t="s">
        <v>5680</v>
      </c>
    </row>
    <row r="1117" spans="13:15" x14ac:dyDescent="0.25">
      <c r="M1117" t="s">
        <v>4555</v>
      </c>
      <c r="N1117" t="s">
        <v>188</v>
      </c>
      <c r="O1117" t="s">
        <v>5681</v>
      </c>
    </row>
    <row r="1118" spans="13:15" x14ac:dyDescent="0.25">
      <c r="M1118" t="s">
        <v>4555</v>
      </c>
      <c r="N1118" t="s">
        <v>209</v>
      </c>
      <c r="O1118" t="s">
        <v>5685</v>
      </c>
    </row>
    <row r="1119" spans="13:15" x14ac:dyDescent="0.25">
      <c r="M1119" t="s">
        <v>4556</v>
      </c>
      <c r="N1119" t="s">
        <v>86</v>
      </c>
      <c r="O1119" t="s">
        <v>5682</v>
      </c>
    </row>
    <row r="1120" spans="13:15" x14ac:dyDescent="0.25">
      <c r="M1120" t="s">
        <v>4557</v>
      </c>
      <c r="N1120" t="s">
        <v>115</v>
      </c>
      <c r="O1120" t="s">
        <v>5683</v>
      </c>
    </row>
    <row r="1121" spans="13:18" x14ac:dyDescent="0.25">
      <c r="M1121" s="16" t="s">
        <v>4558</v>
      </c>
      <c r="N1121" s="16" t="s">
        <v>5959</v>
      </c>
      <c r="O1121" s="16" t="s">
        <v>6011</v>
      </c>
    </row>
    <row r="1122" spans="13:18" x14ac:dyDescent="0.25">
      <c r="M1122" t="s">
        <v>6000</v>
      </c>
      <c r="N1122" t="s">
        <v>1508</v>
      </c>
      <c r="O1122" t="str">
        <f>Muestra[[#This Row],[id_muestra]]&amp;" "&amp;Muestra[[#This Row],[Muestra]]</f>
        <v>24.01.01.01 Población Alfabeta</v>
      </c>
      <c r="Q1122" s="2"/>
      <c r="R1122" s="2"/>
    </row>
    <row r="1123" spans="13:18" x14ac:dyDescent="0.25">
      <c r="M1123" t="s">
        <v>6001</v>
      </c>
      <c r="N1123" t="s">
        <v>1505</v>
      </c>
      <c r="O1123" t="str">
        <f>Muestra[[#This Row],[id_muestra]]&amp;" "&amp;Muestra[[#This Row],[Muestra]]</f>
        <v>24.01.02.01 Población Analfabeta</v>
      </c>
      <c r="Q1123" s="2"/>
      <c r="R1123" s="2"/>
    </row>
    <row r="1124" spans="13:18" x14ac:dyDescent="0.25">
      <c r="M1124" t="s">
        <v>6002</v>
      </c>
      <c r="N1124" t="s">
        <v>1517</v>
      </c>
      <c r="O1124" t="str">
        <f>Muestra[[#This Row],[id_muestra]]&amp;" "&amp;Muestra[[#This Row],[Muestra]]</f>
        <v>24.01.03.01 Población con Ausencia laboral</v>
      </c>
      <c r="Q1124" s="2"/>
      <c r="R1124" s="2"/>
    </row>
    <row r="1125" spans="13:18" x14ac:dyDescent="0.25">
      <c r="M1125" t="s">
        <v>6003</v>
      </c>
      <c r="N1125" t="s">
        <v>1520</v>
      </c>
      <c r="O1125" t="str">
        <f>Muestra[[#This Row],[id_muestra]]&amp;" "&amp;Muestra[[#This Row],[Muestra]]</f>
        <v>24.01.04.01 Población sin Ausencia laboral</v>
      </c>
      <c r="Q1125" s="2"/>
      <c r="R1125" s="2"/>
    </row>
    <row r="1126" spans="13:18" x14ac:dyDescent="0.25">
      <c r="M1126" t="s">
        <v>6004</v>
      </c>
      <c r="N1126" t="s">
        <v>1499</v>
      </c>
      <c r="O1126" t="str">
        <f>Muestra[[#This Row],[id_muestra]]&amp;" "&amp;Muestra[[#This Row],[Muestra]]</f>
        <v>24.01.05.01 Población No Pobre</v>
      </c>
      <c r="Q1126" s="2"/>
      <c r="R1126" s="2"/>
    </row>
    <row r="1127" spans="13:18" x14ac:dyDescent="0.25">
      <c r="M1127" t="s">
        <v>6005</v>
      </c>
      <c r="N1127" t="s">
        <v>1514</v>
      </c>
      <c r="O1127" t="str">
        <f>Muestra[[#This Row],[id_muestra]]&amp;" "&amp;Muestra[[#This Row],[Muestra]]</f>
        <v>24.01.06.01 Población que No Trabajó</v>
      </c>
      <c r="Q1127" s="2"/>
      <c r="R1127" s="2"/>
    </row>
    <row r="1128" spans="13:18" x14ac:dyDescent="0.25">
      <c r="M1128" t="s">
        <v>6006</v>
      </c>
      <c r="N1128" t="s">
        <v>1496</v>
      </c>
      <c r="O1128" t="str">
        <f>Muestra[[#This Row],[id_muestra]]&amp;" "&amp;Muestra[[#This Row],[Muestra]]</f>
        <v>24.01.07.01 Población Pobre</v>
      </c>
      <c r="Q1128" s="2"/>
      <c r="R1128" s="2"/>
    </row>
    <row r="1129" spans="13:18" x14ac:dyDescent="0.25">
      <c r="M1129" t="s">
        <v>6007</v>
      </c>
      <c r="N1129" t="s">
        <v>1502</v>
      </c>
      <c r="O1129" t="str">
        <f>Muestra[[#This Row],[id_muestra]]&amp;" "&amp;Muestra[[#This Row],[Muestra]]</f>
        <v>24.01.08.01 Población Pobre Extrema</v>
      </c>
      <c r="Q1129" s="2"/>
      <c r="R1129" s="2"/>
    </row>
    <row r="1130" spans="13:18" x14ac:dyDescent="0.25">
      <c r="M1130" t="s">
        <v>6008</v>
      </c>
      <c r="N1130" t="s">
        <v>1489</v>
      </c>
      <c r="O1130" t="str">
        <f>Muestra[[#This Row],[id_muestra]]&amp;" "&amp;Muestra[[#This Row],[Muestra]]</f>
        <v>24.01.09.01 Población Rural</v>
      </c>
      <c r="Q1130" s="2"/>
      <c r="R1130" s="2"/>
    </row>
    <row r="1131" spans="13:18" x14ac:dyDescent="0.25">
      <c r="M1131" t="s">
        <v>6009</v>
      </c>
      <c r="N1131" t="s">
        <v>1511</v>
      </c>
      <c r="O1131" t="str">
        <f>Muestra[[#This Row],[id_muestra]]&amp;" "&amp;Muestra[[#This Row],[Muestra]]</f>
        <v>24.01.10.01 Población que Trabajó</v>
      </c>
      <c r="Q1131" s="2"/>
      <c r="R1131" s="2"/>
    </row>
    <row r="1132" spans="13:18" x14ac:dyDescent="0.25">
      <c r="M1132" t="s">
        <v>6010</v>
      </c>
      <c r="N1132" t="s">
        <v>1493</v>
      </c>
      <c r="O1132" t="str">
        <f>Muestra[[#This Row],[id_muestra]]&amp;" "&amp;Muestra[[#This Row],[Muestra]]</f>
        <v>24.01.11.01 Población Urbana</v>
      </c>
      <c r="Q1132" s="2"/>
      <c r="R1132" s="2"/>
    </row>
    <row r="1133" spans="13:18" x14ac:dyDescent="0.25">
      <c r="M1133" t="s">
        <v>6013</v>
      </c>
      <c r="N1133" t="s">
        <v>560</v>
      </c>
      <c r="O1133" t="str">
        <f>Muestra[[#This Row],[id_muestra]]&amp;" "&amp;Muestra[[#This Row],[Muestra]]</f>
        <v>24.01.12.01 Población</v>
      </c>
      <c r="Q1133" s="2"/>
      <c r="R1133" s="2"/>
    </row>
    <row r="1134" spans="13:18" x14ac:dyDescent="0.25">
      <c r="M1134" t="s">
        <v>4569</v>
      </c>
      <c r="N1134" t="s">
        <v>1011</v>
      </c>
      <c r="O1134" t="str">
        <f>Muestra[[#This Row],[id_muestra]]&amp;" "&amp;Muestra[[#This Row],[Muestra]]</f>
        <v>24.02.01.01 Ingreso Alacalufes</v>
      </c>
      <c r="Q1134" s="2"/>
      <c r="R1134" s="2"/>
    </row>
    <row r="1135" spans="13:18" x14ac:dyDescent="0.25">
      <c r="M1135" t="s">
        <v>4570</v>
      </c>
      <c r="N1135" t="s">
        <v>1013</v>
      </c>
      <c r="O1135" t="str">
        <f>Muestra[[#This Row],[id_muestra]]&amp;" "&amp;Muestra[[#This Row],[Muestra]]</f>
        <v>24.02.01.02 Ingresos Atacameños</v>
      </c>
      <c r="Q1135" s="2"/>
      <c r="R1135" s="2"/>
    </row>
    <row r="1136" spans="13:18" x14ac:dyDescent="0.25">
      <c r="M1136" t="s">
        <v>4571</v>
      </c>
      <c r="N1136" t="s">
        <v>1015</v>
      </c>
      <c r="O1136" t="str">
        <f>Muestra[[#This Row],[id_muestra]]&amp;" "&amp;Muestra[[#This Row],[Muestra]]</f>
        <v>24.02.01.03 Ingresos Aymaras</v>
      </c>
      <c r="Q1136" s="2"/>
      <c r="R1136" s="2"/>
    </row>
    <row r="1137" spans="13:18" x14ac:dyDescent="0.25">
      <c r="M1137" t="s">
        <v>4572</v>
      </c>
      <c r="N1137" t="s">
        <v>1017</v>
      </c>
      <c r="O1137" t="str">
        <f>Muestra[[#This Row],[id_muestra]]&amp;" "&amp;Muestra[[#This Row],[Muestra]]</f>
        <v>24.02.01.04 Ingresos Collas</v>
      </c>
      <c r="Q1137" s="2"/>
      <c r="R1137" s="2"/>
    </row>
    <row r="1138" spans="13:18" x14ac:dyDescent="0.25">
      <c r="M1138" t="s">
        <v>4573</v>
      </c>
      <c r="N1138" t="s">
        <v>1019</v>
      </c>
      <c r="O1138" t="str">
        <f>Muestra[[#This Row],[id_muestra]]&amp;" "&amp;Muestra[[#This Row],[Muestra]]</f>
        <v>24.02.01.05 Ingresos Diaguitas</v>
      </c>
      <c r="Q1138" s="2"/>
      <c r="R1138" s="2"/>
    </row>
    <row r="1139" spans="13:18" x14ac:dyDescent="0.25">
      <c r="M1139" t="s">
        <v>4574</v>
      </c>
      <c r="N1139" t="s">
        <v>1021</v>
      </c>
      <c r="O1139" t="str">
        <f>Muestra[[#This Row],[id_muestra]]&amp;" "&amp;Muestra[[#This Row],[Muestra]]</f>
        <v>24.02.01.06 Ingresos Mapuches</v>
      </c>
      <c r="Q1139" s="2"/>
      <c r="R1139" s="2"/>
    </row>
    <row r="1140" spans="13:18" x14ac:dyDescent="0.25">
      <c r="M1140" t="s">
        <v>4575</v>
      </c>
      <c r="N1140" t="s">
        <v>1023</v>
      </c>
      <c r="O1140" t="str">
        <f>Muestra[[#This Row],[id_muestra]]&amp;" "&amp;Muestra[[#This Row],[Muestra]]</f>
        <v>24.02.01.07 Ingresos - No pertenecen a Etnia</v>
      </c>
      <c r="Q1140" s="2"/>
      <c r="R1140" s="2"/>
    </row>
    <row r="1141" spans="13:18" x14ac:dyDescent="0.25">
      <c r="M1141" t="s">
        <v>4576</v>
      </c>
      <c r="N1141" t="s">
        <v>1025</v>
      </c>
      <c r="O1141" t="str">
        <f>Muestra[[#This Row],[id_muestra]]&amp;" "&amp;Muestra[[#This Row],[Muestra]]</f>
        <v>24.02.01.08 Ingresos Pascuenses</v>
      </c>
      <c r="Q1141" s="2"/>
      <c r="R1141" s="2"/>
    </row>
    <row r="1142" spans="13:18" x14ac:dyDescent="0.25">
      <c r="M1142" t="s">
        <v>4577</v>
      </c>
      <c r="N1142" t="s">
        <v>1027</v>
      </c>
      <c r="O1142" t="str">
        <f>Muestra[[#This Row],[id_muestra]]&amp;" "&amp;Muestra[[#This Row],[Muestra]]</f>
        <v>24.02.01.09 Ingresos Quechuas</v>
      </c>
      <c r="Q1142" s="2"/>
      <c r="R1142" s="2"/>
    </row>
    <row r="1143" spans="13:18" x14ac:dyDescent="0.25">
      <c r="M1143" t="s">
        <v>4578</v>
      </c>
      <c r="N1143" t="s">
        <v>1029</v>
      </c>
      <c r="O1143" t="str">
        <f>Muestra[[#This Row],[id_muestra]]&amp;" "&amp;Muestra[[#This Row],[Muestra]]</f>
        <v>24.02.01.10 Ingresos Yaganes</v>
      </c>
    </row>
    <row r="1144" spans="13:18" x14ac:dyDescent="0.25">
      <c r="M1144" t="s">
        <v>4579</v>
      </c>
      <c r="N1144" t="s">
        <v>1002</v>
      </c>
      <c r="O1144" t="str">
        <f>Muestra[[#This Row],[id_muestra]]&amp;" "&amp;Muestra[[#This Row],[Muestra]]</f>
        <v>24.02.02.01 Ingreso Hombres</v>
      </c>
    </row>
    <row r="1145" spans="13:18" x14ac:dyDescent="0.25">
      <c r="M1145" t="s">
        <v>4580</v>
      </c>
      <c r="N1145" t="s">
        <v>1006</v>
      </c>
      <c r="O1145" t="str">
        <f>Muestra[[#This Row],[id_muestra]]&amp;" "&amp;Muestra[[#This Row],[Muestra]]</f>
        <v>24.02.02.02 Ingreso Mujeres</v>
      </c>
    </row>
    <row r="1146" spans="13:18" x14ac:dyDescent="0.25">
      <c r="M1146" t="s">
        <v>6014</v>
      </c>
      <c r="N1146" t="s">
        <v>1008</v>
      </c>
      <c r="O1146" t="str">
        <f>Muestra[[#This Row],[id_muestra]]&amp;" "&amp;Muestra[[#This Row],[Muestra]]</f>
        <v>24.02.03.01 Ingreso Nacional</v>
      </c>
    </row>
    <row r="1147" spans="13:18" x14ac:dyDescent="0.25">
      <c r="M1147" t="s">
        <v>4581</v>
      </c>
      <c r="N1147" t="s">
        <v>214</v>
      </c>
      <c r="O1147" t="str">
        <f>Muestra[[#This Row],[id_muestra]]&amp;" "&amp;Muestra[[#This Row],[Muestra]]</f>
        <v>24.03.01.01 Pobreza extrema</v>
      </c>
    </row>
    <row r="1148" spans="13:18" x14ac:dyDescent="0.25">
      <c r="M1148" t="s">
        <v>4582</v>
      </c>
      <c r="N1148" t="s">
        <v>116</v>
      </c>
      <c r="O1148" t="str">
        <f>Muestra[[#This Row],[id_muestra]]&amp;" "&amp;Muestra[[#This Row],[Muestra]]</f>
        <v>24.03.02.01 Pobreza</v>
      </c>
    </row>
    <row r="1149" spans="13:18" x14ac:dyDescent="0.25">
      <c r="M1149" t="s">
        <v>6016</v>
      </c>
      <c r="N1149" t="s">
        <v>6015</v>
      </c>
      <c r="O1149" t="str">
        <f>Muestra[[#This Row],[id_muestra]]&amp;" "&amp;Muestra[[#This Row],[Muestra]]</f>
        <v>24.03.02.02 Pobreza Migrantes</v>
      </c>
    </row>
    <row r="1150" spans="13:18" x14ac:dyDescent="0.25">
      <c r="M1150" t="s">
        <v>4583</v>
      </c>
      <c r="N1150" t="s">
        <v>215</v>
      </c>
      <c r="O1150" t="str">
        <f>Muestra[[#This Row],[id_muestra]]&amp;" "&amp;Muestra[[#This Row],[Muestra]]</f>
        <v>24.03.03.01 Pobreza no extrema</v>
      </c>
    </row>
    <row r="1151" spans="13:18" x14ac:dyDescent="0.25">
      <c r="M1151" t="s">
        <v>4584</v>
      </c>
      <c r="N1151" t="s">
        <v>409</v>
      </c>
      <c r="O1151" t="str">
        <f>Muestra[[#This Row],[id_muestra]]&amp;" "&amp;Muestra[[#This Row],[Muestra]]</f>
        <v>24.03.04.01 Pobreza Hombres</v>
      </c>
    </row>
    <row r="1152" spans="13:18" x14ac:dyDescent="0.25">
      <c r="M1152" t="s">
        <v>4585</v>
      </c>
      <c r="N1152" t="s">
        <v>411</v>
      </c>
      <c r="O1152" t="str">
        <f>Muestra[[#This Row],[id_muestra]]&amp;" "&amp;Muestra[[#This Row],[Muestra]]</f>
        <v>24.03.04.02 Pobreza Mujeres</v>
      </c>
    </row>
    <row r="1153" spans="13:15" x14ac:dyDescent="0.25">
      <c r="M1153" t="s">
        <v>6017</v>
      </c>
      <c r="N1153" t="s">
        <v>6019</v>
      </c>
      <c r="O1153" t="str">
        <f>Muestra[[#This Row],[id_muestra]]&amp;" "&amp;Muestra[[#This Row],[Muestra]]</f>
        <v>24.04.01.01 Analfabetismo</v>
      </c>
    </row>
    <row r="1154" spans="13:15" x14ac:dyDescent="0.25">
      <c r="M1154" t="s">
        <v>6018</v>
      </c>
      <c r="N1154" t="s">
        <v>5981</v>
      </c>
      <c r="O1154" t="str">
        <f>Muestra[[#This Row],[id_muestra]]&amp;" "&amp;Muestra[[#This Row],[Muestra]]</f>
        <v>24.04.01.02 Alfabetismo</v>
      </c>
    </row>
    <row r="1155" spans="13:15" x14ac:dyDescent="0.25">
      <c r="M1155" t="s">
        <v>6020</v>
      </c>
      <c r="N1155" t="s">
        <v>6021</v>
      </c>
      <c r="O1155" t="str">
        <f>Muestra[[#This Row],[id_muestra]]&amp;" "&amp;Muestra[[#This Row],[Muestra]]</f>
        <v>24.04.02.01 Carrera del área de agricultura</v>
      </c>
    </row>
    <row r="1156" spans="13:15" x14ac:dyDescent="0.25">
      <c r="M1156" t="s">
        <v>6053</v>
      </c>
      <c r="N1156" t="s">
        <v>6022</v>
      </c>
      <c r="O1156" t="str">
        <f>Muestra[[#This Row],[id_muestra]]&amp;" "&amp;Muestra[[#This Row],[Muestra]]</f>
        <v>24.04.02.02 Carrera del área de arquitectura y construcción</v>
      </c>
    </row>
    <row r="1157" spans="13:15" x14ac:dyDescent="0.25">
      <c r="M1157" t="s">
        <v>6054</v>
      </c>
      <c r="N1157" t="s">
        <v>6023</v>
      </c>
      <c r="O1157" t="str">
        <f>Muestra[[#This Row],[id_muestra]]&amp;" "&amp;Muestra[[#This Row],[Muestra]]</f>
        <v>24.04.02.03 Carrera del área de artes</v>
      </c>
    </row>
    <row r="1158" spans="13:15" x14ac:dyDescent="0.25">
      <c r="M1158" t="s">
        <v>6055</v>
      </c>
      <c r="N1158" t="s">
        <v>6024</v>
      </c>
      <c r="O1158" t="str">
        <f>Muestra[[#This Row],[id_muestra]]&amp;" "&amp;Muestra[[#This Row],[Muestra]]</f>
        <v>24.04.02.04 Carrera del área de bachilleratos y carreras no bien especificadas</v>
      </c>
    </row>
    <row r="1159" spans="13:15" x14ac:dyDescent="0.25">
      <c r="M1159" t="s">
        <v>6056</v>
      </c>
      <c r="N1159" t="s">
        <v>6025</v>
      </c>
      <c r="O1159" t="str">
        <f>Muestra[[#This Row],[id_muestra]]&amp;" "&amp;Muestra[[#This Row],[Muestra]]</f>
        <v>24.04.02.05 Carrera del área de ciencias biológicas y afines</v>
      </c>
    </row>
    <row r="1160" spans="13:15" x14ac:dyDescent="0.25">
      <c r="M1160" t="s">
        <v>6057</v>
      </c>
      <c r="N1160" t="s">
        <v>6026</v>
      </c>
      <c r="O1160" t="str">
        <f>Muestra[[#This Row],[id_muestra]]&amp;" "&amp;Muestra[[#This Row],[Muestra]]</f>
        <v>24.04.02.06 Carrera del área de ciencias sociales y del comportamiento</v>
      </c>
    </row>
    <row r="1161" spans="13:15" x14ac:dyDescent="0.25">
      <c r="M1161" t="s">
        <v>6058</v>
      </c>
      <c r="N1161" t="s">
        <v>6027</v>
      </c>
      <c r="O1161" t="str">
        <f>Muestra[[#This Row],[id_muestra]]&amp;" "&amp;Muestra[[#This Row],[Muestra]]</f>
        <v>24.04.02.07 Carrera del área de derecho</v>
      </c>
    </row>
    <row r="1162" spans="13:15" x14ac:dyDescent="0.25">
      <c r="M1162" t="s">
        <v>6059</v>
      </c>
      <c r="N1162" t="s">
        <v>6028</v>
      </c>
      <c r="O1162" t="str">
        <f>Muestra[[#This Row],[id_muestra]]&amp;" "&amp;Muestra[[#This Row],[Muestra]]</f>
        <v>24.04.02.08 Carrera del área de educación comercial y administración</v>
      </c>
    </row>
    <row r="1163" spans="13:15" x14ac:dyDescent="0.25">
      <c r="M1163" t="s">
        <v>6060</v>
      </c>
      <c r="N1163" t="s">
        <v>6029</v>
      </c>
      <c r="O1163" t="str">
        <f>Muestra[[#This Row],[id_muestra]]&amp;" "&amp;Muestra[[#This Row],[Muestra]]</f>
        <v>24.04.02.09 Carrera del área de humanidades</v>
      </c>
    </row>
    <row r="1164" spans="13:15" x14ac:dyDescent="0.25">
      <c r="M1164" t="s">
        <v>6061</v>
      </c>
      <c r="N1164" t="s">
        <v>6030</v>
      </c>
      <c r="O1164" t="str">
        <f>Muestra[[#This Row],[id_muestra]]&amp;" "&amp;Muestra[[#This Row],[Muestra]]</f>
        <v>24.04.02.10 Carrera del área de ingeniería y profesiones afines</v>
      </c>
    </row>
    <row r="1165" spans="13:15" x14ac:dyDescent="0.25">
      <c r="M1165" t="s">
        <v>6062</v>
      </c>
      <c r="N1165" t="s">
        <v>6031</v>
      </c>
      <c r="O1165" t="str">
        <f>Muestra[[#This Row],[id_muestra]]&amp;" "&amp;Muestra[[#This Row],[Muestra]]</f>
        <v>24.04.02.11 Carrera del área de matemáticas y estadísticas</v>
      </c>
    </row>
    <row r="1166" spans="13:15" x14ac:dyDescent="0.25">
      <c r="M1166" t="s">
        <v>6063</v>
      </c>
      <c r="N1166" t="s">
        <v>6032</v>
      </c>
      <c r="O1166" t="str">
        <f>Muestra[[#This Row],[id_muestra]]&amp;" "&amp;Muestra[[#This Row],[Muestra]]</f>
        <v>24.04.02.12 Carrera del área de medio ambiente</v>
      </c>
    </row>
    <row r="1167" spans="13:15" x14ac:dyDescent="0.25">
      <c r="M1167" t="s">
        <v>6064</v>
      </c>
      <c r="N1167" t="s">
        <v>6033</v>
      </c>
      <c r="O1167" t="str">
        <f>Muestra[[#This Row],[id_muestra]]&amp;" "&amp;Muestra[[#This Row],[Muestra]]</f>
        <v>24.04.02.13 Carrera del área de periodismo e información</v>
      </c>
    </row>
    <row r="1168" spans="13:15" x14ac:dyDescent="0.25">
      <c r="M1168" t="s">
        <v>6065</v>
      </c>
      <c r="N1168" t="s">
        <v>6034</v>
      </c>
      <c r="O1168" t="str">
        <f>Muestra[[#This Row],[id_muestra]]&amp;" "&amp;Muestra[[#This Row],[Muestra]]</f>
        <v>24.04.02.14 Postgrado en área de educación</v>
      </c>
    </row>
    <row r="1169" spans="13:15" x14ac:dyDescent="0.25">
      <c r="M1169" t="s">
        <v>6066</v>
      </c>
      <c r="N1169" t="s">
        <v>6035</v>
      </c>
      <c r="O1169" t="str">
        <f>Muestra[[#This Row],[id_muestra]]&amp;" "&amp;Muestra[[#This Row],[Muestra]]</f>
        <v>24.04.02.15 Pregrado en área de educación</v>
      </c>
    </row>
    <row r="1170" spans="13:15" x14ac:dyDescent="0.25">
      <c r="M1170" t="s">
        <v>6067</v>
      </c>
      <c r="N1170" t="s">
        <v>6036</v>
      </c>
      <c r="O1170" t="str">
        <f>Muestra[[#This Row],[id_muestra]]&amp;" "&amp;Muestra[[#This Row],[Muestra]]</f>
        <v>24.04.02.16 Carrera del área de salud</v>
      </c>
    </row>
    <row r="1171" spans="13:15" x14ac:dyDescent="0.25">
      <c r="M1171" t="s">
        <v>6068</v>
      </c>
      <c r="N1171" t="s">
        <v>6037</v>
      </c>
      <c r="O1171" t="str">
        <f>Muestra[[#This Row],[id_muestra]]&amp;" "&amp;Muestra[[#This Row],[Muestra]]</f>
        <v>24.04.02.17 Carrera del área de tecnología de la información y la comunicación</v>
      </c>
    </row>
    <row r="1172" spans="13:15" x14ac:dyDescent="0.25">
      <c r="M1172" t="s">
        <v>6069</v>
      </c>
      <c r="N1172" t="s">
        <v>6038</v>
      </c>
      <c r="O1172" t="str">
        <f>Muestra[[#This Row],[id_muestra]]&amp;" "&amp;Muestra[[#This Row],[Muestra]]</f>
        <v>24.04.02.18 Carrera del área de turismo, hotelería y gastronomía</v>
      </c>
    </row>
    <row r="1173" spans="13:15" x14ac:dyDescent="0.25">
      <c r="M1173" t="s">
        <v>6070</v>
      </c>
      <c r="N1173" t="s">
        <v>6039</v>
      </c>
      <c r="O1173" t="str">
        <f>Muestra[[#This Row],[id_muestra]]&amp;" "&amp;Muestra[[#This Row],[Muestra]]</f>
        <v>24.04.02.19 Carrera del área de veterinaria</v>
      </c>
    </row>
    <row r="1174" spans="13:15" x14ac:dyDescent="0.25">
      <c r="M1174" t="s">
        <v>6071</v>
      </c>
      <c r="N1174" t="s">
        <v>6040</v>
      </c>
      <c r="O1174" t="str">
        <f>Muestra[[#This Row],[id_muestra]]&amp;" "&amp;Muestra[[#This Row],[Muestra]]</f>
        <v>24.04.02.20 Carrera del área de bienestar</v>
      </c>
    </row>
    <row r="1175" spans="13:15" x14ac:dyDescent="0.25">
      <c r="M1175" t="s">
        <v>6072</v>
      </c>
      <c r="N1175" t="s">
        <v>6041</v>
      </c>
      <c r="O1175" t="str">
        <f>Muestra[[#This Row],[id_muestra]]&amp;" "&amp;Muestra[[#This Row],[Muestra]]</f>
        <v>24.04.02.21 Carrera del área de ciencias físicas</v>
      </c>
    </row>
    <row r="1176" spans="13:15" x14ac:dyDescent="0.25">
      <c r="M1176" t="s">
        <v>6073</v>
      </c>
      <c r="N1176" t="s">
        <v>6042</v>
      </c>
      <c r="O1176" t="str">
        <f>Muestra[[#This Row],[id_muestra]]&amp;" "&amp;Muestra[[#This Row],[Muestra]]</f>
        <v>24.04.02.22 Carrera del área de ciencias naturales, matemáticas y estadísticas sin mayor definición</v>
      </c>
    </row>
    <row r="1177" spans="13:15" x14ac:dyDescent="0.25">
      <c r="M1177" t="s">
        <v>6074</v>
      </c>
      <c r="N1177" t="s">
        <v>6043</v>
      </c>
      <c r="O1177" t="str">
        <f>Muestra[[#This Row],[id_muestra]]&amp;" "&amp;Muestra[[#This Row],[Muestra]]</f>
        <v>24.04.02.23 Carrera del área de competencias personales y desarrollo</v>
      </c>
    </row>
    <row r="1178" spans="13:15" x14ac:dyDescent="0.25">
      <c r="M1178" t="s">
        <v>6075</v>
      </c>
      <c r="N1178" t="s">
        <v>6044</v>
      </c>
      <c r="O1178" t="str">
        <f>Muestra[[#This Row],[id_muestra]]&amp;" "&amp;Muestra[[#This Row],[Muestra]]</f>
        <v>24.04.02.24 Carrera del área de educación</v>
      </c>
    </row>
    <row r="1179" spans="13:15" x14ac:dyDescent="0.25">
      <c r="M1179" t="s">
        <v>6076</v>
      </c>
      <c r="N1179" t="s">
        <v>6045</v>
      </c>
      <c r="O1179" t="str">
        <f>Muestra[[#This Row],[id_muestra]]&amp;" "&amp;Muestra[[#This Row],[Muestra]]</f>
        <v>24.04.02.25 Carrera del área de industria y producción</v>
      </c>
    </row>
    <row r="1180" spans="13:15" x14ac:dyDescent="0.25">
      <c r="M1180" t="s">
        <v>6077</v>
      </c>
      <c r="N1180" t="s">
        <v>6046</v>
      </c>
      <c r="O1180" t="str">
        <f>Muestra[[#This Row],[id_muestra]]&amp;" "&amp;Muestra[[#This Row],[Muestra]]</f>
        <v>24.04.02.26 Carrera del área de lenguajes</v>
      </c>
    </row>
    <row r="1181" spans="13:15" x14ac:dyDescent="0.25">
      <c r="M1181" t="s">
        <v>6078</v>
      </c>
      <c r="N1181" t="s">
        <v>6047</v>
      </c>
      <c r="O1181" t="str">
        <f>Muestra[[#This Row],[id_muestra]]&amp;" "&amp;Muestra[[#This Row],[Muestra]]</f>
        <v>24.04.02.27 Carrera del área de pesca</v>
      </c>
    </row>
    <row r="1182" spans="13:15" x14ac:dyDescent="0.25">
      <c r="M1182" t="s">
        <v>6079</v>
      </c>
      <c r="N1182" t="s">
        <v>6048</v>
      </c>
      <c r="O1182" t="str">
        <f>Muestra[[#This Row],[id_muestra]]&amp;" "&amp;Muestra[[#This Row],[Muestra]]</f>
        <v>24.04.02.28 Carrera del área de servicios de higiene y salud ocupacional</v>
      </c>
    </row>
    <row r="1183" spans="13:15" x14ac:dyDescent="0.25">
      <c r="M1183" t="s">
        <v>6080</v>
      </c>
      <c r="N1183" t="s">
        <v>6049</v>
      </c>
      <c r="O1183" t="str">
        <f>Muestra[[#This Row],[id_muestra]]&amp;" "&amp;Muestra[[#This Row],[Muestra]]</f>
        <v>24.04.02.29 Carrera del área de servicios de seguridad</v>
      </c>
    </row>
    <row r="1184" spans="13:15" x14ac:dyDescent="0.25">
      <c r="M1184" t="s">
        <v>6081</v>
      </c>
      <c r="N1184" t="s">
        <v>6050</v>
      </c>
      <c r="O1184" t="str">
        <f>Muestra[[#This Row],[id_muestra]]&amp;" "&amp;Muestra[[#This Row],[Muestra]]</f>
        <v>24.04.02.30 Carrera del área de servicios de transportes</v>
      </c>
    </row>
    <row r="1185" spans="13:18" x14ac:dyDescent="0.25">
      <c r="M1185" t="s">
        <v>6082</v>
      </c>
      <c r="N1185" t="s">
        <v>6051</v>
      </c>
      <c r="O1185" t="str">
        <f>Muestra[[#This Row],[id_muestra]]&amp;" "&amp;Muestra[[#This Row],[Muestra]]</f>
        <v>24.04.02.31 Carrera del área de servicios personales</v>
      </c>
    </row>
    <row r="1186" spans="13:18" x14ac:dyDescent="0.25">
      <c r="M1186" t="s">
        <v>6083</v>
      </c>
      <c r="N1186" t="s">
        <v>6052</v>
      </c>
      <c r="O1186" t="str">
        <f>Muestra[[#This Row],[id_muestra]]&amp;" "&amp;Muestra[[#This Row],[Muestra]]</f>
        <v>24.04.02.32 Carrera del área de silvicultura</v>
      </c>
    </row>
    <row r="1187" spans="13:18" x14ac:dyDescent="0.25">
      <c r="M1187" t="s">
        <v>6084</v>
      </c>
      <c r="N1187" t="s">
        <v>6094</v>
      </c>
      <c r="O1187" t="str">
        <f>Muestra[[#This Row],[id_muestra]]&amp;" "&amp;Muestra[[#This Row],[Muestra]]</f>
        <v>24.04.03.01 No asiste a establecimiento educacional</v>
      </c>
      <c r="Q1187" s="2"/>
      <c r="R1187" s="2"/>
    </row>
    <row r="1188" spans="13:18" x14ac:dyDescent="0.25">
      <c r="M1188" t="s">
        <v>6085</v>
      </c>
      <c r="N1188" t="s">
        <v>6094</v>
      </c>
      <c r="O1188" t="str">
        <f>Muestra[[#This Row],[id_muestra]]&amp;" "&amp;Muestra[[#This Row],[Muestra]]</f>
        <v>24.04.03.02 No asiste a establecimiento educacional</v>
      </c>
      <c r="Q1188" s="2"/>
      <c r="R1188" s="2"/>
    </row>
    <row r="1189" spans="13:18" x14ac:dyDescent="0.25">
      <c r="M1189" t="s">
        <v>6086</v>
      </c>
      <c r="N1189" t="s">
        <v>6094</v>
      </c>
      <c r="O1189" t="str">
        <f>Muestra[[#This Row],[id_muestra]]&amp;" "&amp;Muestra[[#This Row],[Muestra]]</f>
        <v>24.04.03.03 No asiste a establecimiento educacional</v>
      </c>
      <c r="Q1189" s="2"/>
      <c r="R1189" s="2"/>
    </row>
    <row r="1190" spans="13:18" x14ac:dyDescent="0.25">
      <c r="M1190" t="s">
        <v>6087</v>
      </c>
      <c r="N1190" t="s">
        <v>6094</v>
      </c>
      <c r="O1190" t="str">
        <f>Muestra[[#This Row],[id_muestra]]&amp;" "&amp;Muestra[[#This Row],[Muestra]]</f>
        <v>24.04.03.04 No asiste a establecimiento educacional</v>
      </c>
    </row>
    <row r="1191" spans="13:18" x14ac:dyDescent="0.25">
      <c r="M1191" t="s">
        <v>6088</v>
      </c>
      <c r="N1191" t="s">
        <v>6094</v>
      </c>
      <c r="O1191" t="str">
        <f>Muestra[[#This Row],[id_muestra]]&amp;" "&amp;Muestra[[#This Row],[Muestra]]</f>
        <v>24.04.03.05 No asiste a establecimiento educacional</v>
      </c>
    </row>
    <row r="1192" spans="13:18" x14ac:dyDescent="0.25">
      <c r="M1192" t="s">
        <v>6089</v>
      </c>
      <c r="N1192" t="s">
        <v>6094</v>
      </c>
      <c r="O1192" t="str">
        <f>Muestra[[#This Row],[id_muestra]]&amp;" "&amp;Muestra[[#This Row],[Muestra]]</f>
        <v>24.04.03.06 No asiste a establecimiento educacional</v>
      </c>
    </row>
    <row r="1193" spans="13:18" x14ac:dyDescent="0.25">
      <c r="M1193" t="s">
        <v>6090</v>
      </c>
      <c r="N1193" t="s">
        <v>6094</v>
      </c>
      <c r="O1193" t="str">
        <f>Muestra[[#This Row],[id_muestra]]&amp;" "&amp;Muestra[[#This Row],[Muestra]]</f>
        <v>24.04.03.07 No asiste a establecimiento educacional</v>
      </c>
    </row>
    <row r="1194" spans="13:18" x14ac:dyDescent="0.25">
      <c r="M1194" t="s">
        <v>6091</v>
      </c>
      <c r="N1194" t="s">
        <v>6094</v>
      </c>
      <c r="O1194" t="str">
        <f>Muestra[[#This Row],[id_muestra]]&amp;" "&amp;Muestra[[#This Row],[Muestra]]</f>
        <v>24.04.03.08 No asiste a establecimiento educacional</v>
      </c>
    </row>
    <row r="1195" spans="13:18" x14ac:dyDescent="0.25">
      <c r="M1195" t="s">
        <v>6092</v>
      </c>
      <c r="N1195" t="s">
        <v>6094</v>
      </c>
      <c r="O1195" t="str">
        <f>Muestra[[#This Row],[id_muestra]]&amp;" "&amp;Muestra[[#This Row],[Muestra]]</f>
        <v>24.04.03.09 No asiste a establecimiento educacional</v>
      </c>
    </row>
    <row r="1196" spans="13:18" x14ac:dyDescent="0.25">
      <c r="M1196" t="s">
        <v>6093</v>
      </c>
      <c r="N1196" t="s">
        <v>6094</v>
      </c>
      <c r="O1196" t="str">
        <f>Muestra[[#This Row],[id_muestra]]&amp;" "&amp;Muestra[[#This Row],[Muestra]]</f>
        <v>24.04.03.10 No asiste a establecimiento educacional</v>
      </c>
    </row>
    <row r="1197" spans="13:18" x14ac:dyDescent="0.25">
      <c r="M1197" t="s">
        <v>6095</v>
      </c>
      <c r="N1197" t="s">
        <v>6098</v>
      </c>
      <c r="O1197" t="str">
        <f>Muestra[[#This Row],[id_muestra]]&amp;" "&amp;Muestra[[#This Row],[Muestra]]</f>
        <v>24.05.01.01 Nacionalidad chilena</v>
      </c>
    </row>
    <row r="1198" spans="13:18" x14ac:dyDescent="0.25">
      <c r="M1198" t="s">
        <v>6096</v>
      </c>
      <c r="N1198" t="s">
        <v>6099</v>
      </c>
      <c r="O1198" t="str">
        <f>Muestra[[#This Row],[id_muestra]]&amp;" "&amp;Muestra[[#This Row],[Muestra]]</f>
        <v>24.05.01.02 Doble nacionalidad</v>
      </c>
    </row>
    <row r="1199" spans="13:18" x14ac:dyDescent="0.25">
      <c r="M1199" t="s">
        <v>6097</v>
      </c>
      <c r="N1199" t="s">
        <v>6100</v>
      </c>
      <c r="O1199" t="str">
        <f>Muestra[[#This Row],[id_muestra]]&amp;" "&amp;Muestra[[#This Row],[Muestra]]</f>
        <v>24.05.01.03 Extranjeros</v>
      </c>
    </row>
    <row r="1200" spans="13:18" x14ac:dyDescent="0.25">
      <c r="M1200" t="s">
        <v>6101</v>
      </c>
      <c r="N1200" t="s">
        <v>6102</v>
      </c>
      <c r="O1200" t="str">
        <f>Muestra[[#This Row],[id_muestra]]&amp;" "&amp;Muestra[[#This Row],[Muestra]]</f>
        <v>24.05.02.01 Alacalufes</v>
      </c>
    </row>
    <row r="1201" spans="13:15" x14ac:dyDescent="0.25">
      <c r="M1201" t="s">
        <v>6119</v>
      </c>
      <c r="N1201" t="s">
        <v>6103</v>
      </c>
      <c r="O1201" t="str">
        <f>Muestra[[#This Row],[id_muestra]]&amp;" "&amp;Muestra[[#This Row],[Muestra]]</f>
        <v>24.05.02.02 Atacameños</v>
      </c>
    </row>
    <row r="1202" spans="13:15" x14ac:dyDescent="0.25">
      <c r="M1202" t="s">
        <v>6120</v>
      </c>
      <c r="N1202" t="s">
        <v>6104</v>
      </c>
      <c r="O1202" t="str">
        <f>Muestra[[#This Row],[id_muestra]]&amp;" "&amp;Muestra[[#This Row],[Muestra]]</f>
        <v>24.05.02.03 Aymaras</v>
      </c>
    </row>
    <row r="1203" spans="13:15" x14ac:dyDescent="0.25">
      <c r="M1203" t="s">
        <v>6121</v>
      </c>
      <c r="N1203" t="s">
        <v>6105</v>
      </c>
      <c r="O1203" t="str">
        <f>Muestra[[#This Row],[id_muestra]]&amp;" "&amp;Muestra[[#This Row],[Muestra]]</f>
        <v>24.05.02.04 Coyas</v>
      </c>
    </row>
    <row r="1204" spans="13:15" x14ac:dyDescent="0.25">
      <c r="M1204" t="s">
        <v>6122</v>
      </c>
      <c r="N1204" t="s">
        <v>6106</v>
      </c>
      <c r="O1204" t="str">
        <f>Muestra[[#This Row],[id_muestra]]&amp;" "&amp;Muestra[[#This Row],[Muestra]]</f>
        <v>24.05.02.05 Diaguitas</v>
      </c>
    </row>
    <row r="1205" spans="13:15" x14ac:dyDescent="0.25">
      <c r="M1205" t="s">
        <v>6123</v>
      </c>
      <c r="N1205" t="s">
        <v>6107</v>
      </c>
      <c r="O1205" t="str">
        <f>Muestra[[#This Row],[id_muestra]]&amp;" "&amp;Muestra[[#This Row],[Muestra]]</f>
        <v>24.05.02.06 Mapuches</v>
      </c>
    </row>
    <row r="1206" spans="13:15" x14ac:dyDescent="0.25">
      <c r="M1206" t="s">
        <v>6124</v>
      </c>
      <c r="N1206" t="s">
        <v>6108</v>
      </c>
      <c r="O1206" t="str">
        <f>Muestra[[#This Row],[id_muestra]]&amp;" "&amp;Muestra[[#This Row],[Muestra]]</f>
        <v>24.05.02.07 No pertenecientes a pueblos indígenas</v>
      </c>
    </row>
    <row r="1207" spans="13:15" x14ac:dyDescent="0.25">
      <c r="M1207" t="s">
        <v>6125</v>
      </c>
      <c r="N1207" t="s">
        <v>6109</v>
      </c>
      <c r="O1207" t="str">
        <f>Muestra[[#This Row],[id_muestra]]&amp;" "&amp;Muestra[[#This Row],[Muestra]]</f>
        <v>24.05.02.08 Pascuenses</v>
      </c>
    </row>
    <row r="1208" spans="13:15" x14ac:dyDescent="0.25">
      <c r="M1208" t="s">
        <v>6126</v>
      </c>
      <c r="N1208" t="s">
        <v>6110</v>
      </c>
      <c r="O1208" t="str">
        <f>Muestra[[#This Row],[id_muestra]]&amp;" "&amp;Muestra[[#This Row],[Muestra]]</f>
        <v>24.05.02.09 Quechuas</v>
      </c>
    </row>
    <row r="1209" spans="13:15" x14ac:dyDescent="0.25">
      <c r="M1209" t="s">
        <v>6127</v>
      </c>
      <c r="N1209" t="s">
        <v>6111</v>
      </c>
      <c r="O1209" t="str">
        <f>Muestra[[#This Row],[id_muestra]]&amp;" "&amp;Muestra[[#This Row],[Muestra]]</f>
        <v>24.05.02.10 Yaganes</v>
      </c>
    </row>
    <row r="1210" spans="13:15" x14ac:dyDescent="0.25">
      <c r="M1210" t="s">
        <v>6128</v>
      </c>
      <c r="N1210" t="s">
        <v>6112</v>
      </c>
      <c r="O1210" t="str">
        <f>Muestra[[#This Row],[id_muestra]]&amp;" "&amp;Muestra[[#This Row],[Muestra]]</f>
        <v>24.05.02.11 Changos</v>
      </c>
    </row>
    <row r="1211" spans="13:15" x14ac:dyDescent="0.25">
      <c r="M1211" t="s">
        <v>6129</v>
      </c>
      <c r="N1211" t="s">
        <v>6113</v>
      </c>
      <c r="O1211" t="str">
        <f>Muestra[[#This Row],[id_muestra]]&amp;" "&amp;Muestra[[#This Row],[Muestra]]</f>
        <v>24.05.02.12 Lengua aymara</v>
      </c>
    </row>
    <row r="1212" spans="13:15" x14ac:dyDescent="0.25">
      <c r="M1212" t="s">
        <v>6130</v>
      </c>
      <c r="N1212" t="s">
        <v>6114</v>
      </c>
      <c r="O1212" t="str">
        <f>Muestra[[#This Row],[id_muestra]]&amp;" "&amp;Muestra[[#This Row],[Muestra]]</f>
        <v>24.05.02.13 Lengua kawésqar</v>
      </c>
    </row>
    <row r="1213" spans="13:15" x14ac:dyDescent="0.25">
      <c r="M1213" t="s">
        <v>6131</v>
      </c>
      <c r="N1213" t="s">
        <v>6115</v>
      </c>
      <c r="O1213" t="str">
        <f>Muestra[[#This Row],[id_muestra]]&amp;" "&amp;Muestra[[#This Row],[Muestra]]</f>
        <v>24.05.02.14 Lengua mapudungún</v>
      </c>
    </row>
    <row r="1214" spans="13:15" x14ac:dyDescent="0.25">
      <c r="M1214" t="s">
        <v>6132</v>
      </c>
      <c r="N1214" t="s">
        <v>6116</v>
      </c>
      <c r="O1214" t="str">
        <f>Muestra[[#This Row],[id_muestra]]&amp;" "&amp;Muestra[[#This Row],[Muestra]]</f>
        <v>24.05.02.15 Lengua quechua</v>
      </c>
    </row>
    <row r="1215" spans="13:15" x14ac:dyDescent="0.25">
      <c r="M1215" t="s">
        <v>6133</v>
      </c>
      <c r="N1215" t="s">
        <v>6117</v>
      </c>
      <c r="O1215" t="str">
        <f>Muestra[[#This Row],[id_muestra]]&amp;" "&amp;Muestra[[#This Row],[Muestra]]</f>
        <v>24.05.02.16 Lengua rapa nui</v>
      </c>
    </row>
    <row r="1216" spans="13:15" x14ac:dyDescent="0.25">
      <c r="M1216" t="s">
        <v>6134</v>
      </c>
      <c r="N1216" t="s">
        <v>6118</v>
      </c>
      <c r="O1216" t="str">
        <f>Muestra[[#This Row],[id_muestra]]&amp;" "&amp;Muestra[[#This Row],[Muestra]]</f>
        <v>24.05.02.17 Lengua yagán</v>
      </c>
    </row>
    <row r="1217" spans="13:15" x14ac:dyDescent="0.25">
      <c r="M1217" t="s">
        <v>6135</v>
      </c>
      <c r="N1217" t="s">
        <v>6136</v>
      </c>
      <c r="O1217" t="str">
        <f>Muestra[[#This Row],[id_muestra]]&amp;" "&amp;Muestra[[#This Row],[Muestra]]</f>
        <v>24.06.01.01 Cuenta de ahorro o depósito a plazo</v>
      </c>
    </row>
    <row r="1218" spans="13:15" x14ac:dyDescent="0.25">
      <c r="M1218" t="s">
        <v>6138</v>
      </c>
      <c r="N1218" t="s">
        <v>6136</v>
      </c>
      <c r="O1218" t="str">
        <f>Muestra[[#This Row],[id_muestra]]&amp;" "&amp;Muestra[[#This Row],[Muestra]]</f>
        <v>24.06.01.02 Cuenta de ahorro o depósito a plazo</v>
      </c>
    </row>
    <row r="1219" spans="13:15" x14ac:dyDescent="0.25">
      <c r="M1219" t="s">
        <v>6139</v>
      </c>
      <c r="N1219" t="s">
        <v>6137</v>
      </c>
      <c r="O1219" t="str">
        <f>Muestra[[#This Row],[id_muestra]]&amp;" "&amp;Muestra[[#This Row],[Muestra]]</f>
        <v>24.06.01.03 Tarjeta de crédito</v>
      </c>
    </row>
    <row r="1220" spans="13:15" x14ac:dyDescent="0.25">
      <c r="M1220" t="s">
        <v>6140</v>
      </c>
      <c r="N1220" t="s">
        <v>6141</v>
      </c>
      <c r="O1220" t="str">
        <f>Muestra[[#This Row],[id_muestra]]&amp;" "&amp;Muestra[[#This Row],[Muestra]]</f>
        <v>24.07.01.01 No cotizantes en sistema previsional</v>
      </c>
    </row>
    <row r="1221" spans="13:15" x14ac:dyDescent="0.25">
      <c r="M1221" t="s">
        <v>6148</v>
      </c>
      <c r="N1221" t="s">
        <v>6142</v>
      </c>
      <c r="O1221" t="str">
        <f>Muestra[[#This Row],[id_muestra]]&amp;" "&amp;Muestra[[#This Row],[Muestra]]</f>
        <v>24.07.01.02 No afiliados a sistema previsional</v>
      </c>
    </row>
    <row r="1222" spans="13:15" x14ac:dyDescent="0.25">
      <c r="M1222" t="s">
        <v>6149</v>
      </c>
      <c r="N1222" t="s">
        <v>6143</v>
      </c>
      <c r="O1222" t="str">
        <f>Muestra[[#This Row],[id_muestra]]&amp;" "&amp;Muestra[[#This Row],[Muestra]]</f>
        <v>24.07.01.03 AFP</v>
      </c>
    </row>
    <row r="1223" spans="13:15" x14ac:dyDescent="0.25">
      <c r="M1223" t="s">
        <v>6150</v>
      </c>
      <c r="N1223" t="s">
        <v>6144</v>
      </c>
      <c r="O1223" t="str">
        <f>Muestra[[#This Row],[id_muestra]]&amp;" "&amp;Muestra[[#This Row],[Muestra]]</f>
        <v>24.07.01.04 CAPREDENA</v>
      </c>
    </row>
    <row r="1224" spans="13:15" x14ac:dyDescent="0.25">
      <c r="M1224" t="s">
        <v>6151</v>
      </c>
      <c r="N1224" t="s">
        <v>6145</v>
      </c>
      <c r="O1224" t="str">
        <f>Muestra[[#This Row],[id_muestra]]&amp;" "&amp;Muestra[[#This Row],[Muestra]]</f>
        <v>24.07.01.05 DIPRECA</v>
      </c>
    </row>
    <row r="1225" spans="13:15" x14ac:dyDescent="0.25">
      <c r="M1225" t="s">
        <v>6152</v>
      </c>
      <c r="N1225" t="s">
        <v>6146</v>
      </c>
      <c r="O1225" t="str">
        <f>Muestra[[#This Row],[id_muestra]]&amp;" "&amp;Muestra[[#This Row],[Muestra]]</f>
        <v>24.07.01.06 Instituto de Previsión Social</v>
      </c>
    </row>
    <row r="1226" spans="13:15" x14ac:dyDescent="0.25">
      <c r="M1226" t="s">
        <v>6153</v>
      </c>
      <c r="N1226" t="s">
        <v>6147</v>
      </c>
      <c r="O1226" t="str">
        <f>Muestra[[#This Row],[id_muestra]]&amp;" "&amp;Muestra[[#This Row],[Muestra]]</f>
        <v>24.07.01.07 Otras instituciones previsionales</v>
      </c>
    </row>
    <row r="1227" spans="13:15" x14ac:dyDescent="0.25">
      <c r="M1227" t="s">
        <v>6154</v>
      </c>
      <c r="N1227" t="s">
        <v>6155</v>
      </c>
      <c r="O1227" t="str">
        <f>Muestra[[#This Row],[id_muestra]]&amp;" "&amp;Muestra[[#This Row],[Muestra]]</f>
        <v>24.08.01.01 Contrato de trabajo</v>
      </c>
    </row>
    <row r="1228" spans="13:15" x14ac:dyDescent="0.25">
      <c r="M1228" t="s">
        <v>6159</v>
      </c>
      <c r="N1228" t="s">
        <v>6156</v>
      </c>
      <c r="O1228" t="str">
        <f>Muestra[[#This Row],[id_muestra]]&amp;" "&amp;Muestra[[#This Row],[Muestra]]</f>
        <v>24.08.01.02 Sin contrato de trabajo</v>
      </c>
    </row>
    <row r="1229" spans="13:15" x14ac:dyDescent="0.25">
      <c r="M1229" t="s">
        <v>6160</v>
      </c>
      <c r="N1229" t="s">
        <v>6157</v>
      </c>
      <c r="O1229" t="str">
        <f>Muestra[[#This Row],[id_muestra]]&amp;" "&amp;Muestra[[#This Row],[Muestra]]</f>
        <v>24.08.01.03 Contrato de trabajo firmado</v>
      </c>
    </row>
    <row r="1230" spans="13:15" x14ac:dyDescent="0.25">
      <c r="M1230" t="s">
        <v>6161</v>
      </c>
      <c r="N1230" t="s">
        <v>6158</v>
      </c>
      <c r="O1230" t="str">
        <f>Muestra[[#This Row],[id_muestra]]&amp;" "&amp;Muestra[[#This Row],[Muestra]]</f>
        <v>24.08.01.04 Contrato de trabajo no firmado</v>
      </c>
    </row>
    <row r="1231" spans="13:15" x14ac:dyDescent="0.25">
      <c r="M1231" t="s">
        <v>6162</v>
      </c>
      <c r="N1231" t="s">
        <v>6163</v>
      </c>
      <c r="O1231" t="str">
        <f>Muestra[[#This Row],[id_muestra]]&amp;" "&amp;Muestra[[#This Row],[Muestra]]</f>
        <v>24.08.02.01 Jornada de trabajo completa</v>
      </c>
    </row>
    <row r="1232" spans="13:15" x14ac:dyDescent="0.25">
      <c r="M1232" t="s">
        <v>6166</v>
      </c>
      <c r="N1232" t="s">
        <v>6164</v>
      </c>
      <c r="O1232" t="str">
        <f>Muestra[[#This Row],[id_muestra]]&amp;" "&amp;Muestra[[#This Row],[Muestra]]</f>
        <v>24.08.02.02 Jornada de trabajo parcial</v>
      </c>
    </row>
    <row r="1233" spans="13:15" x14ac:dyDescent="0.25">
      <c r="M1233" t="s">
        <v>6167</v>
      </c>
      <c r="N1233" t="s">
        <v>6165</v>
      </c>
      <c r="O1233" t="str">
        <f>Muestra[[#This Row],[id_muestra]]&amp;" "&amp;Muestra[[#This Row],[Muestra]]</f>
        <v>24.08.02.03 Jornada de trabajo prolongada</v>
      </c>
    </row>
    <row r="1234" spans="13:15" x14ac:dyDescent="0.25">
      <c r="M1234" t="s">
        <v>6168</v>
      </c>
      <c r="N1234" t="s">
        <v>6169</v>
      </c>
      <c r="O1234" t="str">
        <f>Muestra[[#This Row],[id_muestra]]&amp;" "&amp;Muestra[[#This Row],[Muestra]]</f>
        <v>24.08.03.01 No busca trabajo</v>
      </c>
    </row>
    <row r="1235" spans="13:15" x14ac:dyDescent="0.25">
      <c r="M1235" t="s">
        <v>6170</v>
      </c>
      <c r="N1235" t="s">
        <v>6171</v>
      </c>
      <c r="O1235" t="str">
        <f>Muestra[[#This Row],[id_muestra]]&amp;" "&amp;Muestra[[#This Row],[Muestra]]</f>
        <v>24.08.04.01 Empleados de empresas públicas</v>
      </c>
    </row>
    <row r="1236" spans="13:15" x14ac:dyDescent="0.25">
      <c r="M1236" t="s">
        <v>6180</v>
      </c>
      <c r="N1236" t="s">
        <v>6172</v>
      </c>
      <c r="O1236" t="str">
        <f>Muestra[[#This Row],[id_muestra]]&amp;" "&amp;Muestra[[#This Row],[Muestra]]</f>
        <v>24.08.04.02 Empleados del sector privado</v>
      </c>
    </row>
    <row r="1237" spans="13:15" x14ac:dyDescent="0.25">
      <c r="M1237" t="s">
        <v>6181</v>
      </c>
      <c r="N1237" t="s">
        <v>6173</v>
      </c>
      <c r="O1237" t="str">
        <f>Muestra[[#This Row],[id_muestra]]&amp;" "&amp;Muestra[[#This Row],[Muestra]]</f>
        <v>24.08.04.03 Empleados del sector público</v>
      </c>
    </row>
    <row r="1238" spans="13:15" x14ac:dyDescent="0.25">
      <c r="M1238" t="s">
        <v>6182</v>
      </c>
      <c r="N1238" t="s">
        <v>6174</v>
      </c>
      <c r="O1238" t="str">
        <f>Muestra[[#This Row],[id_muestra]]&amp;" "&amp;Muestra[[#This Row],[Muestra]]</f>
        <v>24.08.04.04 Trabajadores familiares no remunerados</v>
      </c>
    </row>
    <row r="1239" spans="13:15" x14ac:dyDescent="0.25">
      <c r="M1239" t="s">
        <v>6183</v>
      </c>
      <c r="N1239" t="s">
        <v>6175</v>
      </c>
      <c r="O1239" t="str">
        <f>Muestra[[#This Row],[id_muestra]]&amp;" "&amp;Muestra[[#This Row],[Muestra]]</f>
        <v>24.08.04.05 Trabajadores de las Fuerzas Armadas y del Orden</v>
      </c>
    </row>
    <row r="1240" spans="13:15" x14ac:dyDescent="0.25">
      <c r="M1240" t="s">
        <v>6184</v>
      </c>
      <c r="N1240" t="s">
        <v>6176</v>
      </c>
      <c r="O1240" t="str">
        <f>Muestra[[#This Row],[id_muestra]]&amp;" "&amp;Muestra[[#This Row],[Muestra]]</f>
        <v>24.08.04.06 Patrones o empleadores</v>
      </c>
    </row>
    <row r="1241" spans="13:15" x14ac:dyDescent="0.25">
      <c r="M1241" t="s">
        <v>6185</v>
      </c>
      <c r="N1241" t="s">
        <v>6177</v>
      </c>
      <c r="O1241" t="str">
        <f>Muestra[[#This Row],[id_muestra]]&amp;" "&amp;Muestra[[#This Row],[Muestra]]</f>
        <v>24.08.04.07 Trabajadores de servicio doméstico puertas adentro</v>
      </c>
    </row>
    <row r="1242" spans="13:15" x14ac:dyDescent="0.25">
      <c r="M1242" t="s">
        <v>6186</v>
      </c>
      <c r="N1242" t="s">
        <v>6178</v>
      </c>
      <c r="O1242" t="str">
        <f>Muestra[[#This Row],[id_muestra]]&amp;" "&amp;Muestra[[#This Row],[Muestra]]</f>
        <v>24.08.04.08 Trabajadores de servicio doméstico puertas afuera</v>
      </c>
    </row>
    <row r="1243" spans="13:15" x14ac:dyDescent="0.25">
      <c r="M1243" t="s">
        <v>6187</v>
      </c>
      <c r="N1243" t="s">
        <v>6179</v>
      </c>
      <c r="O1243" t="str">
        <f>Muestra[[#This Row],[id_muestra]]&amp;" "&amp;Muestra[[#This Row],[Muestra]]</f>
        <v>24.08.04.09 Trabajadores por cuenta propia</v>
      </c>
    </row>
    <row r="1244" spans="13:15" x14ac:dyDescent="0.25">
      <c r="M1244" t="s">
        <v>4586</v>
      </c>
      <c r="N1244" t="s">
        <v>177</v>
      </c>
      <c r="O1244" t="str">
        <f>Muestra[[#This Row],[id_muestra]]&amp;" "&amp;Muestra[[#This Row],[Muestra]]</f>
        <v>25.01.01.01 Conexiones a internet fijo</v>
      </c>
    </row>
    <row r="1245" spans="13:15" x14ac:dyDescent="0.25">
      <c r="M1245" t="s">
        <v>4587</v>
      </c>
      <c r="N1245" t="s">
        <v>178</v>
      </c>
      <c r="O1245" t="str">
        <f>Muestra[[#This Row],[id_muestra]]&amp;" "&amp;Muestra[[#This Row],[Muestra]]</f>
        <v>25.02.01.01 Suscriptores a televisión de pago</v>
      </c>
    </row>
    <row r="1246" spans="13:15" x14ac:dyDescent="0.25">
      <c r="M1246" t="s">
        <v>4588</v>
      </c>
      <c r="N1246" t="s">
        <v>349</v>
      </c>
      <c r="O1246" t="str">
        <f>Muestra[[#This Row],[id_muestra]]&amp;" "&amp;Muestra[[#This Row],[Muestra]]</f>
        <v>26.01.01.01 Pasada de vehículos por autopistas</v>
      </c>
    </row>
    <row r="1247" spans="13:15" x14ac:dyDescent="0.25">
      <c r="M1247" t="s">
        <v>4589</v>
      </c>
      <c r="N1247" t="s">
        <v>349</v>
      </c>
      <c r="O1247" t="str">
        <f>Muestra[[#This Row],[id_muestra]]&amp;" "&amp;Muestra[[#This Row],[Muestra]]</f>
        <v>26.01.02.01 Pasada de vehículos por autopistas</v>
      </c>
    </row>
    <row r="1248" spans="13:15" x14ac:dyDescent="0.25">
      <c r="M1248" t="s">
        <v>4590</v>
      </c>
      <c r="N1248" t="s">
        <v>784</v>
      </c>
      <c r="O1248" t="str">
        <f>Muestra[[#This Row],[id_muestra]]&amp;" "&amp;Muestra[[#This Row],[Muestra]]</f>
        <v>26.02.01.01 Carga efectiva de comercio exterior</v>
      </c>
    </row>
    <row r="1249" spans="13:15" x14ac:dyDescent="0.25">
      <c r="M1249" t="s">
        <v>4591</v>
      </c>
      <c r="N1249" t="s">
        <v>410</v>
      </c>
      <c r="O1249" t="str">
        <f>Muestra[[#This Row],[id_muestra]]&amp;" "&amp;Muestra[[#This Row],[Muestra]]</f>
        <v>26.02.02.01 Movimiento de carga portuaria</v>
      </c>
    </row>
    <row r="1250" spans="13:15" x14ac:dyDescent="0.25">
      <c r="M1250" t="s">
        <v>4591</v>
      </c>
      <c r="N1250" t="s">
        <v>410</v>
      </c>
      <c r="O1250" t="str">
        <f>Muestra[[#This Row],[id_muestra]]&amp;" "&amp;Muestra[[#This Row],[Muestra]]</f>
        <v>26.02.02.01 Movimiento de carga portuaria</v>
      </c>
    </row>
    <row r="1251" spans="13:15" x14ac:dyDescent="0.25">
      <c r="M1251" t="s">
        <v>4592</v>
      </c>
      <c r="N1251" t="s">
        <v>791</v>
      </c>
      <c r="O1251" t="str">
        <f>Muestra[[#This Row],[id_muestra]]&amp;" "&amp;Muestra[[#This Row],[Muestra]]</f>
        <v>26.03.02.01 Contenedores de 20 pies</v>
      </c>
    </row>
    <row r="1252" spans="13:15" x14ac:dyDescent="0.25">
      <c r="M1252" t="s">
        <v>4593</v>
      </c>
      <c r="N1252" t="s">
        <v>792</v>
      </c>
      <c r="O1252" t="str">
        <f>Muestra[[#This Row],[id_muestra]]&amp;" "&amp;Muestra[[#This Row],[Muestra]]</f>
        <v>26.03.02.02 Contenedores de 40 pies</v>
      </c>
    </row>
    <row r="1253" spans="13:15" x14ac:dyDescent="0.25">
      <c r="M1253" t="s">
        <v>4594</v>
      </c>
      <c r="N1253" t="s">
        <v>208</v>
      </c>
      <c r="O1253" t="str">
        <f>Muestra[[#This Row],[id_muestra]]&amp;" "&amp;Muestra[[#This Row],[Muestra]]</f>
        <v>26.04.01.01 Buses escolares</v>
      </c>
    </row>
    <row r="1254" spans="13:15" x14ac:dyDescent="0.25">
      <c r="M1254" t="s">
        <v>4594</v>
      </c>
      <c r="N1254" t="s">
        <v>202</v>
      </c>
      <c r="O1254" t="str">
        <f>Muestra[[#This Row],[id_muestra]]&amp;" "&amp;Muestra[[#This Row],[Muestra]]</f>
        <v>26.04.01.01 Buses</v>
      </c>
    </row>
    <row r="1255" spans="13:15" x14ac:dyDescent="0.25">
      <c r="M1255" t="s">
        <v>4595</v>
      </c>
      <c r="N1255" t="s">
        <v>203</v>
      </c>
      <c r="O1255" t="str">
        <f>Muestra[[#This Row],[id_muestra]]&amp;" "&amp;Muestra[[#This Row],[Muestra]]</f>
        <v>26.04.01.02 Minibuses</v>
      </c>
    </row>
    <row r="1256" spans="13:15" x14ac:dyDescent="0.25">
      <c r="M1256" t="s">
        <v>4595</v>
      </c>
      <c r="N1256" t="s">
        <v>204</v>
      </c>
      <c r="O1256" t="str">
        <f>Muestra[[#This Row],[id_muestra]]&amp;" "&amp;Muestra[[#This Row],[Muestra]]</f>
        <v>26.04.01.02 Taxis</v>
      </c>
    </row>
    <row r="1257" spans="13:15" x14ac:dyDescent="0.25">
      <c r="M1257" t="s">
        <v>4596</v>
      </c>
      <c r="N1257" t="s">
        <v>205</v>
      </c>
      <c r="O1257" t="str">
        <f>Muestra[[#This Row],[id_muestra]]&amp;" "&amp;Muestra[[#This Row],[Muestra]]</f>
        <v>26.04.01.03 Trolebuses</v>
      </c>
    </row>
    <row r="1258" spans="13:15" x14ac:dyDescent="0.25">
      <c r="M1258" t="s">
        <v>4597</v>
      </c>
      <c r="N1258" t="s">
        <v>180</v>
      </c>
      <c r="O1258" t="str">
        <f>Muestra[[#This Row],[id_muestra]]&amp;" "&amp;Muestra[[#This Row],[Muestra]]</f>
        <v>28.01.01.01 Femicidios</v>
      </c>
    </row>
    <row r="1259" spans="13:15" x14ac:dyDescent="0.25">
      <c r="M1259" t="s">
        <v>4598</v>
      </c>
      <c r="N1259" t="s">
        <v>1172</v>
      </c>
      <c r="O1259" t="str">
        <f>Muestra[[#This Row],[id_muestra]]&amp;" "&amp;Muestra[[#This Row],[Muestra]]</f>
        <v>28.01.02.01 Aborto Cometido Por Facultativo Por Causales No Reguladas</v>
      </c>
    </row>
    <row r="1260" spans="13:15" x14ac:dyDescent="0.25">
      <c r="M1260" t="s">
        <v>4599</v>
      </c>
      <c r="N1260" t="s">
        <v>1176</v>
      </c>
      <c r="O1260" t="str">
        <f>Muestra[[#This Row],[id_muestra]]&amp;" "&amp;Muestra[[#This Row],[Muestra]]</f>
        <v>28.01.02.02 Aborto Consentido Causales No Reguladas</v>
      </c>
    </row>
    <row r="1261" spans="13:15" x14ac:dyDescent="0.25">
      <c r="M1261" t="s">
        <v>4600</v>
      </c>
      <c r="N1261" t="s">
        <v>1178</v>
      </c>
      <c r="O1261" t="str">
        <f>Muestra[[#This Row],[id_muestra]]&amp;" "&amp;Muestra[[#This Row],[Muestra]]</f>
        <v>28.01.02.03 Aborto Sin Consentimiento</v>
      </c>
    </row>
    <row r="1262" spans="13:15" x14ac:dyDescent="0.25">
      <c r="M1262" t="s">
        <v>4601</v>
      </c>
      <c r="N1262" t="s">
        <v>1180</v>
      </c>
      <c r="O1262" t="str">
        <f>Muestra[[#This Row],[id_muestra]]&amp;" "&amp;Muestra[[#This Row],[Muestra]]</f>
        <v>28.01.02.04 Femicidio Intimo</v>
      </c>
    </row>
    <row r="1263" spans="13:15" x14ac:dyDescent="0.25">
      <c r="M1263" t="s">
        <v>4602</v>
      </c>
      <c r="N1263" t="s">
        <v>1182</v>
      </c>
      <c r="O1263" t="str">
        <f>Muestra[[#This Row],[id_muestra]]&amp;" "&amp;Muestra[[#This Row],[Muestra]]</f>
        <v>28.01.02.05 Maltrato Habitual (Violencia Intrafamiliar)</v>
      </c>
    </row>
    <row r="1264" spans="13:15" x14ac:dyDescent="0.25">
      <c r="M1264" t="s">
        <v>4603</v>
      </c>
      <c r="N1264" t="s">
        <v>1184</v>
      </c>
      <c r="O1264" t="str">
        <f>Muestra[[#This Row],[id_muestra]]&amp;" "&amp;Muestra[[#This Row],[Muestra]]</f>
        <v>28.01.02.06 Secuestro Con Homicidio, Violación O Lesiones</v>
      </c>
    </row>
    <row r="1265" spans="13:15" x14ac:dyDescent="0.25">
      <c r="M1265" t="s">
        <v>5770</v>
      </c>
      <c r="N1265" t="s">
        <v>5787</v>
      </c>
      <c r="O1265" t="str">
        <f>Muestra[[#This Row],[id_muestra]]&amp;" "&amp;Muestra[[#This Row],[Muestra]]</f>
        <v>28.04.01.01 Abuso Sexual</v>
      </c>
    </row>
    <row r="1266" spans="13:15" x14ac:dyDescent="0.25">
      <c r="M1266" t="s">
        <v>5783</v>
      </c>
      <c r="N1266" t="s">
        <v>5788</v>
      </c>
      <c r="O1266" t="str">
        <f>Muestra[[#This Row],[id_muestra]]&amp;" "&amp;Muestra[[#This Row],[Muestra]]</f>
        <v>28.04.01.02 Atención por violación (con entrega de anticoncepción de emergencia)</v>
      </c>
    </row>
    <row r="1267" spans="13:15" x14ac:dyDescent="0.25">
      <c r="M1267" t="s">
        <v>5784</v>
      </c>
      <c r="N1267" t="s">
        <v>5789</v>
      </c>
      <c r="O1267" t="str">
        <f>Muestra[[#This Row],[id_muestra]]&amp;" "&amp;Muestra[[#This Row],[Muestra]]</f>
        <v>28.04.01.03 Atención por violación (sin entrega de anticoncepción de emergencia )</v>
      </c>
    </row>
    <row r="1268" spans="13:15" x14ac:dyDescent="0.25">
      <c r="M1268" t="s">
        <v>5785</v>
      </c>
      <c r="N1268" t="s">
        <v>1932</v>
      </c>
      <c r="O1268" t="str">
        <f>Muestra[[#This Row],[id_muestra]]&amp;" "&amp;Muestra[[#This Row],[Muestra]]</f>
        <v>28.04.01.04 Estupro</v>
      </c>
    </row>
    <row r="1269" spans="13:15" x14ac:dyDescent="0.25">
      <c r="M1269" t="s">
        <v>5786</v>
      </c>
      <c r="N1269" t="s">
        <v>5790</v>
      </c>
      <c r="O1269" t="str">
        <f>Muestra[[#This Row],[id_muestra]]&amp;" "&amp;Muestra[[#This Row],[Muestra]]</f>
        <v>28.04.01.05 Otra violencia</v>
      </c>
    </row>
    <row r="1270" spans="13:15" x14ac:dyDescent="0.25">
      <c r="M1270" t="s">
        <v>4604</v>
      </c>
      <c r="N1270" t="s">
        <v>2845</v>
      </c>
      <c r="O1270" t="str">
        <f>Muestra[[#This Row],[id_muestra]]&amp;" "&amp;Muestra[[#This Row],[Muestra]]</f>
        <v>29.01.01.01 Pagados</v>
      </c>
    </row>
    <row r="1271" spans="13:15" x14ac:dyDescent="0.25">
      <c r="M1271" t="s">
        <v>4605</v>
      </c>
      <c r="N1271" t="s">
        <v>2840</v>
      </c>
      <c r="O1271" t="str">
        <f>Muestra[[#This Row],[id_muestra]]&amp;" "&amp;Muestra[[#This Row],[Muestra]]</f>
        <v>29.01.01.02 Postulaciones</v>
      </c>
    </row>
    <row r="1272" spans="13:15" x14ac:dyDescent="0.25">
      <c r="M1272" t="s">
        <v>4606</v>
      </c>
      <c r="N1272" t="s">
        <v>2842</v>
      </c>
      <c r="O1272" t="str">
        <f>Muestra[[#This Row],[id_muestra]]&amp;" "&amp;Muestra[[#This Row],[Muestra]]</f>
        <v>29.01.01.03 Postulantes</v>
      </c>
    </row>
    <row r="1273" spans="13:15" x14ac:dyDescent="0.25">
      <c r="M1273" t="s">
        <v>4607</v>
      </c>
      <c r="N1273" t="s">
        <v>2847</v>
      </c>
      <c r="O1273" t="str">
        <f>Muestra[[#This Row],[id_muestra]]&amp;" "&amp;Muestra[[#This Row],[Muestra]]</f>
        <v>29.01.01.04 Renunciados</v>
      </c>
    </row>
    <row r="1274" spans="13:15" x14ac:dyDescent="0.25">
      <c r="M1274" t="s">
        <v>4608</v>
      </c>
      <c r="N1274" t="s">
        <v>2836</v>
      </c>
      <c r="O1274" t="str">
        <f>Muestra[[#This Row],[id_muestra]]&amp;" "&amp;Muestra[[#This Row],[Muestra]]</f>
        <v>29.01.01.05 Seleccionados</v>
      </c>
    </row>
    <row r="1275" spans="13:15" x14ac:dyDescent="0.25">
      <c r="M1275" t="s">
        <v>4609</v>
      </c>
      <c r="N1275" t="s">
        <v>2836</v>
      </c>
      <c r="O1275" t="str">
        <f>Muestra[[#This Row],[id_muestra]]&amp;" "&amp;Muestra[[#This Row],[Muestra]]</f>
        <v>29.01.02.01 Seleccionados</v>
      </c>
    </row>
    <row r="1276" spans="13:15" x14ac:dyDescent="0.25">
      <c r="M1276" t="s">
        <v>4357</v>
      </c>
      <c r="N1276" t="s">
        <v>2727</v>
      </c>
      <c r="O1276" t="str">
        <f>Muestra[[#This Row],[id_muestra]]&amp;" "&amp;Muestra[[#This Row],[Muestra]]</f>
        <v>30.01.01.01 Cuentas no tributarias</v>
      </c>
    </row>
    <row r="1277" spans="13:15" x14ac:dyDescent="0.25">
      <c r="M1277" t="s">
        <v>4358</v>
      </c>
      <c r="N1277" t="s">
        <v>2727</v>
      </c>
      <c r="O1277" t="str">
        <f>Muestra[[#This Row],[id_muestra]]&amp;" "&amp;Muestra[[#This Row],[Muestra]]</f>
        <v>30.01.02.01 Cuentas no tributarias</v>
      </c>
    </row>
    <row r="1278" spans="13:15" x14ac:dyDescent="0.25">
      <c r="M1278" t="s">
        <v>4359</v>
      </c>
      <c r="N1278" t="s">
        <v>2727</v>
      </c>
      <c r="O1278" t="str">
        <f>Muestra[[#This Row],[id_muestra]]&amp;" "&amp;Muestra[[#This Row],[Muestra]]</f>
        <v>30.01.03.01 Cuentas no tributarias</v>
      </c>
    </row>
    <row r="1279" spans="13:15" x14ac:dyDescent="0.25">
      <c r="M1279" t="s">
        <v>5700</v>
      </c>
      <c r="N1279" t="s">
        <v>2726</v>
      </c>
      <c r="O1279" t="str">
        <f>Muestra[[#This Row],[id_muestra]]&amp;" "&amp;Muestra[[#This Row],[Muestra]]</f>
        <v>30.02.01.01 Fluctuación deudores</v>
      </c>
    </row>
    <row r="1280" spans="13:15" x14ac:dyDescent="0.25">
      <c r="M1280" t="s">
        <v>5701</v>
      </c>
      <c r="N1280" t="s">
        <v>2726</v>
      </c>
      <c r="O1280" t="str">
        <f>Muestra[[#This Row],[id_muestra]]&amp;" "&amp;Muestra[[#This Row],[Muestra]]</f>
        <v>30.02.02.01 Fluctuación deudores</v>
      </c>
    </row>
    <row r="1281" spans="13:15" x14ac:dyDescent="0.25">
      <c r="M1281" t="s">
        <v>5702</v>
      </c>
      <c r="N1281" t="s">
        <v>2726</v>
      </c>
      <c r="O1281" t="str">
        <f>Muestra[[#This Row],[id_muestra]]&amp;" "&amp;Muestra[[#This Row],[Muestra]]</f>
        <v>30.02.03.01 Fluctuación deudores</v>
      </c>
    </row>
    <row r="1282" spans="13:15" x14ac:dyDescent="0.25">
      <c r="M1282" s="15" t="s">
        <v>4360</v>
      </c>
      <c r="N1282" t="s">
        <v>2720</v>
      </c>
      <c r="O1282" t="str">
        <f>Muestra[[#This Row],[id_muestra]]&amp;" "&amp;Muestra[[#This Row],[Muestra]]</f>
        <v>30.03.01.01 Impuestos a la renta</v>
      </c>
    </row>
    <row r="1283" spans="13:15" x14ac:dyDescent="0.25">
      <c r="M1283" t="s">
        <v>5703</v>
      </c>
      <c r="N1283" t="s">
        <v>2721</v>
      </c>
      <c r="O1283" t="str">
        <f>Muestra[[#This Row],[id_muestra]]&amp;" "&amp;Muestra[[#This Row],[Muestra]]</f>
        <v>30.03.01.02 Impuesto al valor agregado</v>
      </c>
    </row>
    <row r="1284" spans="13:15" x14ac:dyDescent="0.25">
      <c r="M1284" t="s">
        <v>5704</v>
      </c>
      <c r="N1284" t="s">
        <v>2722</v>
      </c>
      <c r="O1284" t="str">
        <f>Muestra[[#This Row],[id_muestra]]&amp;" "&amp;Muestra[[#This Row],[Muestra]]</f>
        <v>30.03.01.03 Impuesto a productos específicos</v>
      </c>
    </row>
    <row r="1285" spans="13:15" x14ac:dyDescent="0.25">
      <c r="M1285" t="s">
        <v>5705</v>
      </c>
      <c r="N1285" t="s">
        <v>2723</v>
      </c>
      <c r="O1285" t="str">
        <f>Muestra[[#This Row],[id_muestra]]&amp;" "&amp;Muestra[[#This Row],[Muestra]]</f>
        <v>30.03.01.04 Impuesto a los actos jurídicos</v>
      </c>
    </row>
    <row r="1286" spans="13:15" x14ac:dyDescent="0.25">
      <c r="M1286" t="s">
        <v>5706</v>
      </c>
      <c r="N1286" t="s">
        <v>2724</v>
      </c>
      <c r="O1286" t="str">
        <f>Muestra[[#This Row],[id_muestra]]&amp;" "&amp;Muestra[[#This Row],[Muestra]]</f>
        <v>30.03.01.05 Impuesto al comercio exterior</v>
      </c>
    </row>
    <row r="1287" spans="13:15" x14ac:dyDescent="0.25">
      <c r="M1287" t="s">
        <v>5707</v>
      </c>
      <c r="N1287" t="s">
        <v>2725</v>
      </c>
      <c r="O1287" t="str">
        <f>Muestra[[#This Row],[id_muestra]]&amp;" "&amp;Muestra[[#This Row],[Muestra]]</f>
        <v>30.03.01.06 Impuestos varios</v>
      </c>
    </row>
    <row r="1288" spans="13:15" x14ac:dyDescent="0.25">
      <c r="M1288" s="15" t="s">
        <v>5708</v>
      </c>
      <c r="N1288" t="s">
        <v>2720</v>
      </c>
      <c r="O1288" t="str">
        <f>Muestra[[#This Row],[id_muestra]]&amp;" "&amp;Muestra[[#This Row],[Muestra]]</f>
        <v>30.03.02.01 Impuestos a la renta</v>
      </c>
    </row>
    <row r="1289" spans="13:15" x14ac:dyDescent="0.25">
      <c r="M1289" s="15" t="s">
        <v>5709</v>
      </c>
      <c r="N1289" t="s">
        <v>2721</v>
      </c>
      <c r="O1289" t="str">
        <f>Muestra[[#This Row],[id_muestra]]&amp;" "&amp;Muestra[[#This Row],[Muestra]]</f>
        <v>30.03.02.02 Impuesto al valor agregado</v>
      </c>
    </row>
    <row r="1290" spans="13:15" x14ac:dyDescent="0.25">
      <c r="M1290" s="15" t="s">
        <v>5710</v>
      </c>
      <c r="N1290" t="s">
        <v>2722</v>
      </c>
      <c r="O1290" t="str">
        <f>Muestra[[#This Row],[id_muestra]]&amp;" "&amp;Muestra[[#This Row],[Muestra]]</f>
        <v>30.03.02.03 Impuesto a productos específicos</v>
      </c>
    </row>
    <row r="1291" spans="13:15" x14ac:dyDescent="0.25">
      <c r="M1291" s="15" t="s">
        <v>5711</v>
      </c>
      <c r="N1291" t="s">
        <v>2723</v>
      </c>
      <c r="O1291" t="str">
        <f>Muestra[[#This Row],[id_muestra]]&amp;" "&amp;Muestra[[#This Row],[Muestra]]</f>
        <v>30.03.02.04 Impuesto a los actos jurídicos</v>
      </c>
    </row>
    <row r="1292" spans="13:15" x14ac:dyDescent="0.25">
      <c r="M1292" s="15" t="s">
        <v>5712</v>
      </c>
      <c r="N1292" t="s">
        <v>2724</v>
      </c>
      <c r="O1292" t="str">
        <f>Muestra[[#This Row],[id_muestra]]&amp;" "&amp;Muestra[[#This Row],[Muestra]]</f>
        <v>30.03.02.05 Impuesto al comercio exterior</v>
      </c>
    </row>
    <row r="1293" spans="13:15" x14ac:dyDescent="0.25">
      <c r="M1293" s="15" t="s">
        <v>5713</v>
      </c>
      <c r="N1293" t="s">
        <v>2725</v>
      </c>
      <c r="O1293" t="str">
        <f>Muestra[[#This Row],[id_muestra]]&amp;" "&amp;Muestra[[#This Row],[Muestra]]</f>
        <v>30.03.02.06 Impuestos varios</v>
      </c>
    </row>
    <row r="1294" spans="13:15" x14ac:dyDescent="0.25">
      <c r="M1294" s="15" t="s">
        <v>4361</v>
      </c>
      <c r="N1294" t="s">
        <v>2720</v>
      </c>
      <c r="O1294" t="str">
        <f>Muestra[[#This Row],[id_muestra]]&amp;" "&amp;Muestra[[#This Row],[Muestra]]</f>
        <v>30.03.03.01 Impuestos a la renta</v>
      </c>
    </row>
    <row r="1295" spans="13:15" x14ac:dyDescent="0.25">
      <c r="M1295" s="15" t="s">
        <v>5714</v>
      </c>
      <c r="N1295" t="s">
        <v>2721</v>
      </c>
      <c r="O1295" t="str">
        <f>Muestra[[#This Row],[id_muestra]]&amp;" "&amp;Muestra[[#This Row],[Muestra]]</f>
        <v>30.03.03.02 Impuesto al valor agregado</v>
      </c>
    </row>
    <row r="1296" spans="13:15" x14ac:dyDescent="0.25">
      <c r="M1296" s="15" t="s">
        <v>5715</v>
      </c>
      <c r="N1296" t="s">
        <v>2722</v>
      </c>
      <c r="O1296" t="str">
        <f>Muestra[[#This Row],[id_muestra]]&amp;" "&amp;Muestra[[#This Row],[Muestra]]</f>
        <v>30.03.03.03 Impuesto a productos específicos</v>
      </c>
    </row>
    <row r="1297" spans="13:15" x14ac:dyDescent="0.25">
      <c r="M1297" s="15" t="s">
        <v>5716</v>
      </c>
      <c r="N1297" t="s">
        <v>2723</v>
      </c>
      <c r="O1297" t="str">
        <f>Muestra[[#This Row],[id_muestra]]&amp;" "&amp;Muestra[[#This Row],[Muestra]]</f>
        <v>30.03.03.04 Impuesto a los actos jurídicos</v>
      </c>
    </row>
    <row r="1298" spans="13:15" x14ac:dyDescent="0.25">
      <c r="M1298" s="15" t="s">
        <v>5717</v>
      </c>
      <c r="N1298" t="s">
        <v>2724</v>
      </c>
      <c r="O1298" t="str">
        <f>Muestra[[#This Row],[id_muestra]]&amp;" "&amp;Muestra[[#This Row],[Muestra]]</f>
        <v>30.03.03.05 Impuesto al comercio exterior</v>
      </c>
    </row>
    <row r="1299" spans="13:15" x14ac:dyDescent="0.25">
      <c r="M1299" s="15" t="s">
        <v>5718</v>
      </c>
      <c r="N1299" t="s">
        <v>2725</v>
      </c>
      <c r="O1299" t="str">
        <f>Muestra[[#This Row],[id_muestra]]&amp;" "&amp;Muestra[[#This Row],[Muestra]]</f>
        <v>30.03.03.06 Impuestos varios</v>
      </c>
    </row>
    <row r="1300" spans="13:15" x14ac:dyDescent="0.25">
      <c r="M1300" s="15" t="s">
        <v>4362</v>
      </c>
      <c r="N1300" t="s">
        <v>5722</v>
      </c>
      <c r="O1300" t="str">
        <f>Muestra[[#This Row],[id_muestra]]&amp;" "&amp;Muestra[[#This Row],[Muestra]]</f>
        <v>30.03.04.01 Impuesto por crédito especial a empresas constructoras</v>
      </c>
    </row>
    <row r="1301" spans="13:15" x14ac:dyDescent="0.25">
      <c r="M1301" s="15" t="s">
        <v>5721</v>
      </c>
      <c r="N1301" t="s">
        <v>5723</v>
      </c>
      <c r="O1301" t="str">
        <f>Muestra[[#This Row],[id_muestra]]&amp;" "&amp;Muestra[[#This Row],[Muestra]]</f>
        <v>30.03.04.02 Impuesto por devoluciones</v>
      </c>
    </row>
    <row r="1302" spans="13:15" x14ac:dyDescent="0.25">
      <c r="M1302" s="15" t="s">
        <v>4363</v>
      </c>
      <c r="N1302" t="s">
        <v>5724</v>
      </c>
      <c r="O1302" t="str">
        <f>Muestra[[#This Row],[id_muestra]]&amp;" "&amp;Muestra[[#This Row],[Muestra]]</f>
        <v>30.03.05.01 Impuesto a combustibles</v>
      </c>
    </row>
    <row r="1303" spans="13:15" x14ac:dyDescent="0.25">
      <c r="M1303" s="15" t="s">
        <v>5719</v>
      </c>
      <c r="N1303" t="s">
        <v>5725</v>
      </c>
      <c r="O1303" t="str">
        <f>Muestra[[#This Row],[id_muestra]]&amp;" "&amp;Muestra[[#This Row],[Muestra]]</f>
        <v>30.03.05.02 Impuesto por derechos de extracción de la Ley de Pesca</v>
      </c>
    </row>
    <row r="1304" spans="13:15" x14ac:dyDescent="0.25">
      <c r="M1304" s="15" t="s">
        <v>5720</v>
      </c>
      <c r="N1304" t="s">
        <v>5726</v>
      </c>
      <c r="O1304" t="str">
        <f>Muestra[[#This Row],[id_muestra]]&amp;" "&amp;Muestra[[#This Row],[Muestra]]</f>
        <v>30.03.05.03 Impuesto al tabaco</v>
      </c>
    </row>
    <row r="1305" spans="13:15" x14ac:dyDescent="0.25">
      <c r="M1305" s="15" t="s">
        <v>4364</v>
      </c>
      <c r="N1305" t="s">
        <v>5730</v>
      </c>
      <c r="O1305" t="str">
        <f>Muestra[[#This Row],[id_muestra]]&amp;" "&amp;Muestra[[#This Row],[Muestra]]</f>
        <v>30.03.06.01 Impuesto a herencias y donaciones</v>
      </c>
    </row>
    <row r="1306" spans="13:15" x14ac:dyDescent="0.25">
      <c r="M1306" s="15" t="s">
        <v>5727</v>
      </c>
      <c r="N1306" t="s">
        <v>5731</v>
      </c>
      <c r="O1306" t="str">
        <f>Muestra[[#This Row],[id_muestra]]&amp;" "&amp;Muestra[[#This Row],[Muestra]]</f>
        <v>30.03.06.02 Impuesto a juegos de azar</v>
      </c>
    </row>
    <row r="1307" spans="13:15" x14ac:dyDescent="0.25">
      <c r="M1307" s="15" t="s">
        <v>5728</v>
      </c>
      <c r="N1307" t="s">
        <v>5732</v>
      </c>
      <c r="O1307" t="str">
        <f>Muestra[[#This Row],[id_muestra]]&amp;" "&amp;Muestra[[#This Row],[Muestra]]</f>
        <v>30.03.06.03 Impuesto a multas e intereses</v>
      </c>
    </row>
    <row r="1308" spans="13:15" x14ac:dyDescent="0.25">
      <c r="M1308" s="15" t="s">
        <v>5729</v>
      </c>
      <c r="N1308" t="s">
        <v>5733</v>
      </c>
      <c r="O1308" t="str">
        <f>Muestra[[#This Row],[id_muestra]]&amp;" "&amp;Muestra[[#This Row],[Muestra]]</f>
        <v>30.03.06.04 Impuesto a patentes de minas</v>
      </c>
    </row>
    <row r="1309" spans="13:15" x14ac:dyDescent="0.25">
      <c r="M1309" s="15" t="s">
        <v>4365</v>
      </c>
      <c r="N1309" t="s">
        <v>5740</v>
      </c>
      <c r="O1309" t="str">
        <f>Muestra[[#This Row],[id_muestra]]&amp;" "&amp;Muestra[[#This Row],[Muestra]]</f>
        <v>30.03.07.01 Impuesto a la renta adicional</v>
      </c>
    </row>
    <row r="1310" spans="13:15" x14ac:dyDescent="0.25">
      <c r="M1310" s="15" t="s">
        <v>5734</v>
      </c>
      <c r="N1310" t="s">
        <v>5741</v>
      </c>
      <c r="O1310" t="str">
        <f>Muestra[[#This Row],[id_muestra]]&amp;" "&amp;Muestra[[#This Row],[Muestra]]</f>
        <v>30.03.07.02 Impuesto específico de actividad minera</v>
      </c>
    </row>
    <row r="1311" spans="13:15" x14ac:dyDescent="0.25">
      <c r="M1311" s="15" t="s">
        <v>5735</v>
      </c>
      <c r="N1311" t="s">
        <v>5742</v>
      </c>
      <c r="O1311" t="str">
        <f>Muestra[[#This Row],[id_muestra]]&amp;" "&amp;Muestra[[#This Row],[Muestra]]</f>
        <v>30.03.07.03 Impuesto a la renta global complementario</v>
      </c>
    </row>
    <row r="1312" spans="13:15" x14ac:dyDescent="0.25">
      <c r="M1312" s="15" t="s">
        <v>5736</v>
      </c>
      <c r="N1312" t="s">
        <v>5743</v>
      </c>
      <c r="O1312" t="str">
        <f>Muestra[[#This Row],[id_muestra]]&amp;" "&amp;Muestra[[#This Row],[Muestra]]</f>
        <v>30.03.07.04 Impuesto a la renta de primera categoría</v>
      </c>
    </row>
    <row r="1313" spans="13:15" x14ac:dyDescent="0.25">
      <c r="M1313" s="15" t="s">
        <v>5737</v>
      </c>
      <c r="N1313" t="s">
        <v>5744</v>
      </c>
      <c r="O1313" t="str">
        <f>Muestra[[#This Row],[id_muestra]]&amp;" "&amp;Muestra[[#This Row],[Muestra]]</f>
        <v>30.03.07.05 Impuesto a al renta de segunda categoría</v>
      </c>
    </row>
    <row r="1314" spans="13:15" x14ac:dyDescent="0.25">
      <c r="M1314" s="15" t="s">
        <v>5738</v>
      </c>
      <c r="N1314" t="s">
        <v>5745</v>
      </c>
      <c r="O1314" t="str">
        <f>Muestra[[#This Row],[id_muestra]]&amp;" "&amp;Muestra[[#This Row],[Muestra]]</f>
        <v>30.03.07.06 Impuesto a la renta tasa 40%</v>
      </c>
    </row>
    <row r="1315" spans="13:15" x14ac:dyDescent="0.25">
      <c r="M1315" s="15" t="s">
        <v>5739</v>
      </c>
      <c r="N1315" t="s">
        <v>5746</v>
      </c>
      <c r="O1315" t="str">
        <f>Muestra[[#This Row],[id_muestra]]&amp;" "&amp;Muestra[[#This Row],[Muestra]]</f>
        <v>30.03.07.07 Impuesto por término de giro</v>
      </c>
    </row>
    <row r="1316" spans="13:15" x14ac:dyDescent="0.25">
      <c r="M1316" t="s">
        <v>4276</v>
      </c>
      <c r="N1316" t="s">
        <v>3043</v>
      </c>
      <c r="O1316" t="str">
        <f>Muestra[[#This Row],[id_muestra]]&amp;" "&amp;Muestra[[#This Row],[Muestra]]</f>
        <v>31.01.01.01 Bueyes</v>
      </c>
    </row>
    <row r="1317" spans="13:15" x14ac:dyDescent="0.25">
      <c r="M1317" t="s">
        <v>4276</v>
      </c>
      <c r="N1317" t="s">
        <v>3022</v>
      </c>
      <c r="O1317" t="str">
        <f>Muestra[[#This Row],[id_muestra]]&amp;" "&amp;Muestra[[#This Row],[Muestra]]</f>
        <v>31.01.01.01 Carne</v>
      </c>
    </row>
    <row r="1318" spans="13:15" x14ac:dyDescent="0.25">
      <c r="M1318" t="s">
        <v>4276</v>
      </c>
      <c r="N1318" t="s">
        <v>3031</v>
      </c>
      <c r="O1318" t="str">
        <f>Muestra[[#This Row],[id_muestra]]&amp;" "&amp;Muestra[[#This Row],[Muestra]]</f>
        <v xml:space="preserve">31.01.01.01 Carne de bovino total </v>
      </c>
    </row>
    <row r="1319" spans="13:15" x14ac:dyDescent="0.25">
      <c r="M1319" t="s">
        <v>4277</v>
      </c>
      <c r="N1319" t="s">
        <v>3046</v>
      </c>
      <c r="O1319" t="str">
        <f>Muestra[[#This Row],[id_muestra]]&amp;" "&amp;Muestra[[#This Row],[Muestra]]</f>
        <v>31.01.01.02 Novillos</v>
      </c>
    </row>
    <row r="1320" spans="13:15" x14ac:dyDescent="0.25">
      <c r="M1320" t="s">
        <v>4277</v>
      </c>
      <c r="N1320" t="s">
        <v>3036</v>
      </c>
      <c r="O1320" t="str">
        <f>Muestra[[#This Row],[id_muestra]]&amp;" "&amp;Muestra[[#This Row],[Muestra]]</f>
        <v>31.01.01.02 Carne de novillo</v>
      </c>
    </row>
    <row r="1321" spans="13:15" x14ac:dyDescent="0.25">
      <c r="M1321" t="s">
        <v>4278</v>
      </c>
      <c r="N1321" t="s">
        <v>3048</v>
      </c>
      <c r="O1321" t="str">
        <f>Muestra[[#This Row],[id_muestra]]&amp;" "&amp;Muestra[[#This Row],[Muestra]]</f>
        <v>31.01.01.03 Terneros y terneras</v>
      </c>
    </row>
    <row r="1322" spans="13:15" x14ac:dyDescent="0.25">
      <c r="M1322" t="s">
        <v>4278</v>
      </c>
      <c r="N1322" t="s">
        <v>3040</v>
      </c>
      <c r="O1322" t="str">
        <f>Muestra[[#This Row],[id_muestra]]&amp;" "&amp;Muestra[[#This Row],[Muestra]]</f>
        <v>31.01.01.03 Carne de vaca</v>
      </c>
    </row>
    <row r="1323" spans="13:15" x14ac:dyDescent="0.25">
      <c r="M1323" t="s">
        <v>4279</v>
      </c>
      <c r="N1323" t="s">
        <v>3050</v>
      </c>
      <c r="O1323" t="str">
        <f>Muestra[[#This Row],[id_muestra]]&amp;" "&amp;Muestra[[#This Row],[Muestra]]</f>
        <v>31.01.01.04 Toros y torunos</v>
      </c>
    </row>
    <row r="1324" spans="13:15" x14ac:dyDescent="0.25">
      <c r="M1324" t="s">
        <v>4280</v>
      </c>
      <c r="N1324" t="s">
        <v>3052</v>
      </c>
      <c r="O1324" t="str">
        <f>Muestra[[#This Row],[id_muestra]]&amp;" "&amp;Muestra[[#This Row],[Muestra]]</f>
        <v>31.01.01.05 Total vacas</v>
      </c>
    </row>
    <row r="1325" spans="13:15" x14ac:dyDescent="0.25">
      <c r="M1325" t="s">
        <v>4281</v>
      </c>
      <c r="N1325" t="s">
        <v>3062</v>
      </c>
      <c r="O1325" t="str">
        <f>Muestra[[#This Row],[id_muestra]]&amp;" "&amp;Muestra[[#This Row],[Muestra]]</f>
        <v>31.01.01.06 Vacas</v>
      </c>
    </row>
    <row r="1326" spans="13:15" x14ac:dyDescent="0.25">
      <c r="M1326" t="s">
        <v>4282</v>
      </c>
      <c r="N1326" t="s">
        <v>3054</v>
      </c>
      <c r="O1326" t="str">
        <f>Muestra[[#This Row],[id_muestra]]&amp;" "&amp;Muestra[[#This Row],[Muestra]]</f>
        <v>31.01.01.07 Vaquillas</v>
      </c>
    </row>
    <row r="1327" spans="13:15" x14ac:dyDescent="0.25">
      <c r="M1327" t="s">
        <v>5771</v>
      </c>
      <c r="N1327" t="s">
        <v>5755</v>
      </c>
      <c r="O1327" t="str">
        <f>Muestra[[#This Row],[id_muestra]]&amp;" "&amp;Muestra[[#This Row],[Muestra]]</f>
        <v>32.01.01.01 Dren</v>
      </c>
    </row>
    <row r="1328" spans="13:15" x14ac:dyDescent="0.25">
      <c r="M1328" t="s">
        <v>5772</v>
      </c>
      <c r="N1328" t="s">
        <v>5756</v>
      </c>
      <c r="O1328" t="str">
        <f>Muestra[[#This Row],[id_muestra]]&amp;" "&amp;Muestra[[#This Row],[Muestra]]</f>
        <v>32.01.01.02 Noria</v>
      </c>
    </row>
    <row r="1329" spans="13:15" x14ac:dyDescent="0.25">
      <c r="M1329" t="s">
        <v>5773</v>
      </c>
      <c r="N1329" t="s">
        <v>5757</v>
      </c>
      <c r="O1329" t="str">
        <f>Muestra[[#This Row],[id_muestra]]&amp;" "&amp;Muestra[[#This Row],[Muestra]]</f>
        <v>32.01.01.03 Pozo</v>
      </c>
    </row>
    <row r="1330" spans="13:15" x14ac:dyDescent="0.25">
      <c r="M1330" t="s">
        <v>5774</v>
      </c>
      <c r="N1330" t="s">
        <v>5758</v>
      </c>
      <c r="O1330" t="str">
        <f>Muestra[[#This Row],[id_muestra]]&amp;" "&amp;Muestra[[#This Row],[Muestra]]</f>
        <v xml:space="preserve">32.01.02.01 Bebida/Uso Domestico/Saneamiento        </v>
      </c>
    </row>
    <row r="1331" spans="13:15" x14ac:dyDescent="0.25">
      <c r="M1331" t="s">
        <v>5775</v>
      </c>
      <c r="N1331" t="s">
        <v>5759</v>
      </c>
      <c r="O1331" t="str">
        <f>Muestra[[#This Row],[id_muestra]]&amp;" "&amp;Muestra[[#This Row],[Muestra]]</f>
        <v xml:space="preserve">32.01.02.02 Energia Hidroeléctrica                  </v>
      </c>
    </row>
    <row r="1332" spans="13:15" x14ac:dyDescent="0.25">
      <c r="M1332" t="s">
        <v>5776</v>
      </c>
      <c r="N1332" t="s">
        <v>5760</v>
      </c>
      <c r="O1332" t="str">
        <f>Muestra[[#This Row],[id_muestra]]&amp;" "&amp;Muestra[[#This Row],[Muestra]]</f>
        <v xml:space="preserve">32.01.02.03 Otros Usos                              </v>
      </c>
    </row>
    <row r="1333" spans="13:15" x14ac:dyDescent="0.25">
      <c r="M1333" t="s">
        <v>5777</v>
      </c>
      <c r="N1333" t="s">
        <v>5761</v>
      </c>
      <c r="O1333" t="str">
        <f>Muestra[[#This Row],[id_muestra]]&amp;" "&amp;Muestra[[#This Row],[Muestra]]</f>
        <v xml:space="preserve">32.01.02.04 Piscicultura                            </v>
      </c>
    </row>
    <row r="1334" spans="13:15" x14ac:dyDescent="0.25">
      <c r="M1334" t="s">
        <v>5778</v>
      </c>
      <c r="N1334" t="s">
        <v>5762</v>
      </c>
      <c r="O1334" t="str">
        <f>Muestra[[#This Row],[id_muestra]]&amp;" "&amp;Muestra[[#This Row],[Muestra]]</f>
        <v xml:space="preserve">32.01.02.05 Riego                                   </v>
      </c>
    </row>
    <row r="1335" spans="13:15" x14ac:dyDescent="0.25">
      <c r="M1335" t="s">
        <v>5779</v>
      </c>
      <c r="N1335" t="s">
        <v>5763</v>
      </c>
      <c r="O1335" t="str">
        <f>Muestra[[#This Row],[id_muestra]]&amp;" "&amp;Muestra[[#This Row],[Muestra]]</f>
        <v xml:space="preserve">32.01.02.06 Silvoagropecuario                       </v>
      </c>
    </row>
    <row r="1336" spans="13:15" x14ac:dyDescent="0.25">
      <c r="M1336" t="s">
        <v>5780</v>
      </c>
      <c r="N1336" t="s">
        <v>5764</v>
      </c>
      <c r="O1336" t="str">
        <f>Muestra[[#This Row],[id_muestra]]&amp;" "&amp;Muestra[[#This Row],[Muestra]]</f>
        <v>32.01.02.07 Sin información</v>
      </c>
    </row>
    <row r="1337" spans="13:15" x14ac:dyDescent="0.25">
      <c r="M1337" t="s">
        <v>5781</v>
      </c>
      <c r="N1337" t="s">
        <v>5765</v>
      </c>
      <c r="O1337" t="str">
        <f>Muestra[[#This Row],[id_muestra]]&amp;" "&amp;Muestra[[#This Row],[Muestra]]</f>
        <v xml:space="preserve">32.01.02.08 Uso Industrial                          </v>
      </c>
    </row>
    <row r="1338" spans="13:15" x14ac:dyDescent="0.25">
      <c r="M1338" t="s">
        <v>5782</v>
      </c>
      <c r="N1338" t="s">
        <v>5766</v>
      </c>
      <c r="O1338" t="str">
        <f>Muestra[[#This Row],[id_muestra]]&amp;" "&amp;Muestra[[#This Row],[Muestra]]</f>
        <v xml:space="preserve">32.01.02.09 Uso Minero                              </v>
      </c>
    </row>
    <row r="1339" spans="13:15" x14ac:dyDescent="0.25">
      <c r="M1339" t="s">
        <v>5870</v>
      </c>
      <c r="N1339" t="s">
        <v>2955</v>
      </c>
      <c r="O1339" t="str">
        <f>Muestra[[#This Row],[id_muestra]]&amp;" "&amp;Muestra[[#This Row],[Muestra]]</f>
        <v>33.01.01.01 Colocaciones reales</v>
      </c>
    </row>
    <row r="1340" spans="13:15" x14ac:dyDescent="0.25">
      <c r="M1340" t="s">
        <v>5871</v>
      </c>
      <c r="N1340" t="s">
        <v>5875</v>
      </c>
      <c r="O1340" t="str">
        <f>Muestra[[#This Row],[id_muestra]]&amp;" "&amp;Muestra[[#This Row],[Muestra]]</f>
        <v>33.01.02.01 Colocaciones reales de consumo</v>
      </c>
    </row>
    <row r="1341" spans="13:15" x14ac:dyDescent="0.25">
      <c r="M1341" t="s">
        <v>5872</v>
      </c>
      <c r="N1341" t="s">
        <v>5876</v>
      </c>
      <c r="O1341" t="str">
        <f>Muestra[[#This Row],[id_muestra]]&amp;" "&amp;Muestra[[#This Row],[Muestra]]</f>
        <v>33.01.03.01 Colocaciones reales de vivienda</v>
      </c>
    </row>
    <row r="1342" spans="13:15" x14ac:dyDescent="0.25">
      <c r="M1342" t="s">
        <v>5873</v>
      </c>
      <c r="N1342" t="s">
        <v>5877</v>
      </c>
      <c r="O1342" t="str">
        <f>Muestra[[#This Row],[id_muestra]]&amp;" "&amp;Muestra[[#This Row],[Muestra]]</f>
        <v>33.01.04.01 Colocaciones reales comerciales</v>
      </c>
    </row>
    <row r="1343" spans="13:15" x14ac:dyDescent="0.25">
      <c r="M1343" t="s">
        <v>5874</v>
      </c>
      <c r="N1343" t="s">
        <v>2956</v>
      </c>
      <c r="O1343" t="str">
        <f>Muestra[[#This Row],[id_muestra]]&amp;" "&amp;Muestra[[#This Row],[Muestra]]</f>
        <v>33.01.05.01 Tasa de interés de política monetaria</v>
      </c>
    </row>
    <row r="1344" spans="13:15" x14ac:dyDescent="0.25">
      <c r="M1344" t="s">
        <v>5878</v>
      </c>
      <c r="N1344" t="s">
        <v>5810</v>
      </c>
      <c r="O1344" t="str">
        <f>Muestra[[#This Row],[id_muestra]]&amp;" "&amp;Muestra[[#This Row],[Muestra]]</f>
        <v>33.01.06.01 IPSA</v>
      </c>
    </row>
    <row r="1345" spans="13:15" x14ac:dyDescent="0.25">
      <c r="M1345" t="s">
        <v>5882</v>
      </c>
      <c r="N1345" t="s">
        <v>5879</v>
      </c>
      <c r="O1345" t="str">
        <f>Muestra[[#This Row],[id_muestra]]&amp;" "&amp;Muestra[[#This Row],[Muestra]]</f>
        <v>33.02.01.01 Activos del Banco Central</v>
      </c>
    </row>
    <row r="1346" spans="13:15" x14ac:dyDescent="0.25">
      <c r="M1346" t="s">
        <v>5883</v>
      </c>
      <c r="N1346" t="s">
        <v>5880</v>
      </c>
      <c r="O1346" t="str">
        <f>Muestra[[#This Row],[id_muestra]]&amp;" "&amp;Muestra[[#This Row],[Muestra]]</f>
        <v>33.02.02.01 Pasivos del Banco Central</v>
      </c>
    </row>
    <row r="1347" spans="13:15" x14ac:dyDescent="0.25">
      <c r="M1347" t="s">
        <v>5884</v>
      </c>
      <c r="N1347" t="s">
        <v>5881</v>
      </c>
      <c r="O1347" t="str">
        <f>Muestra[[#This Row],[id_muestra]]&amp;" "&amp;Muestra[[#This Row],[Muestra]]</f>
        <v>33.02.03.01 Patrimonio del Banco Central</v>
      </c>
    </row>
    <row r="1348" spans="13:15" x14ac:dyDescent="0.25">
      <c r="M1348" t="s">
        <v>5886</v>
      </c>
      <c r="N1348" t="s">
        <v>2969</v>
      </c>
      <c r="O1348" t="str">
        <f>Muestra[[#This Row],[id_muestra]]&amp;" "&amp;Muestra[[#This Row],[Muestra]]</f>
        <v>33.03.01.01 Tipo de cambio nominal</v>
      </c>
    </row>
    <row r="1349" spans="13:15" x14ac:dyDescent="0.25">
      <c r="M1349" t="s">
        <v>5887</v>
      </c>
      <c r="N1349" t="s">
        <v>5885</v>
      </c>
      <c r="O1349" t="str">
        <f>Muestra[[#This Row],[id_muestra]]&amp;" "&amp;Muestra[[#This Row],[Muestra]]</f>
        <v>33.03.02.01 Tipo de cambio real</v>
      </c>
    </row>
    <row r="1350" spans="13:15" x14ac:dyDescent="0.25">
      <c r="M1350" t="s">
        <v>5890</v>
      </c>
      <c r="N1350" t="s">
        <v>5888</v>
      </c>
      <c r="O1350" t="str">
        <f>Muestra[[#This Row],[id_muestra]]&amp;" "&amp;Muestra[[#This Row],[Muestra]]</f>
        <v>33.04.01.01 PIB per cápita</v>
      </c>
    </row>
    <row r="1351" spans="13:15" x14ac:dyDescent="0.25">
      <c r="M1351" t="s">
        <v>5891</v>
      </c>
      <c r="N1351" t="s">
        <v>5889</v>
      </c>
      <c r="O1351" t="str">
        <f>Muestra[[#This Row],[id_muestra]]&amp;" "&amp;Muestra[[#This Row],[Muestra]]</f>
        <v>33.04.02.01 PIB per cápita PPP</v>
      </c>
    </row>
    <row r="1352" spans="13:15" x14ac:dyDescent="0.25">
      <c r="M1352" t="s">
        <v>5893</v>
      </c>
      <c r="N1352" t="s">
        <v>54</v>
      </c>
      <c r="O1352" t="str">
        <f>Muestra[[#This Row],[id_muestra]]&amp;" "&amp;Muestra[[#This Row],[Muestra]]</f>
        <v>33.05.01.01 Exportaciones de bienes</v>
      </c>
    </row>
    <row r="1353" spans="13:15" x14ac:dyDescent="0.25">
      <c r="M1353" t="s">
        <v>5894</v>
      </c>
      <c r="N1353" t="s">
        <v>56</v>
      </c>
      <c r="O1353" t="str">
        <f>Muestra[[#This Row],[id_muestra]]&amp;" "&amp;Muestra[[#This Row],[Muestra]]</f>
        <v>33.05.02.01 Exportaciones mineras</v>
      </c>
    </row>
    <row r="1354" spans="13:15" x14ac:dyDescent="0.25">
      <c r="M1354" t="s">
        <v>5895</v>
      </c>
      <c r="N1354" t="s">
        <v>236</v>
      </c>
      <c r="O1354" t="str">
        <f>Muestra[[#This Row],[id_muestra]]&amp;" "&amp;Muestra[[#This Row],[Muestra]]</f>
        <v>33.05.03.01 Exportaciones de cobre</v>
      </c>
    </row>
    <row r="1355" spans="13:15" x14ac:dyDescent="0.25">
      <c r="M1355" t="s">
        <v>5896</v>
      </c>
      <c r="N1355" t="s">
        <v>55</v>
      </c>
      <c r="O1355" t="str">
        <f>Muestra[[#This Row],[id_muestra]]&amp;" "&amp;Muestra[[#This Row],[Muestra]]</f>
        <v>33.05.04.01 Exportaciones industriales</v>
      </c>
    </row>
    <row r="1356" spans="13:15" x14ac:dyDescent="0.25">
      <c r="M1356" t="s">
        <v>5897</v>
      </c>
      <c r="N1356" t="s">
        <v>5892</v>
      </c>
      <c r="O1356" t="str">
        <f>Muestra[[#This Row],[id_muestra]]&amp;" "&amp;Muestra[[#This Row],[Muestra]]</f>
        <v>33.05.05.01 Exportaciones del sector agropecuario-silvícola y pesquero</v>
      </c>
    </row>
    <row r="1357" spans="13:15" x14ac:dyDescent="0.25">
      <c r="M1357" t="s">
        <v>5898</v>
      </c>
      <c r="N1357" t="s">
        <v>58</v>
      </c>
      <c r="O1357" t="str">
        <f>Muestra[[#This Row],[id_muestra]]&amp;" "&amp;Muestra[[#This Row],[Muestra]]</f>
        <v>33.06.01.01 Importaciones de bienes</v>
      </c>
    </row>
    <row r="1358" spans="13:15" x14ac:dyDescent="0.25">
      <c r="M1358" t="s">
        <v>5899</v>
      </c>
      <c r="N1358" t="s">
        <v>60</v>
      </c>
      <c r="O1358" t="str">
        <f>Muestra[[#This Row],[id_muestra]]&amp;" "&amp;Muestra[[#This Row],[Muestra]]</f>
        <v>33.06.02.01 Importaciones de consumo</v>
      </c>
    </row>
    <row r="1359" spans="13:15" x14ac:dyDescent="0.25">
      <c r="M1359" t="s">
        <v>5900</v>
      </c>
      <c r="N1359" t="s">
        <v>235</v>
      </c>
      <c r="O1359" t="str">
        <f>Muestra[[#This Row],[id_muestra]]&amp;" "&amp;Muestra[[#This Row],[Muestra]]</f>
        <v>33.06.03.01 Importaciones de consumo durable</v>
      </c>
    </row>
    <row r="1360" spans="13:15" x14ac:dyDescent="0.25">
      <c r="M1360" t="s">
        <v>5901</v>
      </c>
      <c r="N1360" t="s">
        <v>61</v>
      </c>
      <c r="O1360" t="str">
        <f>Muestra[[#This Row],[id_muestra]]&amp;" "&amp;Muestra[[#This Row],[Muestra]]</f>
        <v>33.06.04.01 Importaciones intermedias no combustibles</v>
      </c>
    </row>
    <row r="1361" spans="13:15" x14ac:dyDescent="0.25">
      <c r="M1361" t="s">
        <v>5902</v>
      </c>
      <c r="N1361" t="s">
        <v>234</v>
      </c>
      <c r="O1361" t="str">
        <f>Muestra[[#This Row],[id_muestra]]&amp;" "&amp;Muestra[[#This Row],[Muestra]]</f>
        <v>33.06.05.01 Importaciones de combustibles y lubricantes</v>
      </c>
    </row>
    <row r="1362" spans="13:15" x14ac:dyDescent="0.25">
      <c r="M1362" t="s">
        <v>5903</v>
      </c>
      <c r="N1362" t="s">
        <v>59</v>
      </c>
      <c r="O1362" t="str">
        <f>Muestra[[#This Row],[id_muestra]]&amp;" "&amp;Muestra[[#This Row],[Muestra]]</f>
        <v>33.06.06.01 Importaciones de capital</v>
      </c>
    </row>
    <row r="1363" spans="13:15" x14ac:dyDescent="0.25">
      <c r="M1363" t="s">
        <v>5904</v>
      </c>
      <c r="N1363" t="s">
        <v>2985</v>
      </c>
      <c r="O1363" t="str">
        <f>Muestra[[#This Row],[id_muestra]]&amp;" "&amp;Muestra[[#This Row],[Muestra]]</f>
        <v>33.07.01.01 Cuenta corriente</v>
      </c>
    </row>
    <row r="1364" spans="13:15" x14ac:dyDescent="0.25">
      <c r="M1364" t="s">
        <v>5905</v>
      </c>
      <c r="N1364" t="s">
        <v>2986</v>
      </c>
      <c r="O1364" t="str">
        <f>Muestra[[#This Row],[id_muestra]]&amp;" "&amp;Muestra[[#This Row],[Muestra]]</f>
        <v>33.07.02.01 Balanza comercial</v>
      </c>
    </row>
    <row r="1365" spans="13:15" x14ac:dyDescent="0.25">
      <c r="M1365" t="s">
        <v>5907</v>
      </c>
      <c r="N1365" t="s">
        <v>2989</v>
      </c>
      <c r="O1365" t="str">
        <f>Muestra[[#This Row],[id_muestra]]&amp;" "&amp;Muestra[[#This Row],[Muestra]]</f>
        <v>33.08.01.01 Reservas internacionales netas</v>
      </c>
    </row>
    <row r="1366" spans="13:15" x14ac:dyDescent="0.25">
      <c r="M1366" t="s">
        <v>5908</v>
      </c>
      <c r="N1366" t="s">
        <v>5848</v>
      </c>
      <c r="O1366" t="str">
        <f>Muestra[[#This Row],[id_muestra]]&amp;" "&amp;Muestra[[#This Row],[Muestra]]</f>
        <v>33.08.02.01 Deuda Externa</v>
      </c>
    </row>
    <row r="1367" spans="13:15" x14ac:dyDescent="0.25">
      <c r="M1367" t="s">
        <v>5909</v>
      </c>
      <c r="N1367" t="s">
        <v>5906</v>
      </c>
      <c r="O1367" t="str">
        <f>Muestra[[#This Row],[id_muestra]]&amp;" "&amp;Muestra[[#This Row],[Muestra]]</f>
        <v>33.08.03.01 Posición de inversión internacional</v>
      </c>
    </row>
    <row r="1368" spans="13:15" x14ac:dyDescent="0.25">
      <c r="M1368" t="s">
        <v>5911</v>
      </c>
      <c r="N1368" t="s">
        <v>5910</v>
      </c>
      <c r="O1368" t="str">
        <f>Muestra[[#This Row],[id_muestra]]&amp;" "&amp;Muestra[[#This Row],[Muestra]]</f>
        <v>33.09.01.01 Índice de producción industrial</v>
      </c>
    </row>
    <row r="1369" spans="13:15" x14ac:dyDescent="0.25">
      <c r="M1369" t="s">
        <v>5919</v>
      </c>
      <c r="N1369" t="s">
        <v>5912</v>
      </c>
      <c r="O1369" t="str">
        <f>Muestra[[#This Row],[id_muestra]]&amp;" "&amp;Muestra[[#This Row],[Muestra]]</f>
        <v>33.10.01.01 Precio del cobre</v>
      </c>
    </row>
    <row r="1370" spans="13:15" x14ac:dyDescent="0.25">
      <c r="M1370" t="s">
        <v>5920</v>
      </c>
      <c r="N1370" t="s">
        <v>5913</v>
      </c>
      <c r="O1370" t="str">
        <f>Muestra[[#This Row],[id_muestra]]&amp;" "&amp;Muestra[[#This Row],[Muestra]]</f>
        <v>33.10.02.01 Precio del petróleo</v>
      </c>
    </row>
    <row r="1371" spans="13:15" x14ac:dyDescent="0.25">
      <c r="M1371" t="s">
        <v>5921</v>
      </c>
      <c r="N1371" t="s">
        <v>5861</v>
      </c>
      <c r="O1371" t="str">
        <f>Muestra[[#This Row],[id_muestra]]&amp;" "&amp;Muestra[[#This Row],[Muestra]]</f>
        <v>33.10.03.01 UF</v>
      </c>
    </row>
    <row r="1372" spans="13:15" x14ac:dyDescent="0.25">
      <c r="M1372" t="s">
        <v>5922</v>
      </c>
      <c r="N1372" t="s">
        <v>5862</v>
      </c>
      <c r="O1372" t="str">
        <f>Muestra[[#This Row],[id_muestra]]&amp;" "&amp;Muestra[[#This Row],[Muestra]]</f>
        <v>33.10.04.01 UTM</v>
      </c>
    </row>
    <row r="1373" spans="13:15" x14ac:dyDescent="0.25">
      <c r="M1373" t="s">
        <v>5923</v>
      </c>
      <c r="N1373" t="s">
        <v>5914</v>
      </c>
      <c r="O1373" t="str">
        <f>Muestra[[#This Row],[id_muestra]]&amp;" "&amp;Muestra[[#This Row],[Muestra]]</f>
        <v>33.10.05.01 Índice de precios del productor industrias</v>
      </c>
    </row>
    <row r="1374" spans="13:15" x14ac:dyDescent="0.25">
      <c r="M1374" t="s">
        <v>5924</v>
      </c>
      <c r="N1374" t="s">
        <v>5915</v>
      </c>
      <c r="O1374" t="str">
        <f>Muestra[[#This Row],[id_muestra]]&amp;" "&amp;Muestra[[#This Row],[Muestra]]</f>
        <v>33.10.06.01 Índice de precios del productor manufactura</v>
      </c>
    </row>
    <row r="1375" spans="13:15" x14ac:dyDescent="0.25">
      <c r="M1375" t="s">
        <v>5925</v>
      </c>
      <c r="N1375" t="s">
        <v>5916</v>
      </c>
      <c r="O1375" t="str">
        <f>Muestra[[#This Row],[id_muestra]]&amp;" "&amp;Muestra[[#This Row],[Muestra]]</f>
        <v>33.10.07.01 Índice de precios del productor minería</v>
      </c>
    </row>
    <row r="1376" spans="13:15" x14ac:dyDescent="0.25">
      <c r="M1376" t="s">
        <v>5926</v>
      </c>
      <c r="N1376" t="s">
        <v>5917</v>
      </c>
      <c r="O1376" t="str">
        <f>Muestra[[#This Row],[id_muestra]]&amp;" "&amp;Muestra[[#This Row],[Muestra]]</f>
        <v>33.10.08.01 Índice de precios del productor servicios básicos</v>
      </c>
    </row>
    <row r="1377" spans="13:15" x14ac:dyDescent="0.25">
      <c r="M1377" t="s">
        <v>5927</v>
      </c>
      <c r="N1377" t="s">
        <v>5918</v>
      </c>
      <c r="O1377" t="str">
        <f>Muestra[[#This Row],[id_muestra]]&amp;" "&amp;Muestra[[#This Row],[Muestra]]</f>
        <v>33.10.09.01 Índice de precios del productor agropecuario</v>
      </c>
    </row>
    <row r="1378" spans="13:15" x14ac:dyDescent="0.25">
      <c r="M1378" t="s">
        <v>5936</v>
      </c>
      <c r="N1378" t="s">
        <v>5928</v>
      </c>
      <c r="O1378" t="str">
        <f>Muestra[[#This Row],[id_muestra]]&amp;" "&amp;Muestra[[#This Row],[Muestra]]</f>
        <v>33.11.01.01 Deuda bruta gobierno central</v>
      </c>
    </row>
    <row r="1379" spans="13:15" x14ac:dyDescent="0.25">
      <c r="M1379" t="s">
        <v>5937</v>
      </c>
      <c r="N1379" t="s">
        <v>5930</v>
      </c>
      <c r="O1379" t="str">
        <f>Muestra[[#This Row],[id_muestra]]&amp;" "&amp;Muestra[[#This Row],[Muestra]]</f>
        <v>33.11.01.02 Deuda bruta banco central</v>
      </c>
    </row>
    <row r="1380" spans="13:15" x14ac:dyDescent="0.25">
      <c r="M1380" t="s">
        <v>5938</v>
      </c>
      <c r="N1380" t="s">
        <v>5932</v>
      </c>
      <c r="O1380" t="str">
        <f>Muestra[[#This Row],[id_muestra]]&amp;" "&amp;Muestra[[#This Row],[Muestra]]</f>
        <v>33.11.01.03 Deuda bruta sector público</v>
      </c>
    </row>
    <row r="1381" spans="13:15" x14ac:dyDescent="0.25">
      <c r="M1381" t="s">
        <v>5939</v>
      </c>
      <c r="N1381" t="s">
        <v>5934</v>
      </c>
      <c r="O1381" t="str">
        <f>Muestra[[#This Row],[id_muestra]]&amp;" "&amp;Muestra[[#This Row],[Muestra]]</f>
        <v>33.11.01.04 Deuda bruta empresas públicas</v>
      </c>
    </row>
    <row r="1382" spans="13:15" x14ac:dyDescent="0.25">
      <c r="M1382" t="s">
        <v>5940</v>
      </c>
      <c r="N1382" t="s">
        <v>5929</v>
      </c>
      <c r="O1382" t="str">
        <f>Muestra[[#This Row],[id_muestra]]&amp;" "&amp;Muestra[[#This Row],[Muestra]]</f>
        <v>33.11.02.01 Deuda neta gobierno central</v>
      </c>
    </row>
    <row r="1383" spans="13:15" x14ac:dyDescent="0.25">
      <c r="M1383" t="s">
        <v>5941</v>
      </c>
      <c r="N1383" t="s">
        <v>5931</v>
      </c>
      <c r="O1383" t="str">
        <f>Muestra[[#This Row],[id_muestra]]&amp;" "&amp;Muestra[[#This Row],[Muestra]]</f>
        <v>33.11.02.02 Deuda neta banco central</v>
      </c>
    </row>
    <row r="1384" spans="13:15" x14ac:dyDescent="0.25">
      <c r="M1384" t="s">
        <v>5942</v>
      </c>
      <c r="N1384" t="s">
        <v>5933</v>
      </c>
      <c r="O1384" t="str">
        <f>Muestra[[#This Row],[id_muestra]]&amp;" "&amp;Muestra[[#This Row],[Muestra]]</f>
        <v>33.11.02.03 Deuda neta sector público</v>
      </c>
    </row>
    <row r="1385" spans="13:15" x14ac:dyDescent="0.25">
      <c r="M1385" t="s">
        <v>5943</v>
      </c>
      <c r="N1385" t="s">
        <v>5935</v>
      </c>
      <c r="O1385" t="str">
        <f>Muestra[[#This Row],[id_muestra]]&amp;" "&amp;Muestra[[#This Row],[Muestra]]</f>
        <v>33.11.02.04 Deuda neta empresas públicas</v>
      </c>
    </row>
  </sheetData>
  <phoneticPr fontId="2" type="noConversion"/>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842DB-7815-43F4-9EE2-D707713135E8}">
  <dimension ref="A3:N1234"/>
  <sheetViews>
    <sheetView topLeftCell="J1" workbookViewId="0">
      <selection activeCell="O6" sqref="O6"/>
    </sheetView>
  </sheetViews>
  <sheetFormatPr baseColWidth="10" defaultRowHeight="15" x14ac:dyDescent="0.25"/>
  <cols>
    <col min="5" max="5" width="11.42578125" customWidth="1"/>
    <col min="6" max="6" width="16.5703125" customWidth="1"/>
    <col min="7" max="7" width="26.28515625" customWidth="1"/>
    <col min="8" max="8" width="25.5703125" customWidth="1"/>
    <col min="9" max="9" width="32" bestFit="1" customWidth="1"/>
    <col min="10" max="10" width="11.42578125" customWidth="1"/>
    <col min="11" max="11" width="17" customWidth="1"/>
    <col min="12" max="12" width="24.140625" customWidth="1"/>
    <col min="13" max="13" width="21.7109375" customWidth="1"/>
    <col min="14" max="14" width="93.42578125" bestFit="1" customWidth="1"/>
  </cols>
  <sheetData>
    <row r="3" spans="1:14" x14ac:dyDescent="0.25">
      <c r="A3" t="s">
        <v>3070</v>
      </c>
      <c r="B3" t="s">
        <v>3099</v>
      </c>
      <c r="C3" t="s">
        <v>3172</v>
      </c>
      <c r="D3" t="s">
        <v>3439</v>
      </c>
      <c r="K3" s="9" t="s">
        <v>1</v>
      </c>
      <c r="L3" s="9" t="s">
        <v>2</v>
      </c>
      <c r="M3" s="9" t="s">
        <v>3</v>
      </c>
      <c r="N3" s="9" t="s">
        <v>4</v>
      </c>
    </row>
    <row r="4" spans="1:14" x14ac:dyDescent="0.25">
      <c r="A4" t="e" vm="1">
        <f ca="1">_xlfn.XLOOKUP(K4,Sectores[Sector],Sectores[id_Sector],FALSE)</f>
        <v>#NAME?</v>
      </c>
      <c r="B4" t="e" vm="1">
        <f ca="1">_xlfn.XLOOKUP(L4,Contenido[Contenido],Contenido[id_contenido])</f>
        <v>#NAME?</v>
      </c>
      <c r="C4" t="e" vm="1">
        <f ca="1">_xlfn.XLOOKUP(M4,Temas[Tema],Temas[id_Tema],FALSE)</f>
        <v>#NAME?</v>
      </c>
      <c r="D4" t="s">
        <v>3503</v>
      </c>
      <c r="F4" t="e" vm="2">
        <f ca="1">+A4&amp;" "&amp;K4</f>
        <v>#NAME?</v>
      </c>
      <c r="G4" t="e" vm="2">
        <f ca="1">+B4&amp;" "&amp;L4</f>
        <v>#NAME?</v>
      </c>
      <c r="H4" t="e" vm="2">
        <f ca="1">+C4&amp;" "&amp;M4</f>
        <v>#NAME?</v>
      </c>
      <c r="I4" t="str">
        <f>+D4&amp;" "&amp;N4</f>
        <v>01.01.01.01 Acuicultura de choritos</v>
      </c>
      <c r="K4" t="s">
        <v>184</v>
      </c>
      <c r="L4" t="s">
        <v>348</v>
      </c>
      <c r="M4" t="s">
        <v>190</v>
      </c>
      <c r="N4" t="s">
        <v>443</v>
      </c>
    </row>
    <row r="5" spans="1:14" x14ac:dyDescent="0.25">
      <c r="A5" t="e" vm="1">
        <f ca="1">_xlfn.XLOOKUP(K5,Sectores[Sector],Sectores[id_Sector],FALSE)</f>
        <v>#NAME?</v>
      </c>
      <c r="B5" t="e" vm="1">
        <f ca="1">_xlfn.XLOOKUP(L5,Contenido[Contenido],Contenido[id_contenido])</f>
        <v>#NAME?</v>
      </c>
      <c r="C5" t="e" vm="1">
        <f ca="1">_xlfn.XLOOKUP(M5,Temas[Tema],Temas[id_Tema],FALSE)</f>
        <v>#NAME?</v>
      </c>
      <c r="D5" t="s">
        <v>3504</v>
      </c>
      <c r="F5" t="e" vm="2">
        <f t="shared" ref="F5:F68" ca="1" si="0">+A5&amp;" "&amp;K5</f>
        <v>#NAME?</v>
      </c>
      <c r="G5" t="e" vm="2">
        <f t="shared" ref="G5:G68" ca="1" si="1">+B5&amp;" "&amp;L5</f>
        <v>#NAME?</v>
      </c>
      <c r="H5" t="e" vm="2">
        <f t="shared" ref="H5:H68" ca="1" si="2">+C5&amp;" "&amp;M5</f>
        <v>#NAME?</v>
      </c>
      <c r="I5" t="str">
        <f t="shared" ref="I5:I68" si="3">+D5&amp;" "&amp;N5</f>
        <v>01.01.01.02 Acuicultura de moluscos</v>
      </c>
      <c r="K5" t="s">
        <v>184</v>
      </c>
      <c r="L5" t="s">
        <v>348</v>
      </c>
      <c r="M5" t="s">
        <v>190</v>
      </c>
      <c r="N5" t="s">
        <v>444</v>
      </c>
    </row>
    <row r="6" spans="1:14" x14ac:dyDescent="0.25">
      <c r="A6" t="e" vm="1">
        <f ca="1">_xlfn.XLOOKUP(K6,Sectores[Sector],Sectores[id_Sector],FALSE)</f>
        <v>#NAME?</v>
      </c>
      <c r="B6" t="e" vm="1">
        <f ca="1">_xlfn.XLOOKUP(L6,Contenido[Contenido],Contenido[id_contenido])</f>
        <v>#NAME?</v>
      </c>
      <c r="C6" t="e" vm="1">
        <f ca="1">_xlfn.XLOOKUP(M6,Temas[Tema],Temas[id_Tema],FALSE)</f>
        <v>#NAME?</v>
      </c>
      <c r="D6" t="s">
        <v>3505</v>
      </c>
      <c r="F6" t="e" vm="2">
        <f t="shared" ca="1" si="0"/>
        <v>#NAME?</v>
      </c>
      <c r="G6" t="e" vm="2">
        <f t="shared" ca="1" si="1"/>
        <v>#NAME?</v>
      </c>
      <c r="H6" t="e" vm="2">
        <f t="shared" ca="1" si="2"/>
        <v>#NAME?</v>
      </c>
      <c r="I6" t="str">
        <f t="shared" si="3"/>
        <v>01.01.02.01 Acuicultura de la Trucha Arcoiris</v>
      </c>
      <c r="K6" t="s">
        <v>184</v>
      </c>
      <c r="L6" t="s">
        <v>348</v>
      </c>
      <c r="M6" t="s">
        <v>191</v>
      </c>
      <c r="N6" t="s">
        <v>448</v>
      </c>
    </row>
    <row r="7" spans="1:14" x14ac:dyDescent="0.25">
      <c r="A7" t="e" vm="1">
        <f ca="1">_xlfn.XLOOKUP(K7,Sectores[Sector],Sectores[id_Sector],FALSE)</f>
        <v>#NAME?</v>
      </c>
      <c r="B7" t="e" vm="1">
        <f ca="1">_xlfn.XLOOKUP(L7,Contenido[Contenido],Contenido[id_contenido])</f>
        <v>#NAME?</v>
      </c>
      <c r="C7" t="e" vm="1">
        <f ca="1">_xlfn.XLOOKUP(M7,Temas[Tema],Temas[id_Tema],FALSE)</f>
        <v>#NAME?</v>
      </c>
      <c r="D7" t="s">
        <v>3506</v>
      </c>
      <c r="F7" t="e" vm="2">
        <f t="shared" ca="1" si="0"/>
        <v>#NAME?</v>
      </c>
      <c r="G7" t="e" vm="2">
        <f t="shared" ca="1" si="1"/>
        <v>#NAME?</v>
      </c>
      <c r="H7" t="e" vm="2">
        <f t="shared" ca="1" si="2"/>
        <v>#NAME?</v>
      </c>
      <c r="I7" t="str">
        <f t="shared" si="3"/>
        <v>01.01.02.02 Acuicultura de peces</v>
      </c>
      <c r="K7" t="s">
        <v>184</v>
      </c>
      <c r="L7" t="s">
        <v>348</v>
      </c>
      <c r="M7" t="s">
        <v>191</v>
      </c>
      <c r="N7" t="s">
        <v>445</v>
      </c>
    </row>
    <row r="8" spans="1:14" x14ac:dyDescent="0.25">
      <c r="A8" t="e" vm="1">
        <f ca="1">_xlfn.XLOOKUP(K8,Sectores[Sector],Sectores[id_Sector],FALSE)</f>
        <v>#NAME?</v>
      </c>
      <c r="B8" t="e" vm="1">
        <f ca="1">_xlfn.XLOOKUP(L8,Contenido[Contenido],Contenido[id_contenido])</f>
        <v>#NAME?</v>
      </c>
      <c r="C8" t="e" vm="1">
        <f ca="1">_xlfn.XLOOKUP(M8,Temas[Tema],Temas[id_Tema],FALSE)</f>
        <v>#NAME?</v>
      </c>
      <c r="D8" t="s">
        <v>3507</v>
      </c>
      <c r="F8" t="e" vm="2">
        <f t="shared" ca="1" si="0"/>
        <v>#NAME?</v>
      </c>
      <c r="G8" t="e" vm="2">
        <f t="shared" ca="1" si="1"/>
        <v>#NAME?</v>
      </c>
      <c r="H8" t="e" vm="2">
        <f t="shared" ca="1" si="2"/>
        <v>#NAME?</v>
      </c>
      <c r="I8" t="str">
        <f t="shared" si="3"/>
        <v>01.01.02.03 Acuicultura del Salmón del Atlántico</v>
      </c>
      <c r="K8" t="s">
        <v>184</v>
      </c>
      <c r="L8" t="s">
        <v>348</v>
      </c>
      <c r="M8" t="s">
        <v>191</v>
      </c>
      <c r="N8" t="s">
        <v>446</v>
      </c>
    </row>
    <row r="9" spans="1:14" x14ac:dyDescent="0.25">
      <c r="A9" t="e" vm="1">
        <f ca="1">_xlfn.XLOOKUP(K9,Sectores[Sector],Sectores[id_Sector],FALSE)</f>
        <v>#NAME?</v>
      </c>
      <c r="B9" t="e" vm="1">
        <f ca="1">_xlfn.XLOOKUP(L9,Contenido[Contenido],Contenido[id_contenido])</f>
        <v>#NAME?</v>
      </c>
      <c r="C9" t="e" vm="1">
        <f ca="1">_xlfn.XLOOKUP(M9,Temas[Tema],Temas[id_Tema],FALSE)</f>
        <v>#NAME?</v>
      </c>
      <c r="D9" t="s">
        <v>3508</v>
      </c>
      <c r="F9" t="e" vm="2">
        <f t="shared" ca="1" si="0"/>
        <v>#NAME?</v>
      </c>
      <c r="G9" t="e" vm="2">
        <f t="shared" ca="1" si="1"/>
        <v>#NAME?</v>
      </c>
      <c r="H9" t="e" vm="2">
        <f t="shared" ca="1" si="2"/>
        <v>#NAME?</v>
      </c>
      <c r="I9" t="str">
        <f t="shared" si="3"/>
        <v>01.01.02.04 Acuicultura del Salmón Plateado o Coho</v>
      </c>
      <c r="K9" t="s">
        <v>184</v>
      </c>
      <c r="L9" t="s">
        <v>348</v>
      </c>
      <c r="M9" t="s">
        <v>191</v>
      </c>
      <c r="N9" t="s">
        <v>447</v>
      </c>
    </row>
    <row r="10" spans="1:14" x14ac:dyDescent="0.25">
      <c r="A10" t="e" vm="1">
        <f ca="1">_xlfn.XLOOKUP(K10,Sectores[Sector],Sectores[id_Sector],FALSE)</f>
        <v>#NAME?</v>
      </c>
      <c r="B10" t="e" vm="1">
        <f ca="1">_xlfn.XLOOKUP(L10,Contenido[Contenido],Contenido[id_contenido])</f>
        <v>#NAME?</v>
      </c>
      <c r="C10" t="e" vm="1">
        <f ca="1">_xlfn.XLOOKUP(M10,Temas[Tema],Temas[id_Tema],FALSE)</f>
        <v>#NAME?</v>
      </c>
      <c r="D10" t="s">
        <v>3509</v>
      </c>
      <c r="F10" t="e" vm="2">
        <f t="shared" ca="1" si="0"/>
        <v>#NAME?</v>
      </c>
      <c r="G10" t="e" vm="2">
        <f t="shared" ca="1" si="1"/>
        <v>#NAME?</v>
      </c>
      <c r="H10" t="e" vm="2">
        <f t="shared" ca="1" si="2"/>
        <v>#NAME?</v>
      </c>
      <c r="I10" t="str">
        <f t="shared" si="3"/>
        <v>01.01.03.01 Acuicultura</v>
      </c>
      <c r="K10" t="s">
        <v>184</v>
      </c>
      <c r="L10" t="s">
        <v>348</v>
      </c>
      <c r="M10" t="s">
        <v>192</v>
      </c>
      <c r="N10" t="s">
        <v>184</v>
      </c>
    </row>
    <row r="11" spans="1:14" x14ac:dyDescent="0.25">
      <c r="A11" t="e" vm="1">
        <f ca="1">_xlfn.XLOOKUP(K11,Sectores[Sector],Sectores[id_Sector],FALSE)</f>
        <v>#NAME?</v>
      </c>
      <c r="B11" t="e" vm="1">
        <f ca="1">_xlfn.XLOOKUP(L11,Contenido[Contenido],Contenido[id_contenido])</f>
        <v>#NAME?</v>
      </c>
      <c r="C11" t="e" vm="1">
        <f ca="1">_xlfn.XLOOKUP(M11,Temas[Tema],Temas[id_Tema],FALSE)</f>
        <v>#NAME?</v>
      </c>
      <c r="D11" t="s">
        <v>3510</v>
      </c>
      <c r="F11" t="e" vm="2">
        <f t="shared" ca="1" si="0"/>
        <v>#NAME?</v>
      </c>
      <c r="G11" t="e" vm="2">
        <f t="shared" ca="1" si="1"/>
        <v>#NAME?</v>
      </c>
      <c r="H11" t="e" vm="2">
        <f t="shared" ca="1" si="2"/>
        <v>#NAME?</v>
      </c>
      <c r="I11" t="str">
        <f t="shared" si="3"/>
        <v>01.02.01.01 Acuicultura de Algas</v>
      </c>
      <c r="K11" t="s">
        <v>184</v>
      </c>
      <c r="L11" t="s">
        <v>347</v>
      </c>
      <c r="M11" t="s">
        <v>189</v>
      </c>
      <c r="N11" t="s">
        <v>442</v>
      </c>
    </row>
    <row r="12" spans="1:14" x14ac:dyDescent="0.25">
      <c r="A12" t="e" vm="1">
        <f ca="1">_xlfn.XLOOKUP(K12,Sectores[Sector],Sectores[id_Sector],FALSE)</f>
        <v>#NAME?</v>
      </c>
      <c r="B12" t="e" vm="1">
        <f ca="1">_xlfn.XLOOKUP(L12,Contenido[Contenido],Contenido[id_contenido])</f>
        <v>#NAME?</v>
      </c>
      <c r="C12" t="e" vm="1">
        <f ca="1">_xlfn.XLOOKUP(M12,Temas[Tema],Temas[id_Tema],FALSE)</f>
        <v>#NAME?</v>
      </c>
      <c r="D12" t="s">
        <v>3511</v>
      </c>
      <c r="F12" t="e" vm="2">
        <f t="shared" ca="1" si="0"/>
        <v>#NAME?</v>
      </c>
      <c r="G12" t="e" vm="2">
        <f t="shared" ca="1" si="1"/>
        <v>#NAME?</v>
      </c>
      <c r="H12" t="e" vm="2">
        <f t="shared" ca="1" si="2"/>
        <v>#NAME?</v>
      </c>
      <c r="I12" t="str">
        <f t="shared" si="3"/>
        <v>01.03.01.01 Acuicultura</v>
      </c>
      <c r="K12" t="s">
        <v>184</v>
      </c>
      <c r="L12" t="s">
        <v>490</v>
      </c>
      <c r="M12" t="s">
        <v>489</v>
      </c>
      <c r="N12" t="s">
        <v>184</v>
      </c>
    </row>
    <row r="13" spans="1:14" x14ac:dyDescent="0.25">
      <c r="A13" t="e" vm="1">
        <f ca="1">_xlfn.XLOOKUP(K13,Sectores[Sector],Sectores[id_Sector],FALSE)</f>
        <v>#NAME?</v>
      </c>
      <c r="B13" t="e" vm="1">
        <f ca="1">_xlfn.XLOOKUP(L13,Contenido[Contenido],Contenido[id_contenido])</f>
        <v>#NAME?</v>
      </c>
      <c r="C13" t="e" vm="1">
        <f ca="1">_xlfn.XLOOKUP(M13,Temas[Tema],Temas[id_Tema],FALSE)</f>
        <v>#NAME?</v>
      </c>
      <c r="D13" t="s">
        <v>3512</v>
      </c>
      <c r="F13" t="e" vm="2">
        <f t="shared" ca="1" si="0"/>
        <v>#NAME?</v>
      </c>
      <c r="G13" t="e" vm="2">
        <f t="shared" ca="1" si="1"/>
        <v>#NAME?</v>
      </c>
      <c r="H13" t="e" vm="2">
        <f t="shared" ca="1" si="2"/>
        <v>#NAME?</v>
      </c>
      <c r="I13" t="str">
        <f t="shared" si="3"/>
        <v>02.01.01.01 Berries</v>
      </c>
      <c r="K13" t="s">
        <v>31</v>
      </c>
      <c r="L13" t="s">
        <v>48</v>
      </c>
      <c r="M13" t="s">
        <v>2769</v>
      </c>
      <c r="N13" t="s">
        <v>2770</v>
      </c>
    </row>
    <row r="14" spans="1:14" x14ac:dyDescent="0.25">
      <c r="A14" t="e" vm="1">
        <f ca="1">_xlfn.XLOOKUP(K14,Sectores[Sector],Sectores[id_Sector],FALSE)</f>
        <v>#NAME?</v>
      </c>
      <c r="B14" t="e" vm="1">
        <f ca="1">_xlfn.XLOOKUP(L14,Contenido[Contenido],Contenido[id_contenido])</f>
        <v>#NAME?</v>
      </c>
      <c r="C14" t="e" vm="1">
        <f ca="1">_xlfn.XLOOKUP(M14,Temas[Tema],Temas[id_Tema],FALSE)</f>
        <v>#NAME?</v>
      </c>
      <c r="D14" t="s">
        <v>3513</v>
      </c>
      <c r="F14" t="e" vm="2">
        <f t="shared" ca="1" si="0"/>
        <v>#NAME?</v>
      </c>
      <c r="G14" t="e" vm="2">
        <f t="shared" ca="1" si="1"/>
        <v>#NAME?</v>
      </c>
      <c r="H14" t="e" vm="2">
        <f t="shared" ca="1" si="2"/>
        <v>#NAME?</v>
      </c>
      <c r="I14" t="str">
        <f t="shared" si="3"/>
        <v>02.01.01.02 Cítricos</v>
      </c>
      <c r="K14" t="s">
        <v>31</v>
      </c>
      <c r="L14" t="s">
        <v>48</v>
      </c>
      <c r="M14" t="s">
        <v>2769</v>
      </c>
      <c r="N14" t="s">
        <v>2773</v>
      </c>
    </row>
    <row r="15" spans="1:14" x14ac:dyDescent="0.25">
      <c r="A15" t="e" vm="1">
        <f ca="1">_xlfn.XLOOKUP(K15,Sectores[Sector],Sectores[id_Sector],FALSE)</f>
        <v>#NAME?</v>
      </c>
      <c r="B15" t="e" vm="1">
        <f ca="1">_xlfn.XLOOKUP(L15,Contenido[Contenido],Contenido[id_contenido])</f>
        <v>#NAME?</v>
      </c>
      <c r="C15" t="e" vm="1">
        <f ca="1">_xlfn.XLOOKUP(M15,Temas[Tema],Temas[id_Tema],FALSE)</f>
        <v>#NAME?</v>
      </c>
      <c r="D15" t="s">
        <v>3514</v>
      </c>
      <c r="F15" t="e" vm="2">
        <f t="shared" ca="1" si="0"/>
        <v>#NAME?</v>
      </c>
      <c r="G15" t="e" vm="2">
        <f t="shared" ca="1" si="1"/>
        <v>#NAME?</v>
      </c>
      <c r="H15" t="e" vm="2">
        <f t="shared" ca="1" si="2"/>
        <v>#NAME?</v>
      </c>
      <c r="I15" t="str">
        <f t="shared" si="3"/>
        <v>02.01.01.03 Frutos de hueso (carozo)</v>
      </c>
      <c r="K15" t="s">
        <v>31</v>
      </c>
      <c r="L15" t="s">
        <v>48</v>
      </c>
      <c r="M15" t="s">
        <v>2769</v>
      </c>
      <c r="N15" t="s">
        <v>2775</v>
      </c>
    </row>
    <row r="16" spans="1:14" x14ac:dyDescent="0.25">
      <c r="A16" t="e" vm="1">
        <f ca="1">_xlfn.XLOOKUP(K16,Sectores[Sector],Sectores[id_Sector],FALSE)</f>
        <v>#NAME?</v>
      </c>
      <c r="B16" t="e" vm="1">
        <f ca="1">_xlfn.XLOOKUP(L16,Contenido[Contenido],Contenido[id_contenido])</f>
        <v>#NAME?</v>
      </c>
      <c r="C16" t="e" vm="1">
        <f ca="1">_xlfn.XLOOKUP(M16,Temas[Tema],Temas[id_Tema],FALSE)</f>
        <v>#NAME?</v>
      </c>
      <c r="D16" t="s">
        <v>3515</v>
      </c>
      <c r="F16" t="e" vm="2">
        <f t="shared" ca="1" si="0"/>
        <v>#NAME?</v>
      </c>
      <c r="G16" t="e" vm="2">
        <f t="shared" ca="1" si="1"/>
        <v>#NAME?</v>
      </c>
      <c r="H16" t="e" vm="2">
        <f t="shared" ca="1" si="2"/>
        <v>#NAME?</v>
      </c>
      <c r="I16" t="str">
        <f t="shared" si="3"/>
        <v>02.01.01.04 Frutos de pepita</v>
      </c>
      <c r="K16" t="s">
        <v>31</v>
      </c>
      <c r="L16" t="s">
        <v>48</v>
      </c>
      <c r="M16" t="s">
        <v>2769</v>
      </c>
      <c r="N16" t="s">
        <v>2777</v>
      </c>
    </row>
    <row r="17" spans="1:14" x14ac:dyDescent="0.25">
      <c r="A17" t="e" vm="1">
        <f ca="1">_xlfn.XLOOKUP(K17,Sectores[Sector],Sectores[id_Sector],FALSE)</f>
        <v>#NAME?</v>
      </c>
      <c r="B17" t="e" vm="1">
        <f ca="1">_xlfn.XLOOKUP(L17,Contenido[Contenido],Contenido[id_contenido])</f>
        <v>#NAME?</v>
      </c>
      <c r="C17" t="e" vm="1">
        <f ca="1">_xlfn.XLOOKUP(M17,Temas[Tema],Temas[id_Tema],FALSE)</f>
        <v>#NAME?</v>
      </c>
      <c r="D17" t="s">
        <v>3516</v>
      </c>
      <c r="F17" t="e" vm="2">
        <f t="shared" ca="1" si="0"/>
        <v>#NAME?</v>
      </c>
      <c r="G17" t="e" vm="2">
        <f t="shared" ca="1" si="1"/>
        <v>#NAME?</v>
      </c>
      <c r="H17" t="e" vm="2">
        <f t="shared" ca="1" si="2"/>
        <v>#NAME?</v>
      </c>
      <c r="I17" t="str">
        <f t="shared" si="3"/>
        <v>02.01.01.05 Frutos Oleaginosos</v>
      </c>
      <c r="K17" t="s">
        <v>31</v>
      </c>
      <c r="L17" t="s">
        <v>48</v>
      </c>
      <c r="M17" t="s">
        <v>2769</v>
      </c>
      <c r="N17" t="s">
        <v>2779</v>
      </c>
    </row>
    <row r="18" spans="1:14" x14ac:dyDescent="0.25">
      <c r="A18" t="e" vm="1">
        <f ca="1">_xlfn.XLOOKUP(K18,Sectores[Sector],Sectores[id_Sector],FALSE)</f>
        <v>#NAME?</v>
      </c>
      <c r="B18" t="e" vm="1">
        <f ca="1">_xlfn.XLOOKUP(L18,Contenido[Contenido],Contenido[id_contenido])</f>
        <v>#NAME?</v>
      </c>
      <c r="C18" t="e" vm="1">
        <f ca="1">_xlfn.XLOOKUP(M18,Temas[Tema],Temas[id_Tema],FALSE)</f>
        <v>#NAME?</v>
      </c>
      <c r="D18" t="s">
        <v>3517</v>
      </c>
      <c r="F18" t="e" vm="2">
        <f t="shared" ca="1" si="0"/>
        <v>#NAME?</v>
      </c>
      <c r="G18" t="e" vm="2">
        <f t="shared" ca="1" si="1"/>
        <v>#NAME?</v>
      </c>
      <c r="H18" t="e" vm="2">
        <f t="shared" ca="1" si="2"/>
        <v>#NAME?</v>
      </c>
      <c r="I18" t="str">
        <f t="shared" si="3"/>
        <v>02.01.01.06 Frutos secos</v>
      </c>
      <c r="K18" t="s">
        <v>31</v>
      </c>
      <c r="L18" t="s">
        <v>48</v>
      </c>
      <c r="M18" t="s">
        <v>2769</v>
      </c>
      <c r="N18" t="s">
        <v>2781</v>
      </c>
    </row>
    <row r="19" spans="1:14" x14ac:dyDescent="0.25">
      <c r="A19" t="e" vm="1">
        <f ca="1">_xlfn.XLOOKUP(K19,Sectores[Sector],Sectores[id_Sector],FALSE)</f>
        <v>#NAME?</v>
      </c>
      <c r="B19" t="e" vm="1">
        <f ca="1">_xlfn.XLOOKUP(L19,Contenido[Contenido],Contenido[id_contenido])</f>
        <v>#NAME?</v>
      </c>
      <c r="C19" t="e" vm="1">
        <f ca="1">_xlfn.XLOOKUP(M19,Temas[Tema],Temas[id_Tema],FALSE)</f>
        <v>#NAME?</v>
      </c>
      <c r="D19" t="s">
        <v>3518</v>
      </c>
      <c r="F19" t="e" vm="2">
        <f t="shared" ca="1" si="0"/>
        <v>#NAME?</v>
      </c>
      <c r="G19" t="e" vm="2">
        <f t="shared" ca="1" si="1"/>
        <v>#NAME?</v>
      </c>
      <c r="H19" t="e" vm="2">
        <f t="shared" ca="1" si="2"/>
        <v>#NAME?</v>
      </c>
      <c r="I19" t="str">
        <f t="shared" si="3"/>
        <v>02.01.01.07 Industrial</v>
      </c>
      <c r="K19" t="s">
        <v>31</v>
      </c>
      <c r="L19" t="s">
        <v>48</v>
      </c>
      <c r="M19" t="s">
        <v>2769</v>
      </c>
      <c r="N19" t="s">
        <v>2795</v>
      </c>
    </row>
    <row r="20" spans="1:14" x14ac:dyDescent="0.25">
      <c r="A20" t="e" vm="1">
        <f ca="1">_xlfn.XLOOKUP(K20,Sectores[Sector],Sectores[id_Sector],FALSE)</f>
        <v>#NAME?</v>
      </c>
      <c r="B20" t="e" vm="1">
        <f ca="1">_xlfn.XLOOKUP(L20,Contenido[Contenido],Contenido[id_contenido])</f>
        <v>#NAME?</v>
      </c>
      <c r="C20" t="e" vm="1">
        <f ca="1">_xlfn.XLOOKUP(M20,Temas[Tema],Temas[id_Tema],FALSE)</f>
        <v>#NAME?</v>
      </c>
      <c r="D20" t="s">
        <v>3519</v>
      </c>
      <c r="F20" t="e" vm="2">
        <f t="shared" ca="1" si="0"/>
        <v>#NAME?</v>
      </c>
      <c r="G20" t="e" vm="2">
        <f t="shared" ca="1" si="1"/>
        <v>#NAME?</v>
      </c>
      <c r="H20" t="e" vm="2">
        <f t="shared" ca="1" si="2"/>
        <v>#NAME?</v>
      </c>
      <c r="I20" t="str">
        <f t="shared" si="3"/>
        <v>02.01.01.08 Otros</v>
      </c>
      <c r="K20" t="s">
        <v>31</v>
      </c>
      <c r="L20" t="s">
        <v>48</v>
      </c>
      <c r="M20" t="s">
        <v>2769</v>
      </c>
      <c r="N20" t="s">
        <v>194</v>
      </c>
    </row>
    <row r="21" spans="1:14" x14ac:dyDescent="0.25">
      <c r="A21" t="e" vm="1">
        <f ca="1">_xlfn.XLOOKUP(K21,Sectores[Sector],Sectores[id_Sector],FALSE)</f>
        <v>#NAME?</v>
      </c>
      <c r="B21" t="e" vm="1">
        <f ca="1">_xlfn.XLOOKUP(L21,Contenido[Contenido],Contenido[id_contenido])</f>
        <v>#NAME?</v>
      </c>
      <c r="C21" t="e" vm="1">
        <f ca="1">_xlfn.XLOOKUP(M21,Temas[Tema],Temas[id_Tema],FALSE)</f>
        <v>#NAME?</v>
      </c>
      <c r="D21" t="s">
        <v>3520</v>
      </c>
      <c r="F21" t="e" vm="2">
        <f t="shared" ca="1" si="0"/>
        <v>#NAME?</v>
      </c>
      <c r="G21" t="e" vm="2">
        <f t="shared" ca="1" si="1"/>
        <v>#NAME?</v>
      </c>
      <c r="H21" t="e" vm="2">
        <f t="shared" ca="1" si="2"/>
        <v>#NAME?</v>
      </c>
      <c r="I21" t="str">
        <f t="shared" si="3"/>
        <v>02.01.01.09 Tropicales y subtropicales</v>
      </c>
      <c r="K21" t="s">
        <v>31</v>
      </c>
      <c r="L21" t="s">
        <v>48</v>
      </c>
      <c r="M21" t="s">
        <v>2769</v>
      </c>
      <c r="N21" t="s">
        <v>2784</v>
      </c>
    </row>
    <row r="22" spans="1:14" x14ac:dyDescent="0.25">
      <c r="A22" t="e" vm="1">
        <f ca="1">_xlfn.XLOOKUP(K22,Sectores[Sector],Sectores[id_Sector],FALSE)</f>
        <v>#NAME?</v>
      </c>
      <c r="B22" t="e" vm="1">
        <f ca="1">_xlfn.XLOOKUP(L22,Contenido[Contenido],Contenido[id_contenido])</f>
        <v>#NAME?</v>
      </c>
      <c r="C22" t="e" vm="1">
        <f ca="1">_xlfn.XLOOKUP(M22,Temas[Tema],Temas[id_Tema],FALSE)</f>
        <v>#NAME?</v>
      </c>
      <c r="D22" t="s">
        <v>3521</v>
      </c>
      <c r="F22" t="e" vm="2">
        <f t="shared" ca="1" si="0"/>
        <v>#NAME?</v>
      </c>
      <c r="G22" t="e" vm="2">
        <f t="shared" ca="1" si="1"/>
        <v>#NAME?</v>
      </c>
      <c r="H22" t="e" vm="2">
        <f t="shared" ca="1" si="2"/>
        <v>#NAME?</v>
      </c>
      <c r="I22" t="str">
        <f t="shared" si="3"/>
        <v>02.01.01.10 Uva</v>
      </c>
      <c r="K22" t="s">
        <v>31</v>
      </c>
      <c r="L22" t="s">
        <v>48</v>
      </c>
      <c r="M22" t="s">
        <v>2769</v>
      </c>
      <c r="N22" t="s">
        <v>2786</v>
      </c>
    </row>
    <row r="23" spans="1:14" x14ac:dyDescent="0.25">
      <c r="A23" t="e" vm="1">
        <f ca="1">_xlfn.XLOOKUP(K23,Sectores[Sector],Sectores[id_Sector],FALSE)</f>
        <v>#NAME?</v>
      </c>
      <c r="B23" t="e" vm="1">
        <f ca="1">_xlfn.XLOOKUP(L23,Contenido[Contenido],Contenido[id_contenido])</f>
        <v>#NAME?</v>
      </c>
      <c r="C23" t="e" vm="1">
        <f ca="1">_xlfn.XLOOKUP(M23,Temas[Tema],Temas[id_Tema],FALSE)</f>
        <v>#NAME?</v>
      </c>
      <c r="D23" t="s">
        <v>3512</v>
      </c>
      <c r="F23" t="e" vm="2">
        <f t="shared" ca="1" si="0"/>
        <v>#NAME?</v>
      </c>
      <c r="G23" t="e" vm="2">
        <f t="shared" ca="1" si="1"/>
        <v>#NAME?</v>
      </c>
      <c r="H23" t="e" vm="2">
        <f t="shared" ca="1" si="2"/>
        <v>#NAME?</v>
      </c>
      <c r="I23" t="str">
        <f t="shared" si="3"/>
        <v>02.01.01.01 Berries</v>
      </c>
      <c r="K23" t="s">
        <v>31</v>
      </c>
      <c r="L23" t="s">
        <v>57</v>
      </c>
      <c r="M23" t="s">
        <v>2769</v>
      </c>
      <c r="N23" t="s">
        <v>2770</v>
      </c>
    </row>
    <row r="24" spans="1:14" x14ac:dyDescent="0.25">
      <c r="A24" t="e" vm="1">
        <f ca="1">_xlfn.XLOOKUP(K24,Sectores[Sector],Sectores[id_Sector],FALSE)</f>
        <v>#NAME?</v>
      </c>
      <c r="B24" t="e" vm="1">
        <f ca="1">_xlfn.XLOOKUP(L24,Contenido[Contenido],Contenido[id_contenido])</f>
        <v>#NAME?</v>
      </c>
      <c r="C24" t="e" vm="1">
        <f ca="1">_xlfn.XLOOKUP(M24,Temas[Tema],Temas[id_Tema],FALSE)</f>
        <v>#NAME?</v>
      </c>
      <c r="D24" t="s">
        <v>3513</v>
      </c>
      <c r="F24" t="e" vm="2">
        <f t="shared" ca="1" si="0"/>
        <v>#NAME?</v>
      </c>
      <c r="G24" t="e" vm="2">
        <f t="shared" ca="1" si="1"/>
        <v>#NAME?</v>
      </c>
      <c r="H24" t="e" vm="2">
        <f t="shared" ca="1" si="2"/>
        <v>#NAME?</v>
      </c>
      <c r="I24" t="str">
        <f t="shared" si="3"/>
        <v>02.01.01.02 Cítricos</v>
      </c>
      <c r="K24" t="s">
        <v>31</v>
      </c>
      <c r="L24" t="s">
        <v>57</v>
      </c>
      <c r="M24" t="s">
        <v>2769</v>
      </c>
      <c r="N24" t="s">
        <v>2773</v>
      </c>
    </row>
    <row r="25" spans="1:14" x14ac:dyDescent="0.25">
      <c r="A25" t="e" vm="1">
        <f ca="1">_xlfn.XLOOKUP(K25,Sectores[Sector],Sectores[id_Sector],FALSE)</f>
        <v>#NAME?</v>
      </c>
      <c r="B25" t="e" vm="1">
        <f ca="1">_xlfn.XLOOKUP(L25,Contenido[Contenido],Contenido[id_contenido])</f>
        <v>#NAME?</v>
      </c>
      <c r="C25" t="e" vm="1">
        <f ca="1">_xlfn.XLOOKUP(M25,Temas[Tema],Temas[id_Tema],FALSE)</f>
        <v>#NAME?</v>
      </c>
      <c r="D25" t="s">
        <v>3514</v>
      </c>
      <c r="F25" t="e" vm="2">
        <f t="shared" ca="1" si="0"/>
        <v>#NAME?</v>
      </c>
      <c r="G25" t="e" vm="2">
        <f t="shared" ca="1" si="1"/>
        <v>#NAME?</v>
      </c>
      <c r="H25" t="e" vm="2">
        <f t="shared" ca="1" si="2"/>
        <v>#NAME?</v>
      </c>
      <c r="I25" t="str">
        <f t="shared" si="3"/>
        <v>02.01.01.03 Frutos de hueso (carozo)</v>
      </c>
      <c r="K25" t="s">
        <v>31</v>
      </c>
      <c r="L25" t="s">
        <v>57</v>
      </c>
      <c r="M25" t="s">
        <v>2769</v>
      </c>
      <c r="N25" t="s">
        <v>2775</v>
      </c>
    </row>
    <row r="26" spans="1:14" x14ac:dyDescent="0.25">
      <c r="A26" t="e" vm="1">
        <f ca="1">_xlfn.XLOOKUP(K26,Sectores[Sector],Sectores[id_Sector],FALSE)</f>
        <v>#NAME?</v>
      </c>
      <c r="B26" t="e" vm="1">
        <f ca="1">_xlfn.XLOOKUP(L26,Contenido[Contenido],Contenido[id_contenido])</f>
        <v>#NAME?</v>
      </c>
      <c r="C26" t="e" vm="1">
        <f ca="1">_xlfn.XLOOKUP(M26,Temas[Tema],Temas[id_Tema],FALSE)</f>
        <v>#NAME?</v>
      </c>
      <c r="D26" t="s">
        <v>3515</v>
      </c>
      <c r="F26" t="e" vm="2">
        <f t="shared" ca="1" si="0"/>
        <v>#NAME?</v>
      </c>
      <c r="G26" t="e" vm="2">
        <f t="shared" ca="1" si="1"/>
        <v>#NAME?</v>
      </c>
      <c r="H26" t="e" vm="2">
        <f t="shared" ca="1" si="2"/>
        <v>#NAME?</v>
      </c>
      <c r="I26" t="str">
        <f t="shared" si="3"/>
        <v>02.01.01.04 Frutos de pepita</v>
      </c>
      <c r="K26" t="s">
        <v>31</v>
      </c>
      <c r="L26" t="s">
        <v>57</v>
      </c>
      <c r="M26" t="s">
        <v>2769</v>
      </c>
      <c r="N26" t="s">
        <v>2777</v>
      </c>
    </row>
    <row r="27" spans="1:14" x14ac:dyDescent="0.25">
      <c r="A27" t="e" vm="1">
        <f ca="1">_xlfn.XLOOKUP(K27,Sectores[Sector],Sectores[id_Sector],FALSE)</f>
        <v>#NAME?</v>
      </c>
      <c r="B27" t="e" vm="1">
        <f ca="1">_xlfn.XLOOKUP(L27,Contenido[Contenido],Contenido[id_contenido])</f>
        <v>#NAME?</v>
      </c>
      <c r="C27" t="e" vm="1">
        <f ca="1">_xlfn.XLOOKUP(M27,Temas[Tema],Temas[id_Tema],FALSE)</f>
        <v>#NAME?</v>
      </c>
      <c r="D27" t="s">
        <v>3516</v>
      </c>
      <c r="F27" t="e" vm="2">
        <f t="shared" ca="1" si="0"/>
        <v>#NAME?</v>
      </c>
      <c r="G27" t="e" vm="2">
        <f t="shared" ca="1" si="1"/>
        <v>#NAME?</v>
      </c>
      <c r="H27" t="e" vm="2">
        <f t="shared" ca="1" si="2"/>
        <v>#NAME?</v>
      </c>
      <c r="I27" t="str">
        <f t="shared" si="3"/>
        <v>02.01.01.05 Frutos Oleaginosos</v>
      </c>
      <c r="K27" t="s">
        <v>31</v>
      </c>
      <c r="L27" t="s">
        <v>57</v>
      </c>
      <c r="M27" t="s">
        <v>2769</v>
      </c>
      <c r="N27" t="s">
        <v>2779</v>
      </c>
    </row>
    <row r="28" spans="1:14" x14ac:dyDescent="0.25">
      <c r="A28" t="e" vm="1">
        <f ca="1">_xlfn.XLOOKUP(K28,Sectores[Sector],Sectores[id_Sector],FALSE)</f>
        <v>#NAME?</v>
      </c>
      <c r="B28" t="e" vm="1">
        <f ca="1">_xlfn.XLOOKUP(L28,Contenido[Contenido],Contenido[id_contenido])</f>
        <v>#NAME?</v>
      </c>
      <c r="C28" t="e" vm="1">
        <f ca="1">_xlfn.XLOOKUP(M28,Temas[Tema],Temas[id_Tema],FALSE)</f>
        <v>#NAME?</v>
      </c>
      <c r="D28" t="s">
        <v>3517</v>
      </c>
      <c r="F28" t="e" vm="2">
        <f t="shared" ca="1" si="0"/>
        <v>#NAME?</v>
      </c>
      <c r="G28" t="e" vm="2">
        <f t="shared" ca="1" si="1"/>
        <v>#NAME?</v>
      </c>
      <c r="H28" t="e" vm="2">
        <f t="shared" ca="1" si="2"/>
        <v>#NAME?</v>
      </c>
      <c r="I28" t="str">
        <f t="shared" si="3"/>
        <v>02.01.01.06 Frutos secos</v>
      </c>
      <c r="K28" t="s">
        <v>31</v>
      </c>
      <c r="L28" t="s">
        <v>57</v>
      </c>
      <c r="M28" t="s">
        <v>2769</v>
      </c>
      <c r="N28" t="s">
        <v>2781</v>
      </c>
    </row>
    <row r="29" spans="1:14" x14ac:dyDescent="0.25">
      <c r="A29" t="e" vm="1">
        <f ca="1">_xlfn.XLOOKUP(K29,Sectores[Sector],Sectores[id_Sector],FALSE)</f>
        <v>#NAME?</v>
      </c>
      <c r="B29" t="e" vm="1">
        <f ca="1">_xlfn.XLOOKUP(L29,Contenido[Contenido],Contenido[id_contenido])</f>
        <v>#NAME?</v>
      </c>
      <c r="C29" t="e" vm="1">
        <f ca="1">_xlfn.XLOOKUP(M29,Temas[Tema],Temas[id_Tema],FALSE)</f>
        <v>#NAME?</v>
      </c>
      <c r="D29" t="s">
        <v>3518</v>
      </c>
      <c r="F29" t="e" vm="2">
        <f t="shared" ca="1" si="0"/>
        <v>#NAME?</v>
      </c>
      <c r="G29" t="e" vm="2">
        <f t="shared" ca="1" si="1"/>
        <v>#NAME?</v>
      </c>
      <c r="H29" t="e" vm="2">
        <f t="shared" ca="1" si="2"/>
        <v>#NAME?</v>
      </c>
      <c r="I29" t="str">
        <f t="shared" si="3"/>
        <v>02.01.01.07 Otros</v>
      </c>
      <c r="K29" t="s">
        <v>31</v>
      </c>
      <c r="L29" t="s">
        <v>57</v>
      </c>
      <c r="M29" t="s">
        <v>2769</v>
      </c>
      <c r="N29" t="s">
        <v>194</v>
      </c>
    </row>
    <row r="30" spans="1:14" x14ac:dyDescent="0.25">
      <c r="A30" t="e" vm="1">
        <f ca="1">_xlfn.XLOOKUP(K30,Sectores[Sector],Sectores[id_Sector],FALSE)</f>
        <v>#NAME?</v>
      </c>
      <c r="B30" t="e" vm="1">
        <f ca="1">_xlfn.XLOOKUP(L30,Contenido[Contenido],Contenido[id_contenido])</f>
        <v>#NAME?</v>
      </c>
      <c r="C30" t="e" vm="1">
        <f ca="1">_xlfn.XLOOKUP(M30,Temas[Tema],Temas[id_Tema],FALSE)</f>
        <v>#NAME?</v>
      </c>
      <c r="D30" t="s">
        <v>3519</v>
      </c>
      <c r="F30" t="e" vm="2">
        <f t="shared" ca="1" si="0"/>
        <v>#NAME?</v>
      </c>
      <c r="G30" t="e" vm="2">
        <f t="shared" ca="1" si="1"/>
        <v>#NAME?</v>
      </c>
      <c r="H30" t="e" vm="2">
        <f t="shared" ca="1" si="2"/>
        <v>#NAME?</v>
      </c>
      <c r="I30" t="str">
        <f t="shared" si="3"/>
        <v>02.01.01.08 Tropicales y subtropicales</v>
      </c>
      <c r="K30" t="s">
        <v>31</v>
      </c>
      <c r="L30" t="s">
        <v>57</v>
      </c>
      <c r="M30" t="s">
        <v>2769</v>
      </c>
      <c r="N30" t="s">
        <v>2784</v>
      </c>
    </row>
    <row r="31" spans="1:14" x14ac:dyDescent="0.25">
      <c r="A31" t="e" vm="1">
        <f ca="1">_xlfn.XLOOKUP(K31,Sectores[Sector],Sectores[id_Sector],FALSE)</f>
        <v>#NAME?</v>
      </c>
      <c r="B31" t="e" vm="1">
        <f ca="1">_xlfn.XLOOKUP(L31,Contenido[Contenido],Contenido[id_contenido])</f>
        <v>#NAME?</v>
      </c>
      <c r="C31" t="e" vm="1">
        <f ca="1">_xlfn.XLOOKUP(M31,Temas[Tema],Temas[id_Tema],FALSE)</f>
        <v>#NAME?</v>
      </c>
      <c r="D31" t="s">
        <v>3520</v>
      </c>
      <c r="F31" t="e" vm="2">
        <f t="shared" ca="1" si="0"/>
        <v>#NAME?</v>
      </c>
      <c r="G31" t="e" vm="2">
        <f t="shared" ca="1" si="1"/>
        <v>#NAME?</v>
      </c>
      <c r="H31" t="e" vm="2">
        <f t="shared" ca="1" si="2"/>
        <v>#NAME?</v>
      </c>
      <c r="I31" t="str">
        <f t="shared" si="3"/>
        <v>02.01.01.09 Uva</v>
      </c>
      <c r="K31" t="s">
        <v>31</v>
      </c>
      <c r="L31" t="s">
        <v>57</v>
      </c>
      <c r="M31" t="s">
        <v>2769</v>
      </c>
      <c r="N31" t="s">
        <v>2786</v>
      </c>
    </row>
    <row r="32" spans="1:14" x14ac:dyDescent="0.25">
      <c r="A32" t="e" vm="1">
        <f ca="1">_xlfn.XLOOKUP(K32,Sectores[Sector],Sectores[id_Sector],FALSE)</f>
        <v>#NAME?</v>
      </c>
      <c r="B32" t="e" vm="1">
        <f ca="1">_xlfn.XLOOKUP(L32,Contenido[Contenido],Contenido[id_contenido])</f>
        <v>#NAME?</v>
      </c>
      <c r="C32" t="e" vm="1">
        <f ca="1">_xlfn.XLOOKUP(M32,Temas[Tema],Temas[id_Tema],FALSE)</f>
        <v>#NAME?</v>
      </c>
      <c r="D32" t="s">
        <v>3522</v>
      </c>
      <c r="F32" t="e" vm="2">
        <f t="shared" ca="1" si="0"/>
        <v>#NAME?</v>
      </c>
      <c r="G32" t="e" vm="2">
        <f t="shared" ca="1" si="1"/>
        <v>#NAME?</v>
      </c>
      <c r="H32" t="e" vm="2">
        <f t="shared" ca="1" si="2"/>
        <v>#NAME?</v>
      </c>
      <c r="I32" t="str">
        <f t="shared" si="3"/>
        <v>02.03.01.01 Uva de mesa</v>
      </c>
      <c r="K32" t="s">
        <v>31</v>
      </c>
      <c r="L32" t="s">
        <v>32</v>
      </c>
      <c r="M32" t="s">
        <v>33</v>
      </c>
      <c r="N32" t="s">
        <v>34</v>
      </c>
    </row>
    <row r="33" spans="1:14" x14ac:dyDescent="0.25">
      <c r="A33" t="e" vm="1">
        <f ca="1">_xlfn.XLOOKUP(K33,Sectores[Sector],Sectores[id_Sector],FALSE)</f>
        <v>#NAME?</v>
      </c>
      <c r="B33" t="e" vm="1">
        <f ca="1">_xlfn.XLOOKUP(L33,Contenido[Contenido],Contenido[id_contenido])</f>
        <v>#NAME?</v>
      </c>
      <c r="C33" t="e" vm="1">
        <f ca="1">_xlfn.XLOOKUP(M33,Temas[Tema],Temas[id_Tema],FALSE)</f>
        <v>#NAME?</v>
      </c>
      <c r="D33" t="s">
        <v>3523</v>
      </c>
      <c r="F33" t="e" vm="2">
        <f t="shared" ca="1" si="0"/>
        <v>#NAME?</v>
      </c>
      <c r="G33" t="e" vm="2">
        <f t="shared" ca="1" si="1"/>
        <v>#NAME?</v>
      </c>
      <c r="H33" t="e" vm="2">
        <f t="shared" ca="1" si="2"/>
        <v>#NAME?</v>
      </c>
      <c r="I33" t="str">
        <f t="shared" si="3"/>
        <v>02.03.01.02 Uva pisquera</v>
      </c>
      <c r="K33" t="s">
        <v>31</v>
      </c>
      <c r="L33" t="s">
        <v>32</v>
      </c>
      <c r="M33" t="s">
        <v>33</v>
      </c>
      <c r="N33" t="s">
        <v>35</v>
      </c>
    </row>
    <row r="34" spans="1:14" x14ac:dyDescent="0.25">
      <c r="A34" t="e" vm="1">
        <f ca="1">_xlfn.XLOOKUP(K34,Sectores[Sector],Sectores[id_Sector],FALSE)</f>
        <v>#NAME?</v>
      </c>
      <c r="B34" t="e" vm="1">
        <f ca="1">_xlfn.XLOOKUP(L34,Contenido[Contenido],Contenido[id_contenido])</f>
        <v>#NAME?</v>
      </c>
      <c r="C34" t="e" vm="1">
        <f ca="1">_xlfn.XLOOKUP(M34,Temas[Tema],Temas[id_Tema],FALSE)</f>
        <v>#NAME?</v>
      </c>
      <c r="D34" t="s">
        <v>3524</v>
      </c>
      <c r="F34" t="e" vm="2">
        <f t="shared" ca="1" si="0"/>
        <v>#NAME?</v>
      </c>
      <c r="G34" t="e" vm="2">
        <f t="shared" ca="1" si="1"/>
        <v>#NAME?</v>
      </c>
      <c r="H34" t="e" vm="2">
        <f t="shared" ca="1" si="2"/>
        <v>#NAME?</v>
      </c>
      <c r="I34" t="str">
        <f t="shared" si="3"/>
        <v>02.03.01.03 Uva vinífera</v>
      </c>
      <c r="K34" t="s">
        <v>31</v>
      </c>
      <c r="L34" t="s">
        <v>32</v>
      </c>
      <c r="M34" t="s">
        <v>33</v>
      </c>
      <c r="N34" t="s">
        <v>36</v>
      </c>
    </row>
    <row r="35" spans="1:14" x14ac:dyDescent="0.25">
      <c r="A35" t="e" vm="1">
        <f ca="1">_xlfn.XLOOKUP(K35,Sectores[Sector],Sectores[id_Sector],FALSE)</f>
        <v>#NAME?</v>
      </c>
      <c r="B35" t="e" vm="1">
        <f ca="1">_xlfn.XLOOKUP(L35,Contenido[Contenido],Contenido[id_contenido])</f>
        <v>#NAME?</v>
      </c>
      <c r="C35" t="e" vm="1">
        <f ca="1">_xlfn.XLOOKUP(M35,Temas[Tema],Temas[id_Tema],FALSE)</f>
        <v>#NAME?</v>
      </c>
      <c r="D35" t="s">
        <v>3525</v>
      </c>
      <c r="F35" t="e" vm="2">
        <f t="shared" ca="1" si="0"/>
        <v>#NAME?</v>
      </c>
      <c r="G35" t="e" vm="2">
        <f t="shared" ca="1" si="1"/>
        <v>#NAME?</v>
      </c>
      <c r="H35" t="e" vm="2">
        <f t="shared" ca="1" si="2"/>
        <v>#NAME?</v>
      </c>
      <c r="I35" t="str">
        <f t="shared" si="3"/>
        <v>02.04.01.01 Cereales</v>
      </c>
      <c r="K35" t="s">
        <v>31</v>
      </c>
      <c r="L35" t="s">
        <v>2826</v>
      </c>
      <c r="M35" t="s">
        <v>2820</v>
      </c>
      <c r="N35" t="s">
        <v>621</v>
      </c>
    </row>
    <row r="36" spans="1:14" x14ac:dyDescent="0.25">
      <c r="A36" t="e" vm="1">
        <f ca="1">_xlfn.XLOOKUP(K36,Sectores[Sector],Sectores[id_Sector],FALSE)</f>
        <v>#NAME?</v>
      </c>
      <c r="B36" t="e" vm="1">
        <f ca="1">_xlfn.XLOOKUP(L36,Contenido[Contenido],Contenido[id_contenido])</f>
        <v>#NAME?</v>
      </c>
      <c r="C36" t="e" vm="1">
        <f ca="1">_xlfn.XLOOKUP(M36,Temas[Tema],Temas[id_Tema],FALSE)</f>
        <v>#NAME?</v>
      </c>
      <c r="D36" t="s">
        <v>3526</v>
      </c>
      <c r="F36" t="e" vm="2">
        <f t="shared" ca="1" si="0"/>
        <v>#NAME?</v>
      </c>
      <c r="G36" t="e" vm="2">
        <f t="shared" ca="1" si="1"/>
        <v>#NAME?</v>
      </c>
      <c r="H36" t="e" vm="2">
        <f t="shared" ca="1" si="2"/>
        <v>#NAME?</v>
      </c>
      <c r="I36" t="str">
        <f t="shared" si="3"/>
        <v>02.04.01.02 Hortalizas</v>
      </c>
      <c r="K36" t="s">
        <v>31</v>
      </c>
      <c r="L36" t="s">
        <v>2826</v>
      </c>
      <c r="M36" t="s">
        <v>2820</v>
      </c>
      <c r="N36" t="s">
        <v>2821</v>
      </c>
    </row>
    <row r="37" spans="1:14" x14ac:dyDescent="0.25">
      <c r="A37" t="e" vm="1">
        <f ca="1">_xlfn.XLOOKUP(K37,Sectores[Sector],Sectores[id_Sector],FALSE)</f>
        <v>#NAME?</v>
      </c>
      <c r="B37" t="e" vm="1">
        <f ca="1">_xlfn.XLOOKUP(L37,Contenido[Contenido],Contenido[id_contenido])</f>
        <v>#NAME?</v>
      </c>
      <c r="C37" t="e" vm="1">
        <f ca="1">_xlfn.XLOOKUP(M37,Temas[Tema],Temas[id_Tema],FALSE)</f>
        <v>#NAME?</v>
      </c>
      <c r="D37" t="s">
        <v>3527</v>
      </c>
      <c r="F37" t="e" vm="2">
        <f t="shared" ca="1" si="0"/>
        <v>#NAME?</v>
      </c>
      <c r="G37" t="e" vm="2">
        <f t="shared" ca="1" si="1"/>
        <v>#NAME?</v>
      </c>
      <c r="H37" t="e" vm="2">
        <f t="shared" ca="1" si="2"/>
        <v>#NAME?</v>
      </c>
      <c r="I37" t="str">
        <f t="shared" si="3"/>
        <v>02.04.01.03 Industriales</v>
      </c>
      <c r="K37" t="s">
        <v>31</v>
      </c>
      <c r="L37" t="s">
        <v>2826</v>
      </c>
      <c r="M37" t="s">
        <v>2820</v>
      </c>
      <c r="N37" t="s">
        <v>2829</v>
      </c>
    </row>
    <row r="38" spans="1:14" x14ac:dyDescent="0.25">
      <c r="A38" t="e" vm="1">
        <f ca="1">_xlfn.XLOOKUP(K38,Sectores[Sector],Sectores[id_Sector],FALSE)</f>
        <v>#NAME?</v>
      </c>
      <c r="B38" t="e" vm="1">
        <f ca="1">_xlfn.XLOOKUP(L38,Contenido[Contenido],Contenido[id_contenido])</f>
        <v>#NAME?</v>
      </c>
      <c r="C38" t="e" vm="1">
        <f ca="1">_xlfn.XLOOKUP(M38,Temas[Tema],Temas[id_Tema],FALSE)</f>
        <v>#NAME?</v>
      </c>
      <c r="D38" t="s">
        <v>3528</v>
      </c>
      <c r="F38" t="e" vm="2">
        <f t="shared" ca="1" si="0"/>
        <v>#NAME?</v>
      </c>
      <c r="G38" t="e" vm="2">
        <f t="shared" ca="1" si="1"/>
        <v>#NAME?</v>
      </c>
      <c r="H38" t="e" vm="2">
        <f t="shared" ca="1" si="2"/>
        <v>#NAME?</v>
      </c>
      <c r="I38" t="str">
        <f t="shared" si="3"/>
        <v>02.04.01.04 Legumbres</v>
      </c>
      <c r="K38" t="s">
        <v>31</v>
      </c>
      <c r="L38" t="s">
        <v>2826</v>
      </c>
      <c r="M38" t="s">
        <v>2820</v>
      </c>
      <c r="N38" t="s">
        <v>2831</v>
      </c>
    </row>
    <row r="39" spans="1:14" x14ac:dyDescent="0.25">
      <c r="A39" t="e" vm="1">
        <f ca="1">_xlfn.XLOOKUP(K39,Sectores[Sector],Sectores[id_Sector],FALSE)</f>
        <v>#NAME?</v>
      </c>
      <c r="B39" t="e" vm="1">
        <f ca="1">_xlfn.XLOOKUP(L39,Contenido[Contenido],Contenido[id_contenido])</f>
        <v>#NAME?</v>
      </c>
      <c r="C39" t="e" vm="1">
        <f ca="1">_xlfn.XLOOKUP(M39,Temas[Tema],Temas[id_Tema],FALSE)</f>
        <v>#NAME?</v>
      </c>
      <c r="D39" t="s">
        <v>3529</v>
      </c>
      <c r="F39" t="e" vm="2">
        <f t="shared" ca="1" si="0"/>
        <v>#NAME?</v>
      </c>
      <c r="G39" t="e" vm="2">
        <f t="shared" ca="1" si="1"/>
        <v>#NAME?</v>
      </c>
      <c r="H39" t="e" vm="2">
        <f t="shared" ca="1" si="2"/>
        <v>#NAME?</v>
      </c>
      <c r="I39" t="str">
        <f t="shared" si="3"/>
        <v>02.04.01.05 Tubérculos</v>
      </c>
      <c r="K39" t="s">
        <v>31</v>
      </c>
      <c r="L39" t="s">
        <v>2826</v>
      </c>
      <c r="M39" t="s">
        <v>2820</v>
      </c>
      <c r="N39" t="s">
        <v>2824</v>
      </c>
    </row>
    <row r="40" spans="1:14" x14ac:dyDescent="0.25">
      <c r="A40" t="e" vm="1">
        <f ca="1">_xlfn.XLOOKUP(K40,Sectores[Sector],Sectores[id_Sector],FALSE)</f>
        <v>#NAME?</v>
      </c>
      <c r="B40" t="e" vm="1">
        <f ca="1">_xlfn.XLOOKUP(L40,Contenido[Contenido],Contenido[id_contenido])</f>
        <v>#NAME?</v>
      </c>
      <c r="C40" t="e" vm="1">
        <f ca="1">_xlfn.XLOOKUP(M40,Temas[Tema],Temas[id_Tema],FALSE)</f>
        <v>#NAME?</v>
      </c>
      <c r="D40" t="s">
        <v>3530</v>
      </c>
      <c r="F40" t="e" vm="2">
        <f t="shared" ca="1" si="0"/>
        <v>#NAME?</v>
      </c>
      <c r="G40" t="e" vm="2">
        <f t="shared" ca="1" si="1"/>
        <v>#NAME?</v>
      </c>
      <c r="H40" t="e" vm="2">
        <f t="shared" ca="1" si="2"/>
        <v>#NAME?</v>
      </c>
      <c r="I40" t="str">
        <f t="shared" si="3"/>
        <v>02.04.02.01 Achicoria</v>
      </c>
      <c r="K40" t="s">
        <v>31</v>
      </c>
      <c r="L40" t="s">
        <v>2826</v>
      </c>
      <c r="M40" t="s">
        <v>2821</v>
      </c>
      <c r="N40" t="s">
        <v>2909</v>
      </c>
    </row>
    <row r="41" spans="1:14" x14ac:dyDescent="0.25">
      <c r="A41" t="e" vm="1">
        <f ca="1">_xlfn.XLOOKUP(K41,Sectores[Sector],Sectores[id_Sector],FALSE)</f>
        <v>#NAME?</v>
      </c>
      <c r="B41" t="e" vm="1">
        <f ca="1">_xlfn.XLOOKUP(L41,Contenido[Contenido],Contenido[id_contenido])</f>
        <v>#NAME?</v>
      </c>
      <c r="C41" t="e" vm="1">
        <f ca="1">_xlfn.XLOOKUP(M41,Temas[Tema],Temas[id_Tema],FALSE)</f>
        <v>#NAME?</v>
      </c>
      <c r="D41" t="s">
        <v>3531</v>
      </c>
      <c r="F41" t="e" vm="2">
        <f t="shared" ca="1" si="0"/>
        <v>#NAME?</v>
      </c>
      <c r="G41" t="e" vm="2">
        <f t="shared" ca="1" si="1"/>
        <v>#NAME?</v>
      </c>
      <c r="H41" t="e" vm="2">
        <f t="shared" ca="1" si="2"/>
        <v>#NAME?</v>
      </c>
      <c r="I41" t="str">
        <f t="shared" si="3"/>
        <v>02.04.02.02 Arroz</v>
      </c>
      <c r="K41" t="s">
        <v>31</v>
      </c>
      <c r="L41" t="s">
        <v>2826</v>
      </c>
      <c r="M41" t="s">
        <v>2821</v>
      </c>
      <c r="N41" t="s">
        <v>2911</v>
      </c>
    </row>
    <row r="42" spans="1:14" x14ac:dyDescent="0.25">
      <c r="A42" t="e" vm="1">
        <f ca="1">_xlfn.XLOOKUP(K42,Sectores[Sector],Sectores[id_Sector],FALSE)</f>
        <v>#NAME?</v>
      </c>
      <c r="B42" t="e" vm="1">
        <f ca="1">_xlfn.XLOOKUP(L42,Contenido[Contenido],Contenido[id_contenido])</f>
        <v>#NAME?</v>
      </c>
      <c r="C42" t="e" vm="1">
        <f ca="1">_xlfn.XLOOKUP(M42,Temas[Tema],Temas[id_Tema],FALSE)</f>
        <v>#NAME?</v>
      </c>
      <c r="D42" t="s">
        <v>3532</v>
      </c>
      <c r="F42" t="e" vm="2">
        <f t="shared" ca="1" si="0"/>
        <v>#NAME?</v>
      </c>
      <c r="G42" t="e" vm="2">
        <f t="shared" ca="1" si="1"/>
        <v>#NAME?</v>
      </c>
      <c r="H42" t="e" vm="2">
        <f t="shared" ca="1" si="2"/>
        <v>#NAME?</v>
      </c>
      <c r="I42" t="str">
        <f t="shared" si="3"/>
        <v>02.04.02.03 Avena</v>
      </c>
      <c r="K42" t="s">
        <v>31</v>
      </c>
      <c r="L42" t="s">
        <v>2826</v>
      </c>
      <c r="M42" t="s">
        <v>2821</v>
      </c>
      <c r="N42" t="s">
        <v>2913</v>
      </c>
    </row>
    <row r="43" spans="1:14" x14ac:dyDescent="0.25">
      <c r="A43" t="e" vm="1">
        <f ca="1">_xlfn.XLOOKUP(K43,Sectores[Sector],Sectores[id_Sector],FALSE)</f>
        <v>#NAME?</v>
      </c>
      <c r="B43" t="e" vm="1">
        <f ca="1">_xlfn.XLOOKUP(L43,Contenido[Contenido],Contenido[id_contenido])</f>
        <v>#NAME?</v>
      </c>
      <c r="C43" t="e" vm="1">
        <f ca="1">_xlfn.XLOOKUP(M43,Temas[Tema],Temas[id_Tema],FALSE)</f>
        <v>#NAME?</v>
      </c>
      <c r="D43" t="s">
        <v>3533</v>
      </c>
      <c r="F43" t="e" vm="2">
        <f t="shared" ca="1" si="0"/>
        <v>#NAME?</v>
      </c>
      <c r="G43" t="e" vm="2">
        <f t="shared" ca="1" si="1"/>
        <v>#NAME?</v>
      </c>
      <c r="H43" t="e" vm="2">
        <f t="shared" ca="1" si="2"/>
        <v>#NAME?</v>
      </c>
      <c r="I43" t="str">
        <f t="shared" si="3"/>
        <v>02.04.02.04 Cebada</v>
      </c>
      <c r="K43" t="s">
        <v>31</v>
      </c>
      <c r="L43" t="s">
        <v>2826</v>
      </c>
      <c r="M43" t="s">
        <v>2821</v>
      </c>
      <c r="N43" t="s">
        <v>2915</v>
      </c>
    </row>
    <row r="44" spans="1:14" x14ac:dyDescent="0.25">
      <c r="A44" t="e" vm="1">
        <f ca="1">_xlfn.XLOOKUP(K44,Sectores[Sector],Sectores[id_Sector],FALSE)</f>
        <v>#NAME?</v>
      </c>
      <c r="B44" t="e" vm="1">
        <f ca="1">_xlfn.XLOOKUP(L44,Contenido[Contenido],Contenido[id_contenido])</f>
        <v>#NAME?</v>
      </c>
      <c r="C44" t="e" vm="1">
        <f ca="1">_xlfn.XLOOKUP(M44,Temas[Tema],Temas[id_Tema],FALSE)</f>
        <v>#NAME?</v>
      </c>
      <c r="D44" t="s">
        <v>3534</v>
      </c>
      <c r="F44" t="e" vm="2">
        <f t="shared" ca="1" si="0"/>
        <v>#NAME?</v>
      </c>
      <c r="G44" t="e" vm="2">
        <f t="shared" ca="1" si="1"/>
        <v>#NAME?</v>
      </c>
      <c r="H44" t="e" vm="2">
        <f t="shared" ca="1" si="2"/>
        <v>#NAME?</v>
      </c>
      <c r="I44" t="str">
        <f t="shared" si="3"/>
        <v>02.04.02.05 Garbanzos</v>
      </c>
      <c r="K44" t="s">
        <v>31</v>
      </c>
      <c r="L44" t="s">
        <v>2826</v>
      </c>
      <c r="M44" t="s">
        <v>2821</v>
      </c>
      <c r="N44" t="s">
        <v>2917</v>
      </c>
    </row>
    <row r="45" spans="1:14" x14ac:dyDescent="0.25">
      <c r="A45" t="e" vm="1">
        <f ca="1">_xlfn.XLOOKUP(K45,Sectores[Sector],Sectores[id_Sector],FALSE)</f>
        <v>#NAME?</v>
      </c>
      <c r="B45" t="e" vm="1">
        <f ca="1">_xlfn.XLOOKUP(L45,Contenido[Contenido],Contenido[id_contenido])</f>
        <v>#NAME?</v>
      </c>
      <c r="C45" t="e" vm="1">
        <f ca="1">_xlfn.XLOOKUP(M45,Temas[Tema],Temas[id_Tema],FALSE)</f>
        <v>#NAME?</v>
      </c>
      <c r="D45" t="s">
        <v>3535</v>
      </c>
      <c r="F45" t="e" vm="2">
        <f t="shared" ca="1" si="0"/>
        <v>#NAME?</v>
      </c>
      <c r="G45" t="e" vm="2">
        <f t="shared" ca="1" si="1"/>
        <v>#NAME?</v>
      </c>
      <c r="H45" t="e" vm="2">
        <f t="shared" ca="1" si="2"/>
        <v>#NAME?</v>
      </c>
      <c r="I45" t="str">
        <f t="shared" si="3"/>
        <v>02.04.02.06 Lentejas</v>
      </c>
      <c r="K45" t="s">
        <v>31</v>
      </c>
      <c r="L45" t="s">
        <v>2826</v>
      </c>
      <c r="M45" t="s">
        <v>2821</v>
      </c>
      <c r="N45" t="s">
        <v>2919</v>
      </c>
    </row>
    <row r="46" spans="1:14" x14ac:dyDescent="0.25">
      <c r="A46" t="e" vm="1">
        <f ca="1">_xlfn.XLOOKUP(K46,Sectores[Sector],Sectores[id_Sector],FALSE)</f>
        <v>#NAME?</v>
      </c>
      <c r="B46" t="e" vm="1">
        <f ca="1">_xlfn.XLOOKUP(L46,Contenido[Contenido],Contenido[id_contenido])</f>
        <v>#NAME?</v>
      </c>
      <c r="C46" t="e" vm="1">
        <f ca="1">_xlfn.XLOOKUP(M46,Temas[Tema],Temas[id_Tema],FALSE)</f>
        <v>#NAME?</v>
      </c>
      <c r="D46" t="s">
        <v>3536</v>
      </c>
      <c r="F46" t="e" vm="2">
        <f t="shared" ca="1" si="0"/>
        <v>#NAME?</v>
      </c>
      <c r="G46" t="e" vm="2">
        <f t="shared" ca="1" si="1"/>
        <v>#NAME?</v>
      </c>
      <c r="H46" t="e" vm="2">
        <f t="shared" ca="1" si="2"/>
        <v>#NAME?</v>
      </c>
      <c r="I46" t="str">
        <f t="shared" si="3"/>
        <v>02.04.02.07 Lupino</v>
      </c>
      <c r="K46" t="s">
        <v>31</v>
      </c>
      <c r="L46" t="s">
        <v>2826</v>
      </c>
      <c r="M46" t="s">
        <v>2821</v>
      </c>
      <c r="N46" t="s">
        <v>2921</v>
      </c>
    </row>
    <row r="47" spans="1:14" x14ac:dyDescent="0.25">
      <c r="A47" t="e" vm="1">
        <f ca="1">_xlfn.XLOOKUP(K47,Sectores[Sector],Sectores[id_Sector],FALSE)</f>
        <v>#NAME?</v>
      </c>
      <c r="B47" t="e" vm="1">
        <f ca="1">_xlfn.XLOOKUP(L47,Contenido[Contenido],Contenido[id_contenido])</f>
        <v>#NAME?</v>
      </c>
      <c r="C47" t="e" vm="1">
        <f ca="1">_xlfn.XLOOKUP(M47,Temas[Tema],Temas[id_Tema],FALSE)</f>
        <v>#NAME?</v>
      </c>
      <c r="D47" t="s">
        <v>3537</v>
      </c>
      <c r="F47" t="e" vm="2">
        <f t="shared" ca="1" si="0"/>
        <v>#NAME?</v>
      </c>
      <c r="G47" t="e" vm="2">
        <f t="shared" ca="1" si="1"/>
        <v>#NAME?</v>
      </c>
      <c r="H47" t="e" vm="2">
        <f t="shared" ca="1" si="2"/>
        <v>#NAME?</v>
      </c>
      <c r="I47" t="str">
        <f t="shared" si="3"/>
        <v>02.04.02.08 Maíz</v>
      </c>
      <c r="K47" t="s">
        <v>31</v>
      </c>
      <c r="L47" t="s">
        <v>2826</v>
      </c>
      <c r="M47" t="s">
        <v>2821</v>
      </c>
      <c r="N47" t="s">
        <v>2923</v>
      </c>
    </row>
    <row r="48" spans="1:14" x14ac:dyDescent="0.25">
      <c r="A48" t="e" vm="1">
        <f ca="1">_xlfn.XLOOKUP(K48,Sectores[Sector],Sectores[id_Sector],FALSE)</f>
        <v>#NAME?</v>
      </c>
      <c r="B48" t="e" vm="1">
        <f ca="1">_xlfn.XLOOKUP(L48,Contenido[Contenido],Contenido[id_contenido])</f>
        <v>#NAME?</v>
      </c>
      <c r="C48" t="e" vm="1">
        <f ca="1">_xlfn.XLOOKUP(M48,Temas[Tema],Temas[id_Tema],FALSE)</f>
        <v>#NAME?</v>
      </c>
      <c r="D48" t="s">
        <v>3538</v>
      </c>
      <c r="F48" t="e" vm="2">
        <f t="shared" ca="1" si="0"/>
        <v>#NAME?</v>
      </c>
      <c r="G48" t="e" vm="2">
        <f t="shared" ca="1" si="1"/>
        <v>#NAME?</v>
      </c>
      <c r="H48" t="e" vm="2">
        <f t="shared" ca="1" si="2"/>
        <v>#NAME?</v>
      </c>
      <c r="I48" t="str">
        <f t="shared" si="3"/>
        <v>02.04.02.09 Maravilla</v>
      </c>
      <c r="K48" t="s">
        <v>31</v>
      </c>
      <c r="L48" t="s">
        <v>2826</v>
      </c>
      <c r="M48" t="s">
        <v>2821</v>
      </c>
      <c r="N48" t="s">
        <v>2925</v>
      </c>
    </row>
    <row r="49" spans="1:14" x14ac:dyDescent="0.25">
      <c r="A49" t="e" vm="1">
        <f ca="1">_xlfn.XLOOKUP(K49,Sectores[Sector],Sectores[id_Sector],FALSE)</f>
        <v>#NAME?</v>
      </c>
      <c r="B49" t="e" vm="1">
        <f ca="1">_xlfn.XLOOKUP(L49,Contenido[Contenido],Contenido[id_contenido])</f>
        <v>#NAME?</v>
      </c>
      <c r="C49" t="e" vm="1">
        <f ca="1">_xlfn.XLOOKUP(M49,Temas[Tema],Temas[id_Tema],FALSE)</f>
        <v>#NAME?</v>
      </c>
      <c r="D49" t="s">
        <v>3539</v>
      </c>
      <c r="F49" t="e" vm="2">
        <f t="shared" ca="1" si="0"/>
        <v>#NAME?</v>
      </c>
      <c r="G49" t="e" vm="2">
        <f t="shared" ca="1" si="1"/>
        <v>#NAME?</v>
      </c>
      <c r="H49" t="e" vm="2">
        <f t="shared" ca="1" si="2"/>
        <v>#NAME?</v>
      </c>
      <c r="I49" t="str">
        <f t="shared" si="3"/>
        <v>02.04.02.10 Otras industriales</v>
      </c>
      <c r="K49" t="s">
        <v>31</v>
      </c>
      <c r="L49" t="s">
        <v>2826</v>
      </c>
      <c r="M49" t="s">
        <v>2821</v>
      </c>
      <c r="N49" t="s">
        <v>2927</v>
      </c>
    </row>
    <row r="50" spans="1:14" x14ac:dyDescent="0.25">
      <c r="A50" t="e" vm="1">
        <f ca="1">_xlfn.XLOOKUP(K50,Sectores[Sector],Sectores[id_Sector],FALSE)</f>
        <v>#NAME?</v>
      </c>
      <c r="B50" t="e" vm="1">
        <f ca="1">_xlfn.XLOOKUP(L50,Contenido[Contenido],Contenido[id_contenido])</f>
        <v>#NAME?</v>
      </c>
      <c r="C50" t="e" vm="1">
        <f ca="1">_xlfn.XLOOKUP(M50,Temas[Tema],Temas[id_Tema],FALSE)</f>
        <v>#NAME?</v>
      </c>
      <c r="D50" t="s">
        <v>3540</v>
      </c>
      <c r="F50" t="e" vm="2">
        <f t="shared" ca="1" si="0"/>
        <v>#NAME?</v>
      </c>
      <c r="G50" t="e" vm="2">
        <f t="shared" ca="1" si="1"/>
        <v>#NAME?</v>
      </c>
      <c r="H50" t="e" vm="2">
        <f t="shared" ca="1" si="2"/>
        <v>#NAME?</v>
      </c>
      <c r="I50" t="str">
        <f t="shared" si="3"/>
        <v>02.04.02.11 Otras Legumbres</v>
      </c>
      <c r="K50" t="s">
        <v>31</v>
      </c>
      <c r="L50" t="s">
        <v>2826</v>
      </c>
      <c r="M50" t="s">
        <v>2821</v>
      </c>
      <c r="N50" t="s">
        <v>2929</v>
      </c>
    </row>
    <row r="51" spans="1:14" x14ac:dyDescent="0.25">
      <c r="A51" t="e" vm="1">
        <f ca="1">_xlfn.XLOOKUP(K51,Sectores[Sector],Sectores[id_Sector],FALSE)</f>
        <v>#NAME?</v>
      </c>
      <c r="B51" t="e" vm="1">
        <f ca="1">_xlfn.XLOOKUP(L51,Contenido[Contenido],Contenido[id_contenido])</f>
        <v>#NAME?</v>
      </c>
      <c r="C51" t="e" vm="1">
        <f ca="1">_xlfn.XLOOKUP(M51,Temas[Tema],Temas[id_Tema],FALSE)</f>
        <v>#NAME?</v>
      </c>
      <c r="D51" t="s">
        <v>3541</v>
      </c>
      <c r="F51" t="e" vm="2">
        <f t="shared" ca="1" si="0"/>
        <v>#NAME?</v>
      </c>
      <c r="G51" t="e" vm="2">
        <f t="shared" ca="1" si="1"/>
        <v>#NAME?</v>
      </c>
      <c r="H51" t="e" vm="2">
        <f t="shared" ca="1" si="2"/>
        <v>#NAME?</v>
      </c>
      <c r="I51" t="str">
        <f t="shared" si="3"/>
        <v>02.04.02.12 Otros cereales</v>
      </c>
      <c r="K51" t="s">
        <v>31</v>
      </c>
      <c r="L51" t="s">
        <v>2826</v>
      </c>
      <c r="M51" t="s">
        <v>2821</v>
      </c>
      <c r="N51" t="s">
        <v>2931</v>
      </c>
    </row>
    <row r="52" spans="1:14" x14ac:dyDescent="0.25">
      <c r="A52" t="e" vm="1">
        <f ca="1">_xlfn.XLOOKUP(K52,Sectores[Sector],Sectores[id_Sector],FALSE)</f>
        <v>#NAME?</v>
      </c>
      <c r="B52" t="e" vm="1">
        <f ca="1">_xlfn.XLOOKUP(L52,Contenido[Contenido],Contenido[id_contenido])</f>
        <v>#NAME?</v>
      </c>
      <c r="C52" t="e" vm="1">
        <f ca="1">_xlfn.XLOOKUP(M52,Temas[Tema],Temas[id_Tema],FALSE)</f>
        <v>#NAME?</v>
      </c>
      <c r="D52" t="s">
        <v>3542</v>
      </c>
      <c r="F52" t="e" vm="2">
        <f t="shared" ca="1" si="0"/>
        <v>#NAME?</v>
      </c>
      <c r="G52" t="e" vm="2">
        <f t="shared" ca="1" si="1"/>
        <v>#NAME?</v>
      </c>
      <c r="H52" t="e" vm="2">
        <f t="shared" ca="1" si="2"/>
        <v>#NAME?</v>
      </c>
      <c r="I52" t="str">
        <f t="shared" si="3"/>
        <v>02.04.02.13 Papa</v>
      </c>
      <c r="K52" t="s">
        <v>31</v>
      </c>
      <c r="L52" t="s">
        <v>2826</v>
      </c>
      <c r="M52" t="s">
        <v>2821</v>
      </c>
      <c r="N52" t="s">
        <v>2933</v>
      </c>
    </row>
    <row r="53" spans="1:14" x14ac:dyDescent="0.25">
      <c r="A53" t="e" vm="1">
        <f ca="1">_xlfn.XLOOKUP(K53,Sectores[Sector],Sectores[id_Sector],FALSE)</f>
        <v>#NAME?</v>
      </c>
      <c r="B53" t="e" vm="1">
        <f ca="1">_xlfn.XLOOKUP(L53,Contenido[Contenido],Contenido[id_contenido])</f>
        <v>#NAME?</v>
      </c>
      <c r="C53" t="e" vm="1">
        <f ca="1">_xlfn.XLOOKUP(M53,Temas[Tema],Temas[id_Tema],FALSE)</f>
        <v>#NAME?</v>
      </c>
      <c r="D53" t="s">
        <v>3543</v>
      </c>
      <c r="F53" t="e" vm="2">
        <f t="shared" ca="1" si="0"/>
        <v>#NAME?</v>
      </c>
      <c r="G53" t="e" vm="2">
        <f t="shared" ca="1" si="1"/>
        <v>#NAME?</v>
      </c>
      <c r="H53" t="e" vm="2">
        <f t="shared" ca="1" si="2"/>
        <v>#NAME?</v>
      </c>
      <c r="I53" t="str">
        <f t="shared" si="3"/>
        <v>02.04.02.14 Porotos</v>
      </c>
      <c r="K53" t="s">
        <v>31</v>
      </c>
      <c r="L53" t="s">
        <v>2826</v>
      </c>
      <c r="M53" t="s">
        <v>2821</v>
      </c>
      <c r="N53" t="s">
        <v>2935</v>
      </c>
    </row>
    <row r="54" spans="1:14" x14ac:dyDescent="0.25">
      <c r="A54" t="e" vm="1">
        <f ca="1">_xlfn.XLOOKUP(K54,Sectores[Sector],Sectores[id_Sector],FALSE)</f>
        <v>#NAME?</v>
      </c>
      <c r="B54" t="e" vm="1">
        <f ca="1">_xlfn.XLOOKUP(L54,Contenido[Contenido],Contenido[id_contenido])</f>
        <v>#NAME?</v>
      </c>
      <c r="C54" t="e" vm="1">
        <f ca="1">_xlfn.XLOOKUP(M54,Temas[Tema],Temas[id_Tema],FALSE)</f>
        <v>#NAME?</v>
      </c>
      <c r="D54" t="s">
        <v>3544</v>
      </c>
      <c r="F54" t="e" vm="2">
        <f t="shared" ca="1" si="0"/>
        <v>#NAME?</v>
      </c>
      <c r="G54" t="e" vm="2">
        <f t="shared" ca="1" si="1"/>
        <v>#NAME?</v>
      </c>
      <c r="H54" t="e" vm="2">
        <f t="shared" ca="1" si="2"/>
        <v>#NAME?</v>
      </c>
      <c r="I54" t="str">
        <f t="shared" si="3"/>
        <v>02.04.02.15 Raps</v>
      </c>
      <c r="K54" t="s">
        <v>31</v>
      </c>
      <c r="L54" t="s">
        <v>2826</v>
      </c>
      <c r="M54" t="s">
        <v>2821</v>
      </c>
      <c r="N54" t="s">
        <v>2937</v>
      </c>
    </row>
    <row r="55" spans="1:14" x14ac:dyDescent="0.25">
      <c r="A55" t="e" vm="1">
        <f ca="1">_xlfn.XLOOKUP(K55,Sectores[Sector],Sectores[id_Sector],FALSE)</f>
        <v>#NAME?</v>
      </c>
      <c r="B55" t="e" vm="1">
        <f ca="1">_xlfn.XLOOKUP(L55,Contenido[Contenido],Contenido[id_contenido])</f>
        <v>#NAME?</v>
      </c>
      <c r="C55" t="e" vm="1">
        <f ca="1">_xlfn.XLOOKUP(M55,Temas[Tema],Temas[id_Tema],FALSE)</f>
        <v>#NAME?</v>
      </c>
      <c r="D55" t="s">
        <v>3545</v>
      </c>
      <c r="F55" t="e" vm="2">
        <f t="shared" ca="1" si="0"/>
        <v>#NAME?</v>
      </c>
      <c r="G55" t="e" vm="2">
        <f t="shared" ca="1" si="1"/>
        <v>#NAME?</v>
      </c>
      <c r="H55" t="e" vm="2">
        <f t="shared" ca="1" si="2"/>
        <v>#NAME?</v>
      </c>
      <c r="I55" t="str">
        <f t="shared" si="3"/>
        <v>02.04.02.16 Remolacha (caña de azúcar)</v>
      </c>
      <c r="K55" t="s">
        <v>31</v>
      </c>
      <c r="L55" t="s">
        <v>2826</v>
      </c>
      <c r="M55" t="s">
        <v>2821</v>
      </c>
      <c r="N55" t="s">
        <v>2939</v>
      </c>
    </row>
    <row r="56" spans="1:14" x14ac:dyDescent="0.25">
      <c r="A56" t="e" vm="1">
        <f ca="1">_xlfn.XLOOKUP(K56,Sectores[Sector],Sectores[id_Sector],FALSE)</f>
        <v>#NAME?</v>
      </c>
      <c r="B56" t="e" vm="1">
        <f ca="1">_xlfn.XLOOKUP(L56,Contenido[Contenido],Contenido[id_contenido])</f>
        <v>#NAME?</v>
      </c>
      <c r="C56" t="e" vm="1">
        <f ca="1">_xlfn.XLOOKUP(M56,Temas[Tema],Temas[id_Tema],FALSE)</f>
        <v>#NAME?</v>
      </c>
      <c r="D56" t="s">
        <v>3546</v>
      </c>
      <c r="F56" t="e" vm="2">
        <f t="shared" ca="1" si="0"/>
        <v>#NAME?</v>
      </c>
      <c r="G56" t="e" vm="2">
        <f t="shared" ca="1" si="1"/>
        <v>#NAME?</v>
      </c>
      <c r="H56" t="e" vm="2">
        <f t="shared" ca="1" si="2"/>
        <v>#NAME?</v>
      </c>
      <c r="I56" t="str">
        <f t="shared" si="3"/>
        <v>02.04.02.17 Tabaco</v>
      </c>
      <c r="K56" t="s">
        <v>31</v>
      </c>
      <c r="L56" t="s">
        <v>2826</v>
      </c>
      <c r="M56" t="s">
        <v>2821</v>
      </c>
      <c r="N56" t="s">
        <v>653</v>
      </c>
    </row>
    <row r="57" spans="1:14" x14ac:dyDescent="0.25">
      <c r="A57" t="e" vm="1">
        <f ca="1">_xlfn.XLOOKUP(K57,Sectores[Sector],Sectores[id_Sector],FALSE)</f>
        <v>#NAME?</v>
      </c>
      <c r="B57" t="e" vm="1">
        <f ca="1">_xlfn.XLOOKUP(L57,Contenido[Contenido],Contenido[id_contenido])</f>
        <v>#NAME?</v>
      </c>
      <c r="C57" t="e" vm="1">
        <f ca="1">_xlfn.XLOOKUP(M57,Temas[Tema],Temas[id_Tema],FALSE)</f>
        <v>#NAME?</v>
      </c>
      <c r="D57" t="s">
        <v>3547</v>
      </c>
      <c r="F57" t="e" vm="2">
        <f t="shared" ca="1" si="0"/>
        <v>#NAME?</v>
      </c>
      <c r="G57" t="e" vm="2">
        <f t="shared" ca="1" si="1"/>
        <v>#NAME?</v>
      </c>
      <c r="H57" t="e" vm="2">
        <f t="shared" ca="1" si="2"/>
        <v>#NAME?</v>
      </c>
      <c r="I57" t="str">
        <f t="shared" si="3"/>
        <v>02.04.02.18 Tomate</v>
      </c>
      <c r="K57" t="s">
        <v>31</v>
      </c>
      <c r="L57" t="s">
        <v>2826</v>
      </c>
      <c r="M57" t="s">
        <v>2821</v>
      </c>
      <c r="N57" t="s">
        <v>2901</v>
      </c>
    </row>
    <row r="58" spans="1:14" x14ac:dyDescent="0.25">
      <c r="A58" t="e" vm="1">
        <f ca="1">_xlfn.XLOOKUP(K58,Sectores[Sector],Sectores[id_Sector],FALSE)</f>
        <v>#NAME?</v>
      </c>
      <c r="B58" t="e" vm="1">
        <f ca="1">_xlfn.XLOOKUP(L58,Contenido[Contenido],Contenido[id_contenido])</f>
        <v>#NAME?</v>
      </c>
      <c r="C58" t="e" vm="1">
        <f ca="1">_xlfn.XLOOKUP(M58,Temas[Tema],Temas[id_Tema],FALSE)</f>
        <v>#NAME?</v>
      </c>
      <c r="D58" t="s">
        <v>3548</v>
      </c>
      <c r="F58" t="e" vm="2">
        <f t="shared" ca="1" si="0"/>
        <v>#NAME?</v>
      </c>
      <c r="G58" t="e" vm="2">
        <f t="shared" ca="1" si="1"/>
        <v>#NAME?</v>
      </c>
      <c r="H58" t="e" vm="2">
        <f t="shared" ca="1" si="2"/>
        <v>#NAME?</v>
      </c>
      <c r="I58" t="str">
        <f t="shared" si="3"/>
        <v>02.04.02.19 Trigo</v>
      </c>
      <c r="K58" t="s">
        <v>31</v>
      </c>
      <c r="L58" t="s">
        <v>2826</v>
      </c>
      <c r="M58" t="s">
        <v>2821</v>
      </c>
      <c r="N58" t="s">
        <v>2943</v>
      </c>
    </row>
    <row r="59" spans="1:14" x14ac:dyDescent="0.25">
      <c r="A59" t="e" vm="1">
        <f ca="1">_xlfn.XLOOKUP(K59,Sectores[Sector],Sectores[id_Sector],FALSE)</f>
        <v>#NAME?</v>
      </c>
      <c r="B59" t="e" vm="1">
        <f ca="1">_xlfn.XLOOKUP(L59,Contenido[Contenido],Contenido[id_contenido])</f>
        <v>#NAME?</v>
      </c>
      <c r="C59" t="e" vm="1">
        <f ca="1">_xlfn.XLOOKUP(M59,Temas[Tema],Temas[id_Tema],FALSE)</f>
        <v>#NAME?</v>
      </c>
      <c r="D59" t="s">
        <v>3549</v>
      </c>
      <c r="F59" t="e" vm="2">
        <f t="shared" ca="1" si="0"/>
        <v>#NAME?</v>
      </c>
      <c r="G59" t="e" vm="2">
        <f t="shared" ca="1" si="1"/>
        <v>#NAME?</v>
      </c>
      <c r="H59" t="e" vm="2">
        <f t="shared" ca="1" si="2"/>
        <v>#NAME?</v>
      </c>
      <c r="I59" t="str">
        <f t="shared" si="3"/>
        <v>02.04.02.20 Triticale</v>
      </c>
      <c r="K59" t="s">
        <v>31</v>
      </c>
      <c r="L59" t="s">
        <v>2826</v>
      </c>
      <c r="M59" t="s">
        <v>2821</v>
      </c>
      <c r="N59" t="s">
        <v>2945</v>
      </c>
    </row>
    <row r="60" spans="1:14" x14ac:dyDescent="0.25">
      <c r="A60" t="e" vm="1">
        <f ca="1">_xlfn.XLOOKUP(K60,Sectores[Sector],Sectores[id_Sector],FALSE)</f>
        <v>#NAME?</v>
      </c>
      <c r="B60" t="e" vm="1">
        <f ca="1">_xlfn.XLOOKUP(L60,Contenido[Contenido],Contenido[id_contenido])</f>
        <v>#NAME?</v>
      </c>
      <c r="C60" t="e" vm="1">
        <f ca="1">_xlfn.XLOOKUP(M60,Temas[Tema],Temas[id_Tema],FALSE)</f>
        <v>#NAME?</v>
      </c>
      <c r="D60" t="s">
        <v>3525</v>
      </c>
      <c r="F60" t="e" vm="2">
        <f t="shared" ca="1" si="0"/>
        <v>#NAME?</v>
      </c>
      <c r="G60" t="e" vm="2">
        <f t="shared" ca="1" si="1"/>
        <v>#NAME?</v>
      </c>
      <c r="H60" t="e" vm="2">
        <f t="shared" ca="1" si="2"/>
        <v>#NAME?</v>
      </c>
      <c r="I60" t="str">
        <f t="shared" si="3"/>
        <v>02.04.01.01 Acelga</v>
      </c>
      <c r="K60" t="s">
        <v>31</v>
      </c>
      <c r="L60" t="s">
        <v>2819</v>
      </c>
      <c r="M60" t="s">
        <v>2820</v>
      </c>
      <c r="N60" t="s">
        <v>2849</v>
      </c>
    </row>
    <row r="61" spans="1:14" x14ac:dyDescent="0.25">
      <c r="A61" t="e" vm="1">
        <f ca="1">_xlfn.XLOOKUP(K61,Sectores[Sector],Sectores[id_Sector],FALSE)</f>
        <v>#NAME?</v>
      </c>
      <c r="B61" t="e" vm="1">
        <f ca="1">_xlfn.XLOOKUP(L61,Contenido[Contenido],Contenido[id_contenido])</f>
        <v>#NAME?</v>
      </c>
      <c r="C61" t="e" vm="1">
        <f ca="1">_xlfn.XLOOKUP(M61,Temas[Tema],Temas[id_Tema],FALSE)</f>
        <v>#NAME?</v>
      </c>
      <c r="D61" t="s">
        <v>3526</v>
      </c>
      <c r="F61" t="e" vm="2">
        <f t="shared" ca="1" si="0"/>
        <v>#NAME?</v>
      </c>
      <c r="G61" t="e" vm="2">
        <f t="shared" ca="1" si="1"/>
        <v>#NAME?</v>
      </c>
      <c r="H61" t="e" vm="2">
        <f t="shared" ca="1" si="2"/>
        <v>#NAME?</v>
      </c>
      <c r="I61" t="str">
        <f t="shared" si="3"/>
        <v>02.04.01.02 Hortalizas</v>
      </c>
      <c r="K61" t="s">
        <v>31</v>
      </c>
      <c r="L61" t="s">
        <v>2819</v>
      </c>
      <c r="M61" t="s">
        <v>2820</v>
      </c>
      <c r="N61" t="s">
        <v>2821</v>
      </c>
    </row>
    <row r="62" spans="1:14" x14ac:dyDescent="0.25">
      <c r="A62" t="e" vm="1">
        <f ca="1">_xlfn.XLOOKUP(K62,Sectores[Sector],Sectores[id_Sector],FALSE)</f>
        <v>#NAME?</v>
      </c>
      <c r="B62" t="e" vm="1">
        <f ca="1">_xlfn.XLOOKUP(L62,Contenido[Contenido],Contenido[id_contenido])</f>
        <v>#NAME?</v>
      </c>
      <c r="C62" t="e" vm="1">
        <f ca="1">_xlfn.XLOOKUP(M62,Temas[Tema],Temas[id_Tema],FALSE)</f>
        <v>#NAME?</v>
      </c>
      <c r="D62" t="s">
        <v>3525</v>
      </c>
      <c r="F62" t="e" vm="2">
        <f t="shared" ca="1" si="0"/>
        <v>#NAME?</v>
      </c>
      <c r="G62" t="e" vm="2">
        <f t="shared" ca="1" si="1"/>
        <v>#NAME?</v>
      </c>
      <c r="H62" t="e" vm="2">
        <f t="shared" ca="1" si="2"/>
        <v>#NAME?</v>
      </c>
      <c r="I62" t="str">
        <f t="shared" si="3"/>
        <v>02.04.01.01 Tubérculos</v>
      </c>
      <c r="K62" t="s">
        <v>31</v>
      </c>
      <c r="L62" t="s">
        <v>2819</v>
      </c>
      <c r="M62" t="s">
        <v>2820</v>
      </c>
      <c r="N62" t="s">
        <v>2824</v>
      </c>
    </row>
    <row r="63" spans="1:14" x14ac:dyDescent="0.25">
      <c r="A63" t="e" vm="1">
        <f ca="1">_xlfn.XLOOKUP(K63,Sectores[Sector],Sectores[id_Sector],FALSE)</f>
        <v>#NAME?</v>
      </c>
      <c r="B63" t="e" vm="1">
        <f ca="1">_xlfn.XLOOKUP(L63,Contenido[Contenido],Contenido[id_contenido])</f>
        <v>#NAME?</v>
      </c>
      <c r="C63" t="e" vm="1">
        <f ca="1">_xlfn.XLOOKUP(M63,Temas[Tema],Temas[id_Tema],FALSE)</f>
        <v>#NAME?</v>
      </c>
      <c r="D63" t="s">
        <v>3531</v>
      </c>
      <c r="F63" t="e" vm="2">
        <f t="shared" ca="1" si="0"/>
        <v>#NAME?</v>
      </c>
      <c r="G63" t="e" vm="2">
        <f t="shared" ca="1" si="1"/>
        <v>#NAME?</v>
      </c>
      <c r="H63" t="e" vm="2">
        <f t="shared" ca="1" si="2"/>
        <v>#NAME?</v>
      </c>
      <c r="I63" t="str">
        <f t="shared" si="3"/>
        <v>02.04.02.02 Achicoria industrial</v>
      </c>
      <c r="K63" t="s">
        <v>31</v>
      </c>
      <c r="L63" t="s">
        <v>2819</v>
      </c>
      <c r="M63" t="s">
        <v>2821</v>
      </c>
      <c r="N63" t="s">
        <v>2851</v>
      </c>
    </row>
    <row r="64" spans="1:14" x14ac:dyDescent="0.25">
      <c r="A64" t="e" vm="1">
        <f ca="1">_xlfn.XLOOKUP(K64,Sectores[Sector],Sectores[id_Sector],FALSE)</f>
        <v>#NAME?</v>
      </c>
      <c r="B64" t="e" vm="1">
        <f ca="1">_xlfn.XLOOKUP(L64,Contenido[Contenido],Contenido[id_contenido])</f>
        <v>#NAME?</v>
      </c>
      <c r="C64" t="e" vm="1">
        <f ca="1">_xlfn.XLOOKUP(M64,Temas[Tema],Temas[id_Tema],FALSE)</f>
        <v>#NAME?</v>
      </c>
      <c r="D64" t="s">
        <v>3532</v>
      </c>
      <c r="F64" t="e" vm="2">
        <f t="shared" ca="1" si="0"/>
        <v>#NAME?</v>
      </c>
      <c r="G64" t="e" vm="2">
        <f t="shared" ca="1" si="1"/>
        <v>#NAME?</v>
      </c>
      <c r="H64" t="e" vm="2">
        <f t="shared" ca="1" si="2"/>
        <v>#NAME?</v>
      </c>
      <c r="I64" t="str">
        <f t="shared" si="3"/>
        <v>02.04.02.03 Ají</v>
      </c>
      <c r="K64" t="s">
        <v>31</v>
      </c>
      <c r="L64" t="s">
        <v>2819</v>
      </c>
      <c r="M64" t="s">
        <v>2821</v>
      </c>
      <c r="N64" t="s">
        <v>2853</v>
      </c>
    </row>
    <row r="65" spans="1:14" x14ac:dyDescent="0.25">
      <c r="A65" t="e" vm="1">
        <f ca="1">_xlfn.XLOOKUP(K65,Sectores[Sector],Sectores[id_Sector],FALSE)</f>
        <v>#NAME?</v>
      </c>
      <c r="B65" t="e" vm="1">
        <f ca="1">_xlfn.XLOOKUP(L65,Contenido[Contenido],Contenido[id_contenido])</f>
        <v>#NAME?</v>
      </c>
      <c r="C65" t="e" vm="1">
        <f ca="1">_xlfn.XLOOKUP(M65,Temas[Tema],Temas[id_Tema],FALSE)</f>
        <v>#NAME?</v>
      </c>
      <c r="D65" t="s">
        <v>3533</v>
      </c>
      <c r="F65" t="e" vm="2">
        <f t="shared" ca="1" si="0"/>
        <v>#NAME?</v>
      </c>
      <c r="G65" t="e" vm="2">
        <f t="shared" ca="1" si="1"/>
        <v>#NAME?</v>
      </c>
      <c r="H65" t="e" vm="2">
        <f t="shared" ca="1" si="2"/>
        <v>#NAME?</v>
      </c>
      <c r="I65" t="str">
        <f t="shared" si="3"/>
        <v>02.04.02.04 Ajo</v>
      </c>
      <c r="K65" t="s">
        <v>31</v>
      </c>
      <c r="L65" t="s">
        <v>2819</v>
      </c>
      <c r="M65" t="s">
        <v>2821</v>
      </c>
      <c r="N65" t="s">
        <v>2855</v>
      </c>
    </row>
    <row r="66" spans="1:14" x14ac:dyDescent="0.25">
      <c r="A66" t="e" vm="1">
        <f ca="1">_xlfn.XLOOKUP(K66,Sectores[Sector],Sectores[id_Sector],FALSE)</f>
        <v>#NAME?</v>
      </c>
      <c r="B66" t="e" vm="1">
        <f ca="1">_xlfn.XLOOKUP(L66,Contenido[Contenido],Contenido[id_contenido])</f>
        <v>#NAME?</v>
      </c>
      <c r="C66" t="e" vm="1">
        <f ca="1">_xlfn.XLOOKUP(M66,Temas[Tema],Temas[id_Tema],FALSE)</f>
        <v>#NAME?</v>
      </c>
      <c r="D66" t="s">
        <v>3534</v>
      </c>
      <c r="F66" t="e" vm="2">
        <f t="shared" ca="1" si="0"/>
        <v>#NAME?</v>
      </c>
      <c r="G66" t="e" vm="2">
        <f t="shared" ca="1" si="1"/>
        <v>#NAME?</v>
      </c>
      <c r="H66" t="e" vm="2">
        <f t="shared" ca="1" si="2"/>
        <v>#NAME?</v>
      </c>
      <c r="I66" t="str">
        <f t="shared" si="3"/>
        <v>02.04.02.05 Alcachofa</v>
      </c>
      <c r="K66" t="s">
        <v>31</v>
      </c>
      <c r="L66" t="s">
        <v>2819</v>
      </c>
      <c r="M66" t="s">
        <v>2821</v>
      </c>
      <c r="N66" t="s">
        <v>2857</v>
      </c>
    </row>
    <row r="67" spans="1:14" x14ac:dyDescent="0.25">
      <c r="A67" t="e" vm="1">
        <f ca="1">_xlfn.XLOOKUP(K67,Sectores[Sector],Sectores[id_Sector],FALSE)</f>
        <v>#NAME?</v>
      </c>
      <c r="B67" t="e" vm="1">
        <f ca="1">_xlfn.XLOOKUP(L67,Contenido[Contenido],Contenido[id_contenido])</f>
        <v>#NAME?</v>
      </c>
      <c r="C67" t="e" vm="1">
        <f ca="1">_xlfn.XLOOKUP(M67,Temas[Tema],Temas[id_Tema],FALSE)</f>
        <v>#NAME?</v>
      </c>
      <c r="D67" t="s">
        <v>3535</v>
      </c>
      <c r="F67" t="e" vm="2">
        <f t="shared" ca="1" si="0"/>
        <v>#NAME?</v>
      </c>
      <c r="G67" t="e" vm="2">
        <f t="shared" ca="1" si="1"/>
        <v>#NAME?</v>
      </c>
      <c r="H67" t="e" vm="2">
        <f t="shared" ca="1" si="2"/>
        <v>#NAME?</v>
      </c>
      <c r="I67" t="str">
        <f t="shared" si="3"/>
        <v>02.04.02.06 Apio</v>
      </c>
      <c r="K67" t="s">
        <v>31</v>
      </c>
      <c r="L67" t="s">
        <v>2819</v>
      </c>
      <c r="M67" t="s">
        <v>2821</v>
      </c>
      <c r="N67" t="s">
        <v>2859</v>
      </c>
    </row>
    <row r="68" spans="1:14" x14ac:dyDescent="0.25">
      <c r="A68" t="e" vm="1">
        <f ca="1">_xlfn.XLOOKUP(K68,Sectores[Sector],Sectores[id_Sector],FALSE)</f>
        <v>#NAME?</v>
      </c>
      <c r="B68" t="e" vm="1">
        <f ca="1">_xlfn.XLOOKUP(L68,Contenido[Contenido],Contenido[id_contenido])</f>
        <v>#NAME?</v>
      </c>
      <c r="C68" t="e" vm="1">
        <f ca="1">_xlfn.XLOOKUP(M68,Temas[Tema],Temas[id_Tema],FALSE)</f>
        <v>#NAME?</v>
      </c>
      <c r="D68" t="s">
        <v>3536</v>
      </c>
      <c r="F68" t="e" vm="2">
        <f t="shared" ca="1" si="0"/>
        <v>#NAME?</v>
      </c>
      <c r="G68" t="e" vm="2">
        <f t="shared" ca="1" si="1"/>
        <v>#NAME?</v>
      </c>
      <c r="H68" t="e" vm="2">
        <f t="shared" ca="1" si="2"/>
        <v>#NAME?</v>
      </c>
      <c r="I68" t="str">
        <f t="shared" si="3"/>
        <v>02.04.02.07 Arveja verde</v>
      </c>
      <c r="K68" t="s">
        <v>31</v>
      </c>
      <c r="L68" t="s">
        <v>2819</v>
      </c>
      <c r="M68" t="s">
        <v>2821</v>
      </c>
      <c r="N68" t="s">
        <v>2861</v>
      </c>
    </row>
    <row r="69" spans="1:14" x14ac:dyDescent="0.25">
      <c r="A69" t="e" vm="1">
        <f ca="1">_xlfn.XLOOKUP(K69,Sectores[Sector],Sectores[id_Sector],FALSE)</f>
        <v>#NAME?</v>
      </c>
      <c r="B69" t="e" vm="1">
        <f ca="1">_xlfn.XLOOKUP(L69,Contenido[Contenido],Contenido[id_contenido])</f>
        <v>#NAME?</v>
      </c>
      <c r="C69" t="e" vm="1">
        <f ca="1">_xlfn.XLOOKUP(M69,Temas[Tema],Temas[id_Tema],FALSE)</f>
        <v>#NAME?</v>
      </c>
      <c r="D69" t="s">
        <v>3537</v>
      </c>
      <c r="F69" t="e" vm="2">
        <f t="shared" ref="F69:F132" ca="1" si="4">+A69&amp;" "&amp;K69</f>
        <v>#NAME?</v>
      </c>
      <c r="G69" t="e" vm="2">
        <f t="shared" ref="G69:G132" ca="1" si="5">+B69&amp;" "&amp;L69</f>
        <v>#NAME?</v>
      </c>
      <c r="H69" t="e" vm="2">
        <f t="shared" ref="H69:H132" ca="1" si="6">+C69&amp;" "&amp;M69</f>
        <v>#NAME?</v>
      </c>
      <c r="I69" t="str">
        <f t="shared" ref="I69:I132" si="7">+D69&amp;" "&amp;N69</f>
        <v>02.04.02.08 Betarraga</v>
      </c>
      <c r="K69" t="s">
        <v>31</v>
      </c>
      <c r="L69" t="s">
        <v>2819</v>
      </c>
      <c r="M69" t="s">
        <v>2821</v>
      </c>
      <c r="N69" t="s">
        <v>2863</v>
      </c>
    </row>
    <row r="70" spans="1:14" x14ac:dyDescent="0.25">
      <c r="A70" t="e" vm="1">
        <f ca="1">_xlfn.XLOOKUP(K70,Sectores[Sector],Sectores[id_Sector],FALSE)</f>
        <v>#NAME?</v>
      </c>
      <c r="B70" t="e" vm="1">
        <f ca="1">_xlfn.XLOOKUP(L70,Contenido[Contenido],Contenido[id_contenido])</f>
        <v>#NAME?</v>
      </c>
      <c r="C70" t="e" vm="1">
        <f ca="1">_xlfn.XLOOKUP(M70,Temas[Tema],Temas[id_Tema],FALSE)</f>
        <v>#NAME?</v>
      </c>
      <c r="D70" t="s">
        <v>3538</v>
      </c>
      <c r="F70" t="e" vm="2">
        <f t="shared" ca="1" si="4"/>
        <v>#NAME?</v>
      </c>
      <c r="G70" t="e" vm="2">
        <f t="shared" ca="1" si="5"/>
        <v>#NAME?</v>
      </c>
      <c r="H70" t="e" vm="2">
        <f t="shared" ca="1" si="6"/>
        <v>#NAME?</v>
      </c>
      <c r="I70" t="str">
        <f t="shared" si="7"/>
        <v>02.04.02.09 Brócoli</v>
      </c>
      <c r="K70" t="s">
        <v>31</v>
      </c>
      <c r="L70" t="s">
        <v>2819</v>
      </c>
      <c r="M70" t="s">
        <v>2821</v>
      </c>
      <c r="N70" t="s">
        <v>2865</v>
      </c>
    </row>
    <row r="71" spans="1:14" x14ac:dyDescent="0.25">
      <c r="A71" t="e" vm="1">
        <f ca="1">_xlfn.XLOOKUP(K71,Sectores[Sector],Sectores[id_Sector],FALSE)</f>
        <v>#NAME?</v>
      </c>
      <c r="B71" t="e" vm="1">
        <f ca="1">_xlfn.XLOOKUP(L71,Contenido[Contenido],Contenido[id_contenido])</f>
        <v>#NAME?</v>
      </c>
      <c r="C71" t="e" vm="1">
        <f ca="1">_xlfn.XLOOKUP(M71,Temas[Tema],Temas[id_Tema],FALSE)</f>
        <v>#NAME?</v>
      </c>
      <c r="D71" t="s">
        <v>3539</v>
      </c>
      <c r="F71" t="e" vm="2">
        <f t="shared" ca="1" si="4"/>
        <v>#NAME?</v>
      </c>
      <c r="G71" t="e" vm="2">
        <f t="shared" ca="1" si="5"/>
        <v>#NAME?</v>
      </c>
      <c r="H71" t="e" vm="2">
        <f t="shared" ca="1" si="6"/>
        <v>#NAME?</v>
      </c>
      <c r="I71" t="str">
        <f t="shared" si="7"/>
        <v>02.04.02.10 Cebolla de Guarda</v>
      </c>
      <c r="K71" t="s">
        <v>31</v>
      </c>
      <c r="L71" t="s">
        <v>2819</v>
      </c>
      <c r="M71" t="s">
        <v>2821</v>
      </c>
      <c r="N71" t="s">
        <v>2867</v>
      </c>
    </row>
    <row r="72" spans="1:14" x14ac:dyDescent="0.25">
      <c r="A72" t="e" vm="1">
        <f ca="1">_xlfn.XLOOKUP(K72,Sectores[Sector],Sectores[id_Sector],FALSE)</f>
        <v>#NAME?</v>
      </c>
      <c r="B72" t="e" vm="1">
        <f ca="1">_xlfn.XLOOKUP(L72,Contenido[Contenido],Contenido[id_contenido])</f>
        <v>#NAME?</v>
      </c>
      <c r="C72" t="e" vm="1">
        <f ca="1">_xlfn.XLOOKUP(M72,Temas[Tema],Temas[id_Tema],FALSE)</f>
        <v>#NAME?</v>
      </c>
      <c r="D72" t="s">
        <v>3540</v>
      </c>
      <c r="F72" t="e" vm="2">
        <f t="shared" ca="1" si="4"/>
        <v>#NAME?</v>
      </c>
      <c r="G72" t="e" vm="2">
        <f t="shared" ca="1" si="5"/>
        <v>#NAME?</v>
      </c>
      <c r="H72" t="e" vm="2">
        <f t="shared" ca="1" si="6"/>
        <v>#NAME?</v>
      </c>
      <c r="I72" t="str">
        <f t="shared" si="7"/>
        <v>02.04.02.11 Cebolla Temprana</v>
      </c>
      <c r="K72" t="s">
        <v>31</v>
      </c>
      <c r="L72" t="s">
        <v>2819</v>
      </c>
      <c r="M72" t="s">
        <v>2821</v>
      </c>
      <c r="N72" t="s">
        <v>2869</v>
      </c>
    </row>
    <row r="73" spans="1:14" x14ac:dyDescent="0.25">
      <c r="A73" t="e" vm="1">
        <f ca="1">_xlfn.XLOOKUP(K73,Sectores[Sector],Sectores[id_Sector],FALSE)</f>
        <v>#NAME?</v>
      </c>
      <c r="B73" t="e" vm="1">
        <f ca="1">_xlfn.XLOOKUP(L73,Contenido[Contenido],Contenido[id_contenido])</f>
        <v>#NAME?</v>
      </c>
      <c r="C73" t="e" vm="1">
        <f ca="1">_xlfn.XLOOKUP(M73,Temas[Tema],Temas[id_Tema],FALSE)</f>
        <v>#NAME?</v>
      </c>
      <c r="D73" t="s">
        <v>3541</v>
      </c>
      <c r="F73" t="e" vm="2">
        <f t="shared" ca="1" si="4"/>
        <v>#NAME?</v>
      </c>
      <c r="G73" t="e" vm="2">
        <f t="shared" ca="1" si="5"/>
        <v>#NAME?</v>
      </c>
      <c r="H73" t="e" vm="2">
        <f t="shared" ca="1" si="6"/>
        <v>#NAME?</v>
      </c>
      <c r="I73" t="str">
        <f t="shared" si="7"/>
        <v>02.04.02.12 Choclo</v>
      </c>
      <c r="K73" t="s">
        <v>31</v>
      </c>
      <c r="L73" t="s">
        <v>2819</v>
      </c>
      <c r="M73" t="s">
        <v>2821</v>
      </c>
      <c r="N73" t="s">
        <v>2871</v>
      </c>
    </row>
    <row r="74" spans="1:14" x14ac:dyDescent="0.25">
      <c r="A74" t="e" vm="1">
        <f ca="1">_xlfn.XLOOKUP(K74,Sectores[Sector],Sectores[id_Sector],FALSE)</f>
        <v>#NAME?</v>
      </c>
      <c r="B74" t="e" vm="1">
        <f ca="1">_xlfn.XLOOKUP(L74,Contenido[Contenido],Contenido[id_contenido])</f>
        <v>#NAME?</v>
      </c>
      <c r="C74" t="e" vm="1">
        <f ca="1">_xlfn.XLOOKUP(M74,Temas[Tema],Temas[id_Tema],FALSE)</f>
        <v>#NAME?</v>
      </c>
      <c r="D74" t="s">
        <v>3542</v>
      </c>
      <c r="F74" t="e" vm="2">
        <f t="shared" ca="1" si="4"/>
        <v>#NAME?</v>
      </c>
      <c r="G74" t="e" vm="2">
        <f t="shared" ca="1" si="5"/>
        <v>#NAME?</v>
      </c>
      <c r="H74" t="e" vm="2">
        <f t="shared" ca="1" si="6"/>
        <v>#NAME?</v>
      </c>
      <c r="I74" t="str">
        <f t="shared" si="7"/>
        <v>02.04.02.13 Coliflor</v>
      </c>
      <c r="K74" t="s">
        <v>31</v>
      </c>
      <c r="L74" t="s">
        <v>2819</v>
      </c>
      <c r="M74" t="s">
        <v>2821</v>
      </c>
      <c r="N74" t="s">
        <v>2873</v>
      </c>
    </row>
    <row r="75" spans="1:14" x14ac:dyDescent="0.25">
      <c r="A75" t="e" vm="1">
        <f ca="1">_xlfn.XLOOKUP(K75,Sectores[Sector],Sectores[id_Sector],FALSE)</f>
        <v>#NAME?</v>
      </c>
      <c r="B75" t="e" vm="1">
        <f ca="1">_xlfn.XLOOKUP(L75,Contenido[Contenido],Contenido[id_contenido])</f>
        <v>#NAME?</v>
      </c>
      <c r="C75" t="e" vm="1">
        <f ca="1">_xlfn.XLOOKUP(M75,Temas[Tema],Temas[id_Tema],FALSE)</f>
        <v>#NAME?</v>
      </c>
      <c r="D75" t="s">
        <v>3543</v>
      </c>
      <c r="F75" t="e" vm="2">
        <f t="shared" ca="1" si="4"/>
        <v>#NAME?</v>
      </c>
      <c r="G75" t="e" vm="2">
        <f t="shared" ca="1" si="5"/>
        <v>#NAME?</v>
      </c>
      <c r="H75" t="e" vm="2">
        <f t="shared" ca="1" si="6"/>
        <v>#NAME?</v>
      </c>
      <c r="I75" t="str">
        <f t="shared" si="7"/>
        <v>02.04.02.14 Espárrago</v>
      </c>
      <c r="K75" t="s">
        <v>31</v>
      </c>
      <c r="L75" t="s">
        <v>2819</v>
      </c>
      <c r="M75" t="s">
        <v>2821</v>
      </c>
      <c r="N75" t="s">
        <v>2875</v>
      </c>
    </row>
    <row r="76" spans="1:14" x14ac:dyDescent="0.25">
      <c r="A76" t="e" vm="1">
        <f ca="1">_xlfn.XLOOKUP(K76,Sectores[Sector],Sectores[id_Sector],FALSE)</f>
        <v>#NAME?</v>
      </c>
      <c r="B76" t="e" vm="1">
        <f ca="1">_xlfn.XLOOKUP(L76,Contenido[Contenido],Contenido[id_contenido])</f>
        <v>#NAME?</v>
      </c>
      <c r="C76" t="e" vm="1">
        <f ca="1">_xlfn.XLOOKUP(M76,Temas[Tema],Temas[id_Tema],FALSE)</f>
        <v>#NAME?</v>
      </c>
      <c r="D76" t="s">
        <v>3544</v>
      </c>
      <c r="F76" t="e" vm="2">
        <f t="shared" ca="1" si="4"/>
        <v>#NAME?</v>
      </c>
      <c r="G76" t="e" vm="2">
        <f t="shared" ca="1" si="5"/>
        <v>#NAME?</v>
      </c>
      <c r="H76" t="e" vm="2">
        <f t="shared" ca="1" si="6"/>
        <v>#NAME?</v>
      </c>
      <c r="I76" t="str">
        <f t="shared" si="7"/>
        <v>02.04.02.15 Espinaca</v>
      </c>
      <c r="K76" t="s">
        <v>31</v>
      </c>
      <c r="L76" t="s">
        <v>2819</v>
      </c>
      <c r="M76" t="s">
        <v>2821</v>
      </c>
      <c r="N76" t="s">
        <v>2877</v>
      </c>
    </row>
    <row r="77" spans="1:14" x14ac:dyDescent="0.25">
      <c r="A77" t="e" vm="1">
        <f ca="1">_xlfn.XLOOKUP(K77,Sectores[Sector],Sectores[id_Sector],FALSE)</f>
        <v>#NAME?</v>
      </c>
      <c r="B77" t="e" vm="1">
        <f ca="1">_xlfn.XLOOKUP(L77,Contenido[Contenido],Contenido[id_contenido])</f>
        <v>#NAME?</v>
      </c>
      <c r="C77" t="e" vm="1">
        <f ca="1">_xlfn.XLOOKUP(M77,Temas[Tema],Temas[id_Tema],FALSE)</f>
        <v>#NAME?</v>
      </c>
      <c r="D77" t="s">
        <v>3545</v>
      </c>
      <c r="F77" t="e" vm="2">
        <f t="shared" ca="1" si="4"/>
        <v>#NAME?</v>
      </c>
      <c r="G77" t="e" vm="2">
        <f t="shared" ca="1" si="5"/>
        <v>#NAME?</v>
      </c>
      <c r="H77" t="e" vm="2">
        <f t="shared" ca="1" si="6"/>
        <v>#NAME?</v>
      </c>
      <c r="I77" t="str">
        <f t="shared" si="7"/>
        <v>02.04.02.16 Haba</v>
      </c>
      <c r="K77" t="s">
        <v>31</v>
      </c>
      <c r="L77" t="s">
        <v>2819</v>
      </c>
      <c r="M77" t="s">
        <v>2821</v>
      </c>
      <c r="N77" t="s">
        <v>2879</v>
      </c>
    </row>
    <row r="78" spans="1:14" x14ac:dyDescent="0.25">
      <c r="A78" t="e" vm="1">
        <f ca="1">_xlfn.XLOOKUP(K78,Sectores[Sector],Sectores[id_Sector],FALSE)</f>
        <v>#NAME?</v>
      </c>
      <c r="B78" t="e" vm="1">
        <f ca="1">_xlfn.XLOOKUP(L78,Contenido[Contenido],Contenido[id_contenido])</f>
        <v>#NAME?</v>
      </c>
      <c r="C78" t="e" vm="1">
        <f ca="1">_xlfn.XLOOKUP(M78,Temas[Tema],Temas[id_Tema],FALSE)</f>
        <v>#NAME?</v>
      </c>
      <c r="D78" t="s">
        <v>3546</v>
      </c>
      <c r="F78" t="e" vm="2">
        <f t="shared" ca="1" si="4"/>
        <v>#NAME?</v>
      </c>
      <c r="G78" t="e" vm="2">
        <f t="shared" ca="1" si="5"/>
        <v>#NAME?</v>
      </c>
      <c r="H78" t="e" vm="2">
        <f t="shared" ca="1" si="6"/>
        <v>#NAME?</v>
      </c>
      <c r="I78" t="str">
        <f t="shared" si="7"/>
        <v>02.04.02.17 Lechuga</v>
      </c>
      <c r="K78" t="s">
        <v>31</v>
      </c>
      <c r="L78" t="s">
        <v>2819</v>
      </c>
      <c r="M78" t="s">
        <v>2821</v>
      </c>
      <c r="N78" t="s">
        <v>2881</v>
      </c>
    </row>
    <row r="79" spans="1:14" x14ac:dyDescent="0.25">
      <c r="A79" t="e" vm="1">
        <f ca="1">_xlfn.XLOOKUP(K79,Sectores[Sector],Sectores[id_Sector],FALSE)</f>
        <v>#NAME?</v>
      </c>
      <c r="B79" t="e" vm="1">
        <f ca="1">_xlfn.XLOOKUP(L79,Contenido[Contenido],Contenido[id_contenido])</f>
        <v>#NAME?</v>
      </c>
      <c r="C79" t="e" vm="1">
        <f ca="1">_xlfn.XLOOKUP(M79,Temas[Tema],Temas[id_Tema],FALSE)</f>
        <v>#NAME?</v>
      </c>
      <c r="D79" t="s">
        <v>3547</v>
      </c>
      <c r="F79" t="e" vm="2">
        <f t="shared" ca="1" si="4"/>
        <v>#NAME?</v>
      </c>
      <c r="G79" t="e" vm="2">
        <f t="shared" ca="1" si="5"/>
        <v>#NAME?</v>
      </c>
      <c r="H79" t="e" vm="2">
        <f t="shared" ca="1" si="6"/>
        <v>#NAME?</v>
      </c>
      <c r="I79" t="str">
        <f t="shared" si="7"/>
        <v>02.04.02.18 Melón</v>
      </c>
      <c r="K79" t="s">
        <v>31</v>
      </c>
      <c r="L79" t="s">
        <v>2819</v>
      </c>
      <c r="M79" t="s">
        <v>2821</v>
      </c>
      <c r="N79" t="s">
        <v>2883</v>
      </c>
    </row>
    <row r="80" spans="1:14" x14ac:dyDescent="0.25">
      <c r="A80" t="e" vm="1">
        <f ca="1">_xlfn.XLOOKUP(K80,Sectores[Sector],Sectores[id_Sector],FALSE)</f>
        <v>#NAME?</v>
      </c>
      <c r="B80" t="e" vm="1">
        <f ca="1">_xlfn.XLOOKUP(L80,Contenido[Contenido],Contenido[id_contenido])</f>
        <v>#NAME?</v>
      </c>
      <c r="C80" t="e" vm="1">
        <f ca="1">_xlfn.XLOOKUP(M80,Temas[Tema],Temas[id_Tema],FALSE)</f>
        <v>#NAME?</v>
      </c>
      <c r="D80" t="s">
        <v>3548</v>
      </c>
      <c r="F80" t="e" vm="2">
        <f t="shared" ca="1" si="4"/>
        <v>#NAME?</v>
      </c>
      <c r="G80" t="e" vm="2">
        <f t="shared" ca="1" si="5"/>
        <v>#NAME?</v>
      </c>
      <c r="H80" t="e" vm="2">
        <f t="shared" ca="1" si="6"/>
        <v>#NAME?</v>
      </c>
      <c r="I80" t="str">
        <f t="shared" si="7"/>
        <v>02.04.02.19 Orégano</v>
      </c>
      <c r="K80" t="s">
        <v>31</v>
      </c>
      <c r="L80" t="s">
        <v>2819</v>
      </c>
      <c r="M80" t="s">
        <v>2821</v>
      </c>
      <c r="N80" t="s">
        <v>2885</v>
      </c>
    </row>
    <row r="81" spans="1:14" x14ac:dyDescent="0.25">
      <c r="A81" t="e" vm="1">
        <f ca="1">_xlfn.XLOOKUP(K81,Sectores[Sector],Sectores[id_Sector],FALSE)</f>
        <v>#NAME?</v>
      </c>
      <c r="B81" t="e" vm="1">
        <f ca="1">_xlfn.XLOOKUP(L81,Contenido[Contenido],Contenido[id_contenido])</f>
        <v>#NAME?</v>
      </c>
      <c r="C81" t="e" vm="1">
        <f ca="1">_xlfn.XLOOKUP(M81,Temas[Tema],Temas[id_Tema],FALSE)</f>
        <v>#NAME?</v>
      </c>
      <c r="D81" t="s">
        <v>3549</v>
      </c>
      <c r="F81" t="e" vm="2">
        <f t="shared" ca="1" si="4"/>
        <v>#NAME?</v>
      </c>
      <c r="G81" t="e" vm="2">
        <f t="shared" ca="1" si="5"/>
        <v>#NAME?</v>
      </c>
      <c r="H81" t="e" vm="2">
        <f t="shared" ca="1" si="6"/>
        <v>#NAME?</v>
      </c>
      <c r="I81" t="str">
        <f t="shared" si="7"/>
        <v>02.04.02.20 Otras Hortalizas</v>
      </c>
      <c r="K81" t="s">
        <v>31</v>
      </c>
      <c r="L81" t="s">
        <v>2819</v>
      </c>
      <c r="M81" t="s">
        <v>2821</v>
      </c>
      <c r="N81" t="s">
        <v>2887</v>
      </c>
    </row>
    <row r="82" spans="1:14" x14ac:dyDescent="0.25">
      <c r="A82" t="e" vm="1">
        <f ca="1">_xlfn.XLOOKUP(K82,Sectores[Sector],Sectores[id_Sector],FALSE)</f>
        <v>#NAME?</v>
      </c>
      <c r="B82" t="e" vm="1">
        <f ca="1">_xlfn.XLOOKUP(L82,Contenido[Contenido],Contenido[id_contenido])</f>
        <v>#NAME?</v>
      </c>
      <c r="C82" t="e" vm="1">
        <f ca="1">_xlfn.XLOOKUP(M82,Temas[Tema],Temas[id_Tema],FALSE)</f>
        <v>#NAME?</v>
      </c>
      <c r="D82" t="s">
        <v>3550</v>
      </c>
      <c r="F82" t="e" vm="2">
        <f t="shared" ca="1" si="4"/>
        <v>#NAME?</v>
      </c>
      <c r="G82" t="e" vm="2">
        <f t="shared" ca="1" si="5"/>
        <v>#NAME?</v>
      </c>
      <c r="H82" t="e" vm="2">
        <f t="shared" ca="1" si="6"/>
        <v>#NAME?</v>
      </c>
      <c r="I82" t="str">
        <f t="shared" si="7"/>
        <v>02.04.02.21 Pepino de ensalada</v>
      </c>
      <c r="K82" t="s">
        <v>31</v>
      </c>
      <c r="L82" t="s">
        <v>2819</v>
      </c>
      <c r="M82" t="s">
        <v>2821</v>
      </c>
      <c r="N82" t="s">
        <v>2889</v>
      </c>
    </row>
    <row r="83" spans="1:14" x14ac:dyDescent="0.25">
      <c r="A83" t="e" vm="1">
        <f ca="1">_xlfn.XLOOKUP(K83,Sectores[Sector],Sectores[id_Sector],FALSE)</f>
        <v>#NAME?</v>
      </c>
      <c r="B83" t="e" vm="1">
        <f ca="1">_xlfn.XLOOKUP(L83,Contenido[Contenido],Contenido[id_contenido])</f>
        <v>#NAME?</v>
      </c>
      <c r="C83" t="e" vm="1">
        <f ca="1">_xlfn.XLOOKUP(M83,Temas[Tema],Temas[id_Tema],FALSE)</f>
        <v>#NAME?</v>
      </c>
      <c r="D83" t="s">
        <v>3551</v>
      </c>
      <c r="F83" t="e" vm="2">
        <f t="shared" ca="1" si="4"/>
        <v>#NAME?</v>
      </c>
      <c r="G83" t="e" vm="2">
        <f t="shared" ca="1" si="5"/>
        <v>#NAME?</v>
      </c>
      <c r="H83" t="e" vm="2">
        <f t="shared" ca="1" si="6"/>
        <v>#NAME?</v>
      </c>
      <c r="I83" t="str">
        <f t="shared" si="7"/>
        <v>02.04.02.22 Pimiento</v>
      </c>
      <c r="K83" t="s">
        <v>31</v>
      </c>
      <c r="L83" t="s">
        <v>2819</v>
      </c>
      <c r="M83" t="s">
        <v>2821</v>
      </c>
      <c r="N83" t="s">
        <v>2891</v>
      </c>
    </row>
    <row r="84" spans="1:14" x14ac:dyDescent="0.25">
      <c r="A84" t="e" vm="1">
        <f ca="1">_xlfn.XLOOKUP(K84,Sectores[Sector],Sectores[id_Sector],FALSE)</f>
        <v>#NAME?</v>
      </c>
      <c r="B84" t="e" vm="1">
        <f ca="1">_xlfn.XLOOKUP(L84,Contenido[Contenido],Contenido[id_contenido])</f>
        <v>#NAME?</v>
      </c>
      <c r="C84" t="e" vm="1">
        <f ca="1">_xlfn.XLOOKUP(M84,Temas[Tema],Temas[id_Tema],FALSE)</f>
        <v>#NAME?</v>
      </c>
      <c r="D84" t="s">
        <v>3552</v>
      </c>
      <c r="F84" t="e" vm="2">
        <f t="shared" ca="1" si="4"/>
        <v>#NAME?</v>
      </c>
      <c r="G84" t="e" vm="2">
        <f t="shared" ca="1" si="5"/>
        <v>#NAME?</v>
      </c>
      <c r="H84" t="e" vm="2">
        <f t="shared" ca="1" si="6"/>
        <v>#NAME?</v>
      </c>
      <c r="I84" t="str">
        <f t="shared" si="7"/>
        <v>02.04.02.23 Poroto granado</v>
      </c>
      <c r="K84" t="s">
        <v>31</v>
      </c>
      <c r="L84" t="s">
        <v>2819</v>
      </c>
      <c r="M84" t="s">
        <v>2821</v>
      </c>
      <c r="N84" t="s">
        <v>2893</v>
      </c>
    </row>
    <row r="85" spans="1:14" x14ac:dyDescent="0.25">
      <c r="A85" t="e" vm="1">
        <f ca="1">_xlfn.XLOOKUP(K85,Sectores[Sector],Sectores[id_Sector],FALSE)</f>
        <v>#NAME?</v>
      </c>
      <c r="B85" t="e" vm="1">
        <f ca="1">_xlfn.XLOOKUP(L85,Contenido[Contenido],Contenido[id_contenido])</f>
        <v>#NAME?</v>
      </c>
      <c r="C85" t="e" vm="1">
        <f ca="1">_xlfn.XLOOKUP(M85,Temas[Tema],Temas[id_Tema],FALSE)</f>
        <v>#NAME?</v>
      </c>
      <c r="D85" t="s">
        <v>3553</v>
      </c>
      <c r="F85" t="e" vm="2">
        <f t="shared" ca="1" si="4"/>
        <v>#NAME?</v>
      </c>
      <c r="G85" t="e" vm="2">
        <f t="shared" ca="1" si="5"/>
        <v>#NAME?</v>
      </c>
      <c r="H85" t="e" vm="2">
        <f t="shared" ca="1" si="6"/>
        <v>#NAME?</v>
      </c>
      <c r="I85" t="str">
        <f t="shared" si="7"/>
        <v>02.04.02.24 Poroto Verde</v>
      </c>
      <c r="K85" t="s">
        <v>31</v>
      </c>
      <c r="L85" t="s">
        <v>2819</v>
      </c>
      <c r="M85" t="s">
        <v>2821</v>
      </c>
      <c r="N85" t="s">
        <v>2895</v>
      </c>
    </row>
    <row r="86" spans="1:14" x14ac:dyDescent="0.25">
      <c r="A86" t="e" vm="1">
        <f ca="1">_xlfn.XLOOKUP(K86,Sectores[Sector],Sectores[id_Sector],FALSE)</f>
        <v>#NAME?</v>
      </c>
      <c r="B86" t="e" vm="1">
        <f ca="1">_xlfn.XLOOKUP(L86,Contenido[Contenido],Contenido[id_contenido])</f>
        <v>#NAME?</v>
      </c>
      <c r="C86" t="e" vm="1">
        <f ca="1">_xlfn.XLOOKUP(M86,Temas[Tema],Temas[id_Tema],FALSE)</f>
        <v>#NAME?</v>
      </c>
      <c r="D86" t="s">
        <v>3554</v>
      </c>
      <c r="F86" t="e" vm="2">
        <f t="shared" ca="1" si="4"/>
        <v>#NAME?</v>
      </c>
      <c r="G86" t="e" vm="2">
        <f t="shared" ca="1" si="5"/>
        <v>#NAME?</v>
      </c>
      <c r="H86" t="e" vm="2">
        <f t="shared" ca="1" si="6"/>
        <v>#NAME?</v>
      </c>
      <c r="I86" t="str">
        <f t="shared" si="7"/>
        <v>02.04.02.25 Repollo</v>
      </c>
      <c r="K86" t="s">
        <v>31</v>
      </c>
      <c r="L86" t="s">
        <v>2819</v>
      </c>
      <c r="M86" t="s">
        <v>2821</v>
      </c>
      <c r="N86" t="s">
        <v>2897</v>
      </c>
    </row>
    <row r="87" spans="1:14" x14ac:dyDescent="0.25">
      <c r="A87" t="e" vm="1">
        <f ca="1">_xlfn.XLOOKUP(K87,Sectores[Sector],Sectores[id_Sector],FALSE)</f>
        <v>#NAME?</v>
      </c>
      <c r="B87" t="e" vm="1">
        <f ca="1">_xlfn.XLOOKUP(L87,Contenido[Contenido],Contenido[id_contenido])</f>
        <v>#NAME?</v>
      </c>
      <c r="C87" t="e" vm="1">
        <f ca="1">_xlfn.XLOOKUP(M87,Temas[Tema],Temas[id_Tema],FALSE)</f>
        <v>#NAME?</v>
      </c>
      <c r="D87" t="s">
        <v>3555</v>
      </c>
      <c r="F87" t="e" vm="2">
        <f t="shared" ca="1" si="4"/>
        <v>#NAME?</v>
      </c>
      <c r="G87" t="e" vm="2">
        <f t="shared" ca="1" si="5"/>
        <v>#NAME?</v>
      </c>
      <c r="H87" t="e" vm="2">
        <f t="shared" ca="1" si="6"/>
        <v>#NAME?</v>
      </c>
      <c r="I87" t="str">
        <f t="shared" si="7"/>
        <v>02.04.02.26 Sandía</v>
      </c>
      <c r="K87" t="s">
        <v>31</v>
      </c>
      <c r="L87" t="s">
        <v>2819</v>
      </c>
      <c r="M87" t="s">
        <v>2821</v>
      </c>
      <c r="N87" t="s">
        <v>2899</v>
      </c>
    </row>
    <row r="88" spans="1:14" x14ac:dyDescent="0.25">
      <c r="A88" t="e" vm="1">
        <f ca="1">_xlfn.XLOOKUP(K88,Sectores[Sector],Sectores[id_Sector],FALSE)</f>
        <v>#NAME?</v>
      </c>
      <c r="B88" t="e" vm="1">
        <f ca="1">_xlfn.XLOOKUP(L88,Contenido[Contenido],Contenido[id_contenido])</f>
        <v>#NAME?</v>
      </c>
      <c r="C88" t="e" vm="1">
        <f ca="1">_xlfn.XLOOKUP(M88,Temas[Tema],Temas[id_Tema],FALSE)</f>
        <v>#NAME?</v>
      </c>
      <c r="D88" t="s">
        <v>3556</v>
      </c>
      <c r="F88" t="e" vm="2">
        <f t="shared" ca="1" si="4"/>
        <v>#NAME?</v>
      </c>
      <c r="G88" t="e" vm="2">
        <f t="shared" ca="1" si="5"/>
        <v>#NAME?</v>
      </c>
      <c r="H88" t="e" vm="2">
        <f t="shared" ca="1" si="6"/>
        <v>#NAME?</v>
      </c>
      <c r="I88" t="str">
        <f t="shared" si="7"/>
        <v>02.04.02.27 Tomate</v>
      </c>
      <c r="K88" t="s">
        <v>31</v>
      </c>
      <c r="L88" t="s">
        <v>2819</v>
      </c>
      <c r="M88" t="s">
        <v>2821</v>
      </c>
      <c r="N88" t="s">
        <v>2901</v>
      </c>
    </row>
    <row r="89" spans="1:14" x14ac:dyDescent="0.25">
      <c r="A89" t="e" vm="1">
        <f ca="1">_xlfn.XLOOKUP(K89,Sectores[Sector],Sectores[id_Sector],FALSE)</f>
        <v>#NAME?</v>
      </c>
      <c r="B89" t="e" vm="1">
        <f ca="1">_xlfn.XLOOKUP(L89,Contenido[Contenido],Contenido[id_contenido])</f>
        <v>#NAME?</v>
      </c>
      <c r="C89" t="e" vm="1">
        <f ca="1">_xlfn.XLOOKUP(M89,Temas[Tema],Temas[id_Tema],FALSE)</f>
        <v>#NAME?</v>
      </c>
      <c r="D89" t="s">
        <v>3557</v>
      </c>
      <c r="F89" t="e" vm="2">
        <f t="shared" ca="1" si="4"/>
        <v>#NAME?</v>
      </c>
      <c r="G89" t="e" vm="2">
        <f t="shared" ca="1" si="5"/>
        <v>#NAME?</v>
      </c>
      <c r="H89" t="e" vm="2">
        <f t="shared" ca="1" si="6"/>
        <v>#NAME?</v>
      </c>
      <c r="I89" t="str">
        <f t="shared" si="7"/>
        <v>02.04.02.28 Zanahoria</v>
      </c>
      <c r="K89" t="s">
        <v>31</v>
      </c>
      <c r="L89" t="s">
        <v>2819</v>
      </c>
      <c r="M89" t="s">
        <v>2821</v>
      </c>
      <c r="N89" t="s">
        <v>2903</v>
      </c>
    </row>
    <row r="90" spans="1:14" x14ac:dyDescent="0.25">
      <c r="A90" t="e" vm="1">
        <f ca="1">_xlfn.XLOOKUP(K90,Sectores[Sector],Sectores[id_Sector],FALSE)</f>
        <v>#NAME?</v>
      </c>
      <c r="B90" t="e" vm="1">
        <f ca="1">_xlfn.XLOOKUP(L90,Contenido[Contenido],Contenido[id_contenido])</f>
        <v>#NAME?</v>
      </c>
      <c r="C90" t="e" vm="1">
        <f ca="1">_xlfn.XLOOKUP(M90,Temas[Tema],Temas[id_Tema],FALSE)</f>
        <v>#NAME?</v>
      </c>
      <c r="D90" t="s">
        <v>3558</v>
      </c>
      <c r="F90" t="e" vm="2">
        <f t="shared" ca="1" si="4"/>
        <v>#NAME?</v>
      </c>
      <c r="G90" t="e" vm="2">
        <f t="shared" ca="1" si="5"/>
        <v>#NAME?</v>
      </c>
      <c r="H90" t="e" vm="2">
        <f t="shared" ca="1" si="6"/>
        <v>#NAME?</v>
      </c>
      <c r="I90" t="str">
        <f t="shared" si="7"/>
        <v>02.04.02.29 Zapallo Italiano</v>
      </c>
      <c r="K90" t="s">
        <v>31</v>
      </c>
      <c r="L90" t="s">
        <v>2819</v>
      </c>
      <c r="M90" t="s">
        <v>2821</v>
      </c>
      <c r="N90" t="s">
        <v>2905</v>
      </c>
    </row>
    <row r="91" spans="1:14" x14ac:dyDescent="0.25">
      <c r="A91" t="e" vm="1">
        <f ca="1">_xlfn.XLOOKUP(K91,Sectores[Sector],Sectores[id_Sector],FALSE)</f>
        <v>#NAME?</v>
      </c>
      <c r="B91" t="e" vm="1">
        <f ca="1">_xlfn.XLOOKUP(L91,Contenido[Contenido],Contenido[id_contenido])</f>
        <v>#NAME?</v>
      </c>
      <c r="C91" t="e" vm="1">
        <f ca="1">_xlfn.XLOOKUP(M91,Temas[Tema],Temas[id_Tema],FALSE)</f>
        <v>#NAME?</v>
      </c>
      <c r="D91" t="s">
        <v>3559</v>
      </c>
      <c r="F91" t="e" vm="2">
        <f t="shared" ca="1" si="4"/>
        <v>#NAME?</v>
      </c>
      <c r="G91" t="e" vm="2">
        <f t="shared" ca="1" si="5"/>
        <v>#NAME?</v>
      </c>
      <c r="H91" t="e" vm="2">
        <f t="shared" ca="1" si="6"/>
        <v>#NAME?</v>
      </c>
      <c r="I91" t="str">
        <f t="shared" si="7"/>
        <v>02.04.02.30 Zapallo Temprano y de Guarda</v>
      </c>
      <c r="K91" t="s">
        <v>31</v>
      </c>
      <c r="L91" t="s">
        <v>2819</v>
      </c>
      <c r="M91" t="s">
        <v>2821</v>
      </c>
      <c r="N91" t="s">
        <v>2907</v>
      </c>
    </row>
    <row r="92" spans="1:14" x14ac:dyDescent="0.25">
      <c r="A92" t="e" vm="1">
        <f ca="1">_xlfn.XLOOKUP(K92,Sectores[Sector],Sectores[id_Sector],FALSE)</f>
        <v>#NAME?</v>
      </c>
      <c r="B92" t="e" vm="1">
        <f ca="1">_xlfn.XLOOKUP(L92,Contenido[Contenido],Contenido[id_contenido])</f>
        <v>#NAME?</v>
      </c>
      <c r="C92" t="e" vm="1">
        <f ca="1">_xlfn.XLOOKUP(M92,Temas[Tema],Temas[id_Tema],FALSE)</f>
        <v>#NAME?</v>
      </c>
      <c r="D92" t="s">
        <v>3560</v>
      </c>
      <c r="F92" t="e" vm="2">
        <f t="shared" ca="1" si="4"/>
        <v>#NAME?</v>
      </c>
      <c r="G92" t="e" vm="2">
        <f t="shared" ca="1" si="5"/>
        <v>#NAME?</v>
      </c>
      <c r="H92" t="e" vm="2">
        <f t="shared" ca="1" si="6"/>
        <v>#NAME?</v>
      </c>
      <c r="I92" t="str">
        <f t="shared" si="7"/>
        <v>03.01.01.01 Cantidad de centros culturales</v>
      </c>
      <c r="K92" t="s">
        <v>45</v>
      </c>
      <c r="L92" t="s">
        <v>40</v>
      </c>
      <c r="M92" t="s">
        <v>44</v>
      </c>
      <c r="N92" t="s">
        <v>133</v>
      </c>
    </row>
    <row r="93" spans="1:14" x14ac:dyDescent="0.25">
      <c r="A93" t="e" vm="1">
        <f ca="1">_xlfn.XLOOKUP(K93,Sectores[Sector],Sectores[id_Sector],FALSE)</f>
        <v>#NAME?</v>
      </c>
      <c r="B93" t="e" vm="1">
        <f ca="1">_xlfn.XLOOKUP(L93,Contenido[Contenido],Contenido[id_contenido])</f>
        <v>#NAME?</v>
      </c>
      <c r="C93" t="e" vm="1">
        <f ca="1">_xlfn.XLOOKUP(M93,Temas[Tema],Temas[id_Tema],FALSE)</f>
        <v>#NAME?</v>
      </c>
      <c r="D93" t="s">
        <v>3561</v>
      </c>
      <c r="F93" t="e" vm="2">
        <f t="shared" ca="1" si="4"/>
        <v>#NAME?</v>
      </c>
      <c r="G93" t="e" vm="2">
        <f t="shared" ca="1" si="5"/>
        <v>#NAME?</v>
      </c>
      <c r="H93" t="e" vm="2">
        <f t="shared" ca="1" si="6"/>
        <v>#NAME?</v>
      </c>
      <c r="I93" t="str">
        <f t="shared" si="7"/>
        <v>04.01.01.01 Exportaciones agrícolas</v>
      </c>
      <c r="K93" t="s">
        <v>47</v>
      </c>
      <c r="L93" t="s">
        <v>48</v>
      </c>
      <c r="M93" t="s">
        <v>49</v>
      </c>
      <c r="N93" t="s">
        <v>46</v>
      </c>
    </row>
    <row r="94" spans="1:14" x14ac:dyDescent="0.25">
      <c r="A94" t="e" vm="1">
        <f ca="1">_xlfn.XLOOKUP(K94,Sectores[Sector],Sectores[id_Sector],FALSE)</f>
        <v>#NAME?</v>
      </c>
      <c r="B94" t="e" vm="1">
        <f ca="1">_xlfn.XLOOKUP(L94,Contenido[Contenido],Contenido[id_contenido])</f>
        <v>#NAME?</v>
      </c>
      <c r="C94" t="e" vm="1">
        <f ca="1">_xlfn.XLOOKUP(M94,Temas[Tema],Temas[id_Tema],FALSE)</f>
        <v>#NAME?</v>
      </c>
      <c r="D94" t="s">
        <v>3562</v>
      </c>
      <c r="F94" t="e" vm="2">
        <f t="shared" ca="1" si="4"/>
        <v>#NAME?</v>
      </c>
      <c r="G94" t="e" vm="2">
        <f t="shared" ca="1" si="5"/>
        <v>#NAME?</v>
      </c>
      <c r="H94" t="e" vm="2">
        <f t="shared" ca="1" si="6"/>
        <v>#NAME?</v>
      </c>
      <c r="I94" t="str">
        <f t="shared" si="7"/>
        <v>04.01.02.01 Exportaciones de bienes</v>
      </c>
      <c r="K94" t="s">
        <v>47</v>
      </c>
      <c r="L94" t="s">
        <v>48</v>
      </c>
      <c r="M94" t="s">
        <v>134</v>
      </c>
      <c r="N94" t="s">
        <v>54</v>
      </c>
    </row>
    <row r="95" spans="1:14" x14ac:dyDescent="0.25">
      <c r="A95" t="e" vm="1">
        <f ca="1">_xlfn.XLOOKUP(K95,Sectores[Sector],Sectores[id_Sector],FALSE)</f>
        <v>#NAME?</v>
      </c>
      <c r="B95" t="e" vm="1">
        <f ca="1">_xlfn.XLOOKUP(L95,Contenido[Contenido],Contenido[id_contenido])</f>
        <v>#NAME?</v>
      </c>
      <c r="C95" t="e" vm="1">
        <f ca="1">_xlfn.XLOOKUP(M95,Temas[Tema],Temas[id_Tema],FALSE)</f>
        <v>#NAME?</v>
      </c>
      <c r="D95" t="s">
        <v>3563</v>
      </c>
      <c r="F95" t="e" vm="2">
        <f t="shared" ca="1" si="4"/>
        <v>#NAME?</v>
      </c>
      <c r="G95" t="e" vm="2">
        <f t="shared" ca="1" si="5"/>
        <v>#NAME?</v>
      </c>
      <c r="H95" t="e" vm="2">
        <f t="shared" ca="1" si="6"/>
        <v>#NAME?</v>
      </c>
      <c r="I95" t="str">
        <f t="shared" si="7"/>
        <v>04.01.03.01 Exportaciones</v>
      </c>
      <c r="K95" t="s">
        <v>47</v>
      </c>
      <c r="L95" t="s">
        <v>48</v>
      </c>
      <c r="M95" t="s">
        <v>51</v>
      </c>
      <c r="N95" t="s">
        <v>48</v>
      </c>
    </row>
    <row r="96" spans="1:14" x14ac:dyDescent="0.25">
      <c r="A96" t="e" vm="1">
        <f ca="1">_xlfn.XLOOKUP(K96,Sectores[Sector],Sectores[id_Sector],FALSE)</f>
        <v>#NAME?</v>
      </c>
      <c r="B96" t="e" vm="1">
        <f ca="1">_xlfn.XLOOKUP(L96,Contenido[Contenido],Contenido[id_contenido])</f>
        <v>#NAME?</v>
      </c>
      <c r="C96" t="e" vm="1">
        <f ca="1">_xlfn.XLOOKUP(M96,Temas[Tema],Temas[id_Tema],FALSE)</f>
        <v>#NAME?</v>
      </c>
      <c r="D96" t="s">
        <v>3564</v>
      </c>
      <c r="F96" t="e" vm="2">
        <f t="shared" ca="1" si="4"/>
        <v>#NAME?</v>
      </c>
      <c r="G96" t="e" vm="2">
        <f t="shared" ca="1" si="5"/>
        <v>#NAME?</v>
      </c>
      <c r="H96" t="e" vm="2">
        <f t="shared" ca="1" si="6"/>
        <v>#NAME?</v>
      </c>
      <c r="I96" t="str">
        <f t="shared" si="7"/>
        <v>04.01.04.01 Exportaciones industriales</v>
      </c>
      <c r="K96" t="s">
        <v>47</v>
      </c>
      <c r="L96" t="s">
        <v>48</v>
      </c>
      <c r="M96" t="s">
        <v>138</v>
      </c>
      <c r="N96" t="s">
        <v>55</v>
      </c>
    </row>
    <row r="97" spans="1:14" x14ac:dyDescent="0.25">
      <c r="A97" t="e" vm="1">
        <f ca="1">_xlfn.XLOOKUP(K97,Sectores[Sector],Sectores[id_Sector],FALSE)</f>
        <v>#NAME?</v>
      </c>
      <c r="B97" t="e" vm="1">
        <f ca="1">_xlfn.XLOOKUP(L97,Contenido[Contenido],Contenido[id_contenido])</f>
        <v>#NAME?</v>
      </c>
      <c r="C97" t="e" vm="1">
        <f ca="1">_xlfn.XLOOKUP(M97,Temas[Tema],Temas[id_Tema],FALSE)</f>
        <v>#NAME?</v>
      </c>
      <c r="D97" t="s">
        <v>3565</v>
      </c>
      <c r="F97" t="e" vm="2">
        <f t="shared" ca="1" si="4"/>
        <v>#NAME?</v>
      </c>
      <c r="G97" t="e" vm="2">
        <f t="shared" ca="1" si="5"/>
        <v>#NAME?</v>
      </c>
      <c r="H97" t="e" vm="2">
        <f t="shared" ca="1" si="6"/>
        <v>#NAME?</v>
      </c>
      <c r="I97" t="str">
        <f t="shared" si="7"/>
        <v>04.01.05.01 Exportaciones de cobre</v>
      </c>
      <c r="K97" t="s">
        <v>47</v>
      </c>
      <c r="L97" t="s">
        <v>48</v>
      </c>
      <c r="M97" t="s">
        <v>52</v>
      </c>
      <c r="N97" t="s">
        <v>236</v>
      </c>
    </row>
    <row r="98" spans="1:14" x14ac:dyDescent="0.25">
      <c r="A98" t="e" vm="1">
        <f ca="1">_xlfn.XLOOKUP(K98,Sectores[Sector],Sectores[id_Sector],FALSE)</f>
        <v>#NAME?</v>
      </c>
      <c r="B98" t="e" vm="1">
        <f ca="1">_xlfn.XLOOKUP(L98,Contenido[Contenido],Contenido[id_contenido])</f>
        <v>#NAME?</v>
      </c>
      <c r="C98" t="e" vm="1">
        <f ca="1">_xlfn.XLOOKUP(M98,Temas[Tema],Temas[id_Tema],FALSE)</f>
        <v>#NAME?</v>
      </c>
      <c r="D98" t="s">
        <v>3566</v>
      </c>
      <c r="F98" t="e" vm="2">
        <f t="shared" ca="1" si="4"/>
        <v>#NAME?</v>
      </c>
      <c r="G98" t="e" vm="2">
        <f t="shared" ca="1" si="5"/>
        <v>#NAME?</v>
      </c>
      <c r="H98" t="e" vm="2">
        <f t="shared" ca="1" si="6"/>
        <v>#NAME?</v>
      </c>
      <c r="I98" t="str">
        <f t="shared" si="7"/>
        <v>04.01.05.02 Exportaciones mineras</v>
      </c>
      <c r="K98" t="s">
        <v>47</v>
      </c>
      <c r="L98" t="s">
        <v>48</v>
      </c>
      <c r="M98" t="s">
        <v>52</v>
      </c>
      <c r="N98" t="s">
        <v>56</v>
      </c>
    </row>
    <row r="99" spans="1:14" x14ac:dyDescent="0.25">
      <c r="A99" t="e" vm="1">
        <f ca="1">_xlfn.XLOOKUP(K99,Sectores[Sector],Sectores[id_Sector],FALSE)</f>
        <v>#NAME?</v>
      </c>
      <c r="B99" t="e" vm="1">
        <f ca="1">_xlfn.XLOOKUP(L99,Contenido[Contenido],Contenido[id_contenido])</f>
        <v>#NAME?</v>
      </c>
      <c r="C99" t="e" vm="1">
        <f ca="1">_xlfn.XLOOKUP(M99,Temas[Tema],Temas[id_Tema],FALSE)</f>
        <v>#NAME?</v>
      </c>
      <c r="D99" t="s">
        <v>3567</v>
      </c>
      <c r="F99" t="e" vm="2">
        <f t="shared" ca="1" si="4"/>
        <v>#NAME?</v>
      </c>
      <c r="G99" t="e" vm="2">
        <f t="shared" ca="1" si="5"/>
        <v>#NAME?</v>
      </c>
      <c r="H99" t="e" vm="2">
        <f t="shared" ca="1" si="6"/>
        <v>#NAME?</v>
      </c>
      <c r="I99" t="str">
        <f t="shared" si="7"/>
        <v>04.01.06.01 Exportaciones silvoagropecuarias y pesqueras</v>
      </c>
      <c r="K99" t="s">
        <v>47</v>
      </c>
      <c r="L99" t="s">
        <v>48</v>
      </c>
      <c r="M99" t="s">
        <v>231</v>
      </c>
      <c r="N99" t="s">
        <v>230</v>
      </c>
    </row>
    <row r="100" spans="1:14" x14ac:dyDescent="0.25">
      <c r="A100" t="e" vm="1">
        <f ca="1">_xlfn.XLOOKUP(K100,Sectores[Sector],Sectores[id_Sector],FALSE)</f>
        <v>#NAME?</v>
      </c>
      <c r="B100" t="e" vm="1">
        <f ca="1">_xlfn.XLOOKUP(L100,Contenido[Contenido],Contenido[id_contenido])</f>
        <v>#NAME?</v>
      </c>
      <c r="C100" t="e" vm="1">
        <f ca="1">_xlfn.XLOOKUP(M100,Temas[Tema],Temas[id_Tema],FALSE)</f>
        <v>#NAME?</v>
      </c>
      <c r="D100" t="s">
        <v>3562</v>
      </c>
      <c r="F100" t="e" vm="2">
        <f t="shared" ca="1" si="4"/>
        <v>#NAME?</v>
      </c>
      <c r="G100" t="e" vm="2">
        <f t="shared" ca="1" si="5"/>
        <v>#NAME?</v>
      </c>
      <c r="H100" t="e" vm="2">
        <f t="shared" ca="1" si="6"/>
        <v>#NAME?</v>
      </c>
      <c r="I100" t="str">
        <f t="shared" si="7"/>
        <v>04.01.02.01 Importaciones de bienes</v>
      </c>
      <c r="K100" t="s">
        <v>47</v>
      </c>
      <c r="L100" t="s">
        <v>57</v>
      </c>
      <c r="M100" t="s">
        <v>134</v>
      </c>
      <c r="N100" t="s">
        <v>58</v>
      </c>
    </row>
    <row r="101" spans="1:14" x14ac:dyDescent="0.25">
      <c r="A101" t="e" vm="1">
        <f ca="1">_xlfn.XLOOKUP(K101,Sectores[Sector],Sectores[id_Sector],FALSE)</f>
        <v>#NAME?</v>
      </c>
      <c r="B101" t="e" vm="1">
        <f ca="1">_xlfn.XLOOKUP(L101,Contenido[Contenido],Contenido[id_contenido])</f>
        <v>#NAME?</v>
      </c>
      <c r="C101" t="e" vm="1">
        <f ca="1">_xlfn.XLOOKUP(M101,Temas[Tema],Temas[id_Tema],FALSE)</f>
        <v>#NAME?</v>
      </c>
      <c r="D101" t="s">
        <v>3568</v>
      </c>
      <c r="F101" t="e" vm="2">
        <f t="shared" ca="1" si="4"/>
        <v>#NAME?</v>
      </c>
      <c r="G101" t="e" vm="2">
        <f t="shared" ca="1" si="5"/>
        <v>#NAME?</v>
      </c>
      <c r="H101" t="e" vm="2">
        <f t="shared" ca="1" si="6"/>
        <v>#NAME?</v>
      </c>
      <c r="I101" t="str">
        <f t="shared" si="7"/>
        <v>04.02.02.01 Importaciones de capital</v>
      </c>
      <c r="K101" t="s">
        <v>47</v>
      </c>
      <c r="L101" t="s">
        <v>57</v>
      </c>
      <c r="M101" t="s">
        <v>136</v>
      </c>
      <c r="N101" t="s">
        <v>59</v>
      </c>
    </row>
    <row r="102" spans="1:14" x14ac:dyDescent="0.25">
      <c r="A102" t="e" vm="1">
        <f ca="1">_xlfn.XLOOKUP(K102,Sectores[Sector],Sectores[id_Sector],FALSE)</f>
        <v>#NAME?</v>
      </c>
      <c r="B102" t="e" vm="1">
        <f ca="1">_xlfn.XLOOKUP(L102,Contenido[Contenido],Contenido[id_contenido])</f>
        <v>#NAME?</v>
      </c>
      <c r="C102" t="e" vm="1">
        <f ca="1">_xlfn.XLOOKUP(M102,Temas[Tema],Temas[id_Tema],FALSE)</f>
        <v>#NAME?</v>
      </c>
      <c r="D102" t="s">
        <v>3569</v>
      </c>
      <c r="F102" t="e" vm="2">
        <f t="shared" ca="1" si="4"/>
        <v>#NAME?</v>
      </c>
      <c r="G102" t="e" vm="2">
        <f t="shared" ca="1" si="5"/>
        <v>#NAME?</v>
      </c>
      <c r="H102" t="e" vm="2">
        <f t="shared" ca="1" si="6"/>
        <v>#NAME?</v>
      </c>
      <c r="I102" t="str">
        <f t="shared" si="7"/>
        <v>04.02.03.01 Importaciones de combustibles</v>
      </c>
      <c r="K102" t="s">
        <v>47</v>
      </c>
      <c r="L102" t="s">
        <v>57</v>
      </c>
      <c r="M102" t="s">
        <v>135</v>
      </c>
      <c r="N102" t="s">
        <v>233</v>
      </c>
    </row>
    <row r="103" spans="1:14" x14ac:dyDescent="0.25">
      <c r="A103" t="e" vm="1">
        <f ca="1">_xlfn.XLOOKUP(K103,Sectores[Sector],Sectores[id_Sector],FALSE)</f>
        <v>#NAME?</v>
      </c>
      <c r="B103" t="e" vm="1">
        <f ca="1">_xlfn.XLOOKUP(L103,Contenido[Contenido],Contenido[id_contenido])</f>
        <v>#NAME?</v>
      </c>
      <c r="C103" t="e" vm="1">
        <f ca="1">_xlfn.XLOOKUP(M103,Temas[Tema],Temas[id_Tema],FALSE)</f>
        <v>#NAME?</v>
      </c>
      <c r="D103" t="s">
        <v>3570</v>
      </c>
      <c r="F103" t="e" vm="2">
        <f t="shared" ca="1" si="4"/>
        <v>#NAME?</v>
      </c>
      <c r="G103" t="e" vm="2">
        <f t="shared" ca="1" si="5"/>
        <v>#NAME?</v>
      </c>
      <c r="H103" t="e" vm="2">
        <f t="shared" ca="1" si="6"/>
        <v>#NAME?</v>
      </c>
      <c r="I103" t="str">
        <f t="shared" si="7"/>
        <v>04.02.04.01 Importaciones de combustibles y lubricantes</v>
      </c>
      <c r="K103" t="s">
        <v>47</v>
      </c>
      <c r="L103" t="s">
        <v>57</v>
      </c>
      <c r="M103" t="s">
        <v>232</v>
      </c>
      <c r="N103" t="s">
        <v>234</v>
      </c>
    </row>
    <row r="104" spans="1:14" x14ac:dyDescent="0.25">
      <c r="A104" t="e" vm="1">
        <f ca="1">_xlfn.XLOOKUP(K104,Sectores[Sector],Sectores[id_Sector],FALSE)</f>
        <v>#NAME?</v>
      </c>
      <c r="B104" t="e" vm="1">
        <f ca="1">_xlfn.XLOOKUP(L104,Contenido[Contenido],Contenido[id_contenido])</f>
        <v>#NAME?</v>
      </c>
      <c r="C104" t="e" vm="1">
        <f ca="1">_xlfn.XLOOKUP(M104,Temas[Tema],Temas[id_Tema],FALSE)</f>
        <v>#NAME?</v>
      </c>
      <c r="D104" t="s">
        <v>3571</v>
      </c>
      <c r="F104" t="e" vm="2">
        <f t="shared" ca="1" si="4"/>
        <v>#NAME?</v>
      </c>
      <c r="G104" t="e" vm="2">
        <f t="shared" ca="1" si="5"/>
        <v>#NAME?</v>
      </c>
      <c r="H104" t="e" vm="2">
        <f t="shared" ca="1" si="6"/>
        <v>#NAME?</v>
      </c>
      <c r="I104" t="str">
        <f t="shared" si="7"/>
        <v>04.02.05.01 Importaciones de consumo</v>
      </c>
      <c r="K104" t="s">
        <v>47</v>
      </c>
      <c r="L104" t="s">
        <v>57</v>
      </c>
      <c r="M104" t="s">
        <v>102</v>
      </c>
      <c r="N104" t="s">
        <v>60</v>
      </c>
    </row>
    <row r="105" spans="1:14" x14ac:dyDescent="0.25">
      <c r="A105" t="e" vm="1">
        <f ca="1">_xlfn.XLOOKUP(K105,Sectores[Sector],Sectores[id_Sector],FALSE)</f>
        <v>#NAME?</v>
      </c>
      <c r="B105" t="e" vm="1">
        <f ca="1">_xlfn.XLOOKUP(L105,Contenido[Contenido],Contenido[id_contenido])</f>
        <v>#NAME?</v>
      </c>
      <c r="C105" t="e" vm="1">
        <f ca="1">_xlfn.XLOOKUP(M105,Temas[Tema],Temas[id_Tema],FALSE)</f>
        <v>#NAME?</v>
      </c>
      <c r="D105" t="s">
        <v>3572</v>
      </c>
      <c r="F105" t="e" vm="2">
        <f t="shared" ca="1" si="4"/>
        <v>#NAME?</v>
      </c>
      <c r="G105" t="e" vm="2">
        <f t="shared" ca="1" si="5"/>
        <v>#NAME?</v>
      </c>
      <c r="H105" t="e" vm="2">
        <f t="shared" ca="1" si="6"/>
        <v>#NAME?</v>
      </c>
      <c r="I105" t="str">
        <f t="shared" si="7"/>
        <v>04.02.05.02 Importaciones de consumo durable</v>
      </c>
      <c r="K105" t="s">
        <v>47</v>
      </c>
      <c r="L105" t="s">
        <v>57</v>
      </c>
      <c r="M105" t="s">
        <v>102</v>
      </c>
      <c r="N105" t="s">
        <v>235</v>
      </c>
    </row>
    <row r="106" spans="1:14" x14ac:dyDescent="0.25">
      <c r="A106" t="e" vm="1">
        <f ca="1">_xlfn.XLOOKUP(K106,Sectores[Sector],Sectores[id_Sector],FALSE)</f>
        <v>#NAME?</v>
      </c>
      <c r="B106" t="e" vm="1">
        <f ca="1">_xlfn.XLOOKUP(L106,Contenido[Contenido],Contenido[id_contenido])</f>
        <v>#NAME?</v>
      </c>
      <c r="C106" t="e" vm="1">
        <f ca="1">_xlfn.XLOOKUP(M106,Temas[Tema],Temas[id_Tema],FALSE)</f>
        <v>#NAME?</v>
      </c>
      <c r="D106" t="s">
        <v>3573</v>
      </c>
      <c r="F106" t="e" vm="2">
        <f t="shared" ca="1" si="4"/>
        <v>#NAME?</v>
      </c>
      <c r="G106" t="e" vm="2">
        <f t="shared" ca="1" si="5"/>
        <v>#NAME?</v>
      </c>
      <c r="H106" t="e" vm="2">
        <f t="shared" ca="1" si="6"/>
        <v>#NAME?</v>
      </c>
      <c r="I106" t="str">
        <f t="shared" si="7"/>
        <v>04.02.06.01 Importaciones intermedias no combustibles</v>
      </c>
      <c r="K106" t="s">
        <v>47</v>
      </c>
      <c r="L106" t="s">
        <v>57</v>
      </c>
      <c r="M106" t="s">
        <v>237</v>
      </c>
      <c r="N106" t="s">
        <v>61</v>
      </c>
    </row>
    <row r="107" spans="1:14" x14ac:dyDescent="0.25">
      <c r="A107" t="e" vm="1">
        <f ca="1">_xlfn.XLOOKUP(K107,Sectores[Sector],Sectores[id_Sector],FALSE)</f>
        <v>#NAME?</v>
      </c>
      <c r="B107" t="e" vm="1">
        <f ca="1">_xlfn.XLOOKUP(L107,Contenido[Contenido],Contenido[id_contenido])</f>
        <v>#NAME?</v>
      </c>
      <c r="C107" t="e" vm="1">
        <f ca="1">_xlfn.XLOOKUP(M107,Temas[Tema],Temas[id_Tema],FALSE)</f>
        <v>#NAME?</v>
      </c>
      <c r="D107" t="s">
        <v>3574</v>
      </c>
      <c r="F107" t="e" vm="2">
        <f t="shared" ca="1" si="4"/>
        <v>#NAME?</v>
      </c>
      <c r="G107" t="e" vm="2">
        <f t="shared" ca="1" si="5"/>
        <v>#NAME?</v>
      </c>
      <c r="H107" t="e" vm="2">
        <f t="shared" ca="1" si="6"/>
        <v>#NAME?</v>
      </c>
      <c r="I107" t="str">
        <f t="shared" si="7"/>
        <v>05.01.01.01 Índice de ventas de supermercados</v>
      </c>
      <c r="K107" t="s">
        <v>63</v>
      </c>
      <c r="L107" t="s">
        <v>143</v>
      </c>
      <c r="M107" t="s">
        <v>144</v>
      </c>
      <c r="N107" t="s">
        <v>397</v>
      </c>
    </row>
    <row r="108" spans="1:14" x14ac:dyDescent="0.25">
      <c r="A108" t="e" vm="1">
        <f ca="1">_xlfn.XLOOKUP(K108,Sectores[Sector],Sectores[id_Sector],FALSE)</f>
        <v>#NAME?</v>
      </c>
      <c r="B108" t="e" vm="1">
        <f ca="1">_xlfn.XLOOKUP(L108,Contenido[Contenido],Contenido[id_contenido])</f>
        <v>#NAME?</v>
      </c>
      <c r="C108" t="e" vm="1">
        <f ca="1">_xlfn.XLOOKUP(M108,Temas[Tema],Temas[id_Tema],FALSE)</f>
        <v>#NAME?</v>
      </c>
      <c r="D108" t="s">
        <v>3575</v>
      </c>
      <c r="F108" t="e" vm="2">
        <f t="shared" ca="1" si="4"/>
        <v>#NAME?</v>
      </c>
      <c r="G108" t="e" vm="2">
        <f t="shared" ca="1" si="5"/>
        <v>#NAME?</v>
      </c>
      <c r="H108" t="e" vm="2">
        <f t="shared" ca="1" si="6"/>
        <v>#NAME?</v>
      </c>
      <c r="I108" t="str">
        <f t="shared" si="7"/>
        <v>05.01.01.02 Supermercados</v>
      </c>
      <c r="K108" t="s">
        <v>63</v>
      </c>
      <c r="L108" t="s">
        <v>143</v>
      </c>
      <c r="M108" t="s">
        <v>144</v>
      </c>
      <c r="N108" t="s">
        <v>144</v>
      </c>
    </row>
    <row r="109" spans="1:14" x14ac:dyDescent="0.25">
      <c r="A109" t="e" vm="1">
        <f ca="1">_xlfn.XLOOKUP(K109,Sectores[Sector],Sectores[id_Sector],FALSE)</f>
        <v>#NAME?</v>
      </c>
      <c r="B109" t="e" vm="1">
        <f ca="1">_xlfn.XLOOKUP(L109,Contenido[Contenido],Contenido[id_contenido])</f>
        <v>#NAME?</v>
      </c>
      <c r="C109" t="e" vm="1">
        <f ca="1">_xlfn.XLOOKUP(M109,Temas[Tema],Temas[id_Tema],FALSE)</f>
        <v>#NAME?</v>
      </c>
      <c r="D109" t="s">
        <v>3576</v>
      </c>
      <c r="F109" t="e" vm="2">
        <f t="shared" ca="1" si="4"/>
        <v>#NAME?</v>
      </c>
      <c r="G109" t="e" vm="2">
        <f t="shared" ca="1" si="5"/>
        <v>#NAME?</v>
      </c>
      <c r="H109" t="e" vm="2">
        <f t="shared" ca="1" si="6"/>
        <v>#NAME?</v>
      </c>
      <c r="I109" t="str">
        <f t="shared" si="7"/>
        <v>05.01.01.03 Ventas de supermercados</v>
      </c>
      <c r="K109" t="s">
        <v>63</v>
      </c>
      <c r="L109" t="s">
        <v>143</v>
      </c>
      <c r="M109" t="s">
        <v>144</v>
      </c>
      <c r="N109" t="s">
        <v>393</v>
      </c>
    </row>
    <row r="110" spans="1:14" x14ac:dyDescent="0.25">
      <c r="A110" t="e" vm="1">
        <f ca="1">_xlfn.XLOOKUP(K110,Sectores[Sector],Sectores[id_Sector],FALSE)</f>
        <v>#NAME?</v>
      </c>
      <c r="B110" t="e" vm="1">
        <f ca="1">_xlfn.XLOOKUP(L110,Contenido[Contenido],Contenido[id_contenido])</f>
        <v>#NAME?</v>
      </c>
      <c r="C110" t="e" vm="1">
        <f ca="1">_xlfn.XLOOKUP(M110,Temas[Tema],Temas[id_Tema],FALSE)</f>
        <v>#NAME?</v>
      </c>
      <c r="D110" t="s">
        <v>3577</v>
      </c>
      <c r="F110" t="e" vm="2">
        <f t="shared" ca="1" si="4"/>
        <v>#NAME?</v>
      </c>
      <c r="G110" t="e" vm="2">
        <f t="shared" ca="1" si="5"/>
        <v>#NAME?</v>
      </c>
      <c r="H110" t="e" vm="2">
        <f t="shared" ca="1" si="6"/>
        <v>#NAME?</v>
      </c>
      <c r="I110" t="str">
        <f t="shared" si="7"/>
        <v>05.02.01.01 Estancia en hoteles</v>
      </c>
      <c r="K110" t="s">
        <v>63</v>
      </c>
      <c r="L110" t="s">
        <v>142</v>
      </c>
      <c r="M110" t="s">
        <v>246</v>
      </c>
      <c r="N110" t="s">
        <v>247</v>
      </c>
    </row>
    <row r="111" spans="1:14" x14ac:dyDescent="0.25">
      <c r="A111" t="e" vm="1">
        <f ca="1">_xlfn.XLOOKUP(K111,Sectores[Sector],Sectores[id_Sector],FALSE)</f>
        <v>#NAME?</v>
      </c>
      <c r="B111" t="e" vm="1">
        <f ca="1">_xlfn.XLOOKUP(L111,Contenido[Contenido],Contenido[id_contenido])</f>
        <v>#NAME?</v>
      </c>
      <c r="C111" t="e" vm="1">
        <f ca="1">_xlfn.XLOOKUP(M111,Temas[Tema],Temas[id_Tema],FALSE)</f>
        <v>#NAME?</v>
      </c>
      <c r="D111" t="s">
        <v>3578</v>
      </c>
      <c r="F111" t="e" vm="2">
        <f t="shared" ca="1" si="4"/>
        <v>#NAME?</v>
      </c>
      <c r="G111" t="e" vm="2">
        <f t="shared" ca="1" si="5"/>
        <v>#NAME?</v>
      </c>
      <c r="H111" t="e" vm="2">
        <f t="shared" ca="1" si="6"/>
        <v>#NAME?</v>
      </c>
      <c r="I111" t="str">
        <f t="shared" si="7"/>
        <v>05.02.01.02 Llegadas a hoteles</v>
      </c>
      <c r="K111" t="s">
        <v>63</v>
      </c>
      <c r="L111" t="s">
        <v>142</v>
      </c>
      <c r="M111" t="s">
        <v>246</v>
      </c>
      <c r="N111" t="s">
        <v>248</v>
      </c>
    </row>
    <row r="112" spans="1:14" x14ac:dyDescent="0.25">
      <c r="A112" t="e" vm="1">
        <f ca="1">_xlfn.XLOOKUP(K112,Sectores[Sector],Sectores[id_Sector],FALSE)</f>
        <v>#NAME?</v>
      </c>
      <c r="B112" t="e" vm="1">
        <f ca="1">_xlfn.XLOOKUP(L112,Contenido[Contenido],Contenido[id_contenido])</f>
        <v>#NAME?</v>
      </c>
      <c r="C112" t="e" vm="1">
        <f ca="1">_xlfn.XLOOKUP(M112,Temas[Tema],Temas[id_Tema],FALSE)</f>
        <v>#NAME?</v>
      </c>
      <c r="D112" t="s">
        <v>3579</v>
      </c>
      <c r="F112" t="e" vm="2">
        <f t="shared" ca="1" si="4"/>
        <v>#NAME?</v>
      </c>
      <c r="G112" t="e" vm="2">
        <f t="shared" ca="1" si="5"/>
        <v>#NAME?</v>
      </c>
      <c r="H112" t="e" vm="2">
        <f t="shared" ca="1" si="6"/>
        <v>#NAME?</v>
      </c>
      <c r="I112" t="str">
        <f t="shared" si="7"/>
        <v>05.02.01.03 Ocupación en habitaciones hoteleras</v>
      </c>
      <c r="K112" t="s">
        <v>63</v>
      </c>
      <c r="L112" t="s">
        <v>142</v>
      </c>
      <c r="M112" t="s">
        <v>246</v>
      </c>
      <c r="N112" t="s">
        <v>272</v>
      </c>
    </row>
    <row r="113" spans="1:14" x14ac:dyDescent="0.25">
      <c r="A113" t="e" vm="1">
        <f ca="1">_xlfn.XLOOKUP(K113,Sectores[Sector],Sectores[id_Sector],FALSE)</f>
        <v>#NAME?</v>
      </c>
      <c r="B113" t="e" vm="1">
        <f ca="1">_xlfn.XLOOKUP(L113,Contenido[Contenido],Contenido[id_contenido])</f>
        <v>#NAME?</v>
      </c>
      <c r="C113" t="e" vm="1">
        <f ca="1">_xlfn.XLOOKUP(M113,Temas[Tema],Temas[id_Tema],FALSE)</f>
        <v>#NAME?</v>
      </c>
      <c r="D113" t="s">
        <v>3580</v>
      </c>
      <c r="F113" t="e" vm="2">
        <f t="shared" ca="1" si="4"/>
        <v>#NAME?</v>
      </c>
      <c r="G113" t="e" vm="2">
        <f t="shared" ca="1" si="5"/>
        <v>#NAME?</v>
      </c>
      <c r="H113" t="e" vm="2">
        <f t="shared" ca="1" si="6"/>
        <v>#NAME?</v>
      </c>
      <c r="I113" t="str">
        <f t="shared" si="7"/>
        <v>05.02.01.04 Ocupación en plazas hoteleras</v>
      </c>
      <c r="K113" t="s">
        <v>63</v>
      </c>
      <c r="L113" t="s">
        <v>142</v>
      </c>
      <c r="M113" t="s">
        <v>246</v>
      </c>
      <c r="N113" t="s">
        <v>273</v>
      </c>
    </row>
    <row r="114" spans="1:14" x14ac:dyDescent="0.25">
      <c r="A114" t="e" vm="1">
        <f ca="1">_xlfn.XLOOKUP(K114,Sectores[Sector],Sectores[id_Sector],FALSE)</f>
        <v>#NAME?</v>
      </c>
      <c r="B114" t="e" vm="1">
        <f ca="1">_xlfn.XLOOKUP(L114,Contenido[Contenido],Contenido[id_contenido])</f>
        <v>#NAME?</v>
      </c>
      <c r="C114" t="e" vm="1">
        <f ca="1">_xlfn.XLOOKUP(M114,Temas[Tema],Temas[id_Tema],FALSE)</f>
        <v>#NAME?</v>
      </c>
      <c r="D114" t="s">
        <v>3581</v>
      </c>
      <c r="F114" t="e" vm="2">
        <f t="shared" ca="1" si="4"/>
        <v>#NAME?</v>
      </c>
      <c r="G114" t="e" vm="2">
        <f t="shared" ca="1" si="5"/>
        <v>#NAME?</v>
      </c>
      <c r="H114" t="e" vm="2">
        <f t="shared" ca="1" si="6"/>
        <v>#NAME?</v>
      </c>
      <c r="I114" t="str">
        <f t="shared" si="7"/>
        <v>05.02.01.05 Pernoctaciones en hoteles</v>
      </c>
      <c r="K114" t="s">
        <v>63</v>
      </c>
      <c r="L114" t="s">
        <v>142</v>
      </c>
      <c r="M114" t="s">
        <v>246</v>
      </c>
      <c r="N114" t="s">
        <v>249</v>
      </c>
    </row>
    <row r="115" spans="1:14" x14ac:dyDescent="0.25">
      <c r="A115" t="e" vm="1">
        <f ca="1">_xlfn.XLOOKUP(K115,Sectores[Sector],Sectores[id_Sector],FALSE)</f>
        <v>#NAME?</v>
      </c>
      <c r="B115" t="e" vm="1">
        <f ca="1">_xlfn.XLOOKUP(L115,Contenido[Contenido],Contenido[id_contenido])</f>
        <v>#NAME?</v>
      </c>
      <c r="C115" t="e" vm="1">
        <f ca="1">_xlfn.XLOOKUP(M115,Temas[Tema],Temas[id_Tema],FALSE)</f>
        <v>#NAME?</v>
      </c>
      <c r="D115" t="s">
        <v>3582</v>
      </c>
      <c r="F115" t="e" vm="2">
        <f t="shared" ca="1" si="4"/>
        <v>#NAME?</v>
      </c>
      <c r="G115" t="e" vm="2">
        <f t="shared" ca="1" si="5"/>
        <v>#NAME?</v>
      </c>
      <c r="H115" t="e" vm="2">
        <f t="shared" ca="1" si="6"/>
        <v>#NAME?</v>
      </c>
      <c r="I115" t="str">
        <f t="shared" si="7"/>
        <v>05.02.02.01 Rendimiento de ingresos por alojamiento hotelero</v>
      </c>
      <c r="K115" t="s">
        <v>63</v>
      </c>
      <c r="L115" t="s">
        <v>142</v>
      </c>
      <c r="M115" t="s">
        <v>270</v>
      </c>
      <c r="N115" t="s">
        <v>271</v>
      </c>
    </row>
    <row r="116" spans="1:14" x14ac:dyDescent="0.25">
      <c r="A116" t="e" vm="1">
        <f ca="1">_xlfn.XLOOKUP(K116,Sectores[Sector],Sectores[id_Sector],FALSE)</f>
        <v>#NAME?</v>
      </c>
      <c r="B116" t="e" vm="1">
        <f ca="1">_xlfn.XLOOKUP(L116,Contenido[Contenido],Contenido[id_contenido])</f>
        <v>#NAME?</v>
      </c>
      <c r="C116" t="e" vm="1">
        <f ca="1">_xlfn.XLOOKUP(M116,Temas[Tema],Temas[id_Tema],FALSE)</f>
        <v>#NAME?</v>
      </c>
      <c r="D116" t="s">
        <v>3583</v>
      </c>
      <c r="F116" t="e" vm="2">
        <f t="shared" ca="1" si="4"/>
        <v>#NAME?</v>
      </c>
      <c r="G116" t="e" vm="2">
        <f t="shared" ca="1" si="5"/>
        <v>#NAME?</v>
      </c>
      <c r="H116" t="e" vm="2">
        <f t="shared" ca="1" si="6"/>
        <v>#NAME?</v>
      </c>
      <c r="I116" t="str">
        <f t="shared" si="7"/>
        <v>05.02.03.01 Precios de alojamiento hoteleros</v>
      </c>
      <c r="K116" t="s">
        <v>63</v>
      </c>
      <c r="L116" t="s">
        <v>142</v>
      </c>
      <c r="M116" t="s">
        <v>196</v>
      </c>
      <c r="N116" t="s">
        <v>250</v>
      </c>
    </row>
    <row r="117" spans="1:14" x14ac:dyDescent="0.25">
      <c r="A117" t="e" vm="1">
        <f ca="1">_xlfn.XLOOKUP(K117,Sectores[Sector],Sectores[id_Sector],FALSE)</f>
        <v>#NAME?</v>
      </c>
      <c r="B117" t="e" vm="1">
        <f ca="1">_xlfn.XLOOKUP(L117,Contenido[Contenido],Contenido[id_contenido])</f>
        <v>#NAME?</v>
      </c>
      <c r="C117" t="e" vm="1">
        <f ca="1">_xlfn.XLOOKUP(M117,Temas[Tema],Temas[id_Tema],FALSE)</f>
        <v>#NAME?</v>
      </c>
      <c r="D117" t="s">
        <v>3584</v>
      </c>
      <c r="F117" t="e" vm="2">
        <f t="shared" ca="1" si="4"/>
        <v>#NAME?</v>
      </c>
      <c r="G117" t="e" vm="2">
        <f t="shared" ca="1" si="5"/>
        <v>#NAME?</v>
      </c>
      <c r="H117" t="e" vm="2">
        <f t="shared" ca="1" si="6"/>
        <v>#NAME?</v>
      </c>
      <c r="I117" t="str">
        <f t="shared" si="7"/>
        <v>06.01.01.01 Superficie autorizada habitacional</v>
      </c>
      <c r="K117" t="s">
        <v>64</v>
      </c>
      <c r="L117" t="s">
        <v>552</v>
      </c>
      <c r="M117" t="s">
        <v>146</v>
      </c>
      <c r="N117" t="s">
        <v>149</v>
      </c>
    </row>
    <row r="118" spans="1:14" x14ac:dyDescent="0.25">
      <c r="A118" t="e" vm="1">
        <f ca="1">_xlfn.XLOOKUP(K118,Sectores[Sector],Sectores[id_Sector],FALSE)</f>
        <v>#NAME?</v>
      </c>
      <c r="B118" t="e" vm="1">
        <f ca="1">_xlfn.XLOOKUP(L118,Contenido[Contenido],Contenido[id_contenido])</f>
        <v>#NAME?</v>
      </c>
      <c r="C118" t="e" vm="1">
        <f ca="1">_xlfn.XLOOKUP(M118,Temas[Tema],Temas[id_Tema],FALSE)</f>
        <v>#NAME?</v>
      </c>
      <c r="D118" t="s">
        <v>3585</v>
      </c>
      <c r="F118" t="e" vm="2">
        <f t="shared" ca="1" si="4"/>
        <v>#NAME?</v>
      </c>
      <c r="G118" t="e" vm="2">
        <f t="shared" ca="1" si="5"/>
        <v>#NAME?</v>
      </c>
      <c r="H118" t="e" vm="2">
        <f t="shared" ca="1" si="6"/>
        <v>#NAME?</v>
      </c>
      <c r="I118" t="str">
        <f t="shared" si="7"/>
        <v>06.01.02.01 Superficie autorizada habitacional</v>
      </c>
      <c r="K118" t="s">
        <v>64</v>
      </c>
      <c r="L118" t="s">
        <v>552</v>
      </c>
      <c r="M118" t="s">
        <v>147</v>
      </c>
      <c r="N118" t="s">
        <v>149</v>
      </c>
    </row>
    <row r="119" spans="1:14" x14ac:dyDescent="0.25">
      <c r="A119" t="e" vm="1">
        <f ca="1">_xlfn.XLOOKUP(K119,Sectores[Sector],Sectores[id_Sector],FALSE)</f>
        <v>#NAME?</v>
      </c>
      <c r="B119" t="e" vm="1">
        <f ca="1">_xlfn.XLOOKUP(L119,Contenido[Contenido],Contenido[id_contenido])</f>
        <v>#NAME?</v>
      </c>
      <c r="C119" t="e" vm="1">
        <f ca="1">_xlfn.XLOOKUP(M119,Temas[Tema],Temas[id_Tema],FALSE)</f>
        <v>#NAME?</v>
      </c>
      <c r="D119" t="s">
        <v>3586</v>
      </c>
      <c r="F119" t="e" vm="2">
        <f t="shared" ca="1" si="4"/>
        <v>#NAME?</v>
      </c>
      <c r="G119" t="e" vm="2">
        <f t="shared" ca="1" si="5"/>
        <v>#NAME?</v>
      </c>
      <c r="H119" t="e" vm="2">
        <f t="shared" ca="1" si="6"/>
        <v>#NAME?</v>
      </c>
      <c r="I119" t="str">
        <f t="shared" si="7"/>
        <v>06.01.03.01 Superficie autorizada habitacional</v>
      </c>
      <c r="K119" t="s">
        <v>64</v>
      </c>
      <c r="L119" t="s">
        <v>552</v>
      </c>
      <c r="M119" t="s">
        <v>137</v>
      </c>
      <c r="N119" t="s">
        <v>149</v>
      </c>
    </row>
    <row r="120" spans="1:14" x14ac:dyDescent="0.25">
      <c r="A120" t="e" vm="1">
        <f ca="1">_xlfn.XLOOKUP(K120,Sectores[Sector],Sectores[id_Sector],FALSE)</f>
        <v>#NAME?</v>
      </c>
      <c r="B120" t="e" vm="1">
        <f ca="1">_xlfn.XLOOKUP(L120,Contenido[Contenido],Contenido[id_contenido])</f>
        <v>#NAME?</v>
      </c>
      <c r="C120" t="e" vm="1">
        <f ca="1">_xlfn.XLOOKUP(M120,Temas[Tema],Temas[id_Tema],FALSE)</f>
        <v>#NAME?</v>
      </c>
      <c r="D120" t="s">
        <v>3586</v>
      </c>
      <c r="F120" t="e" vm="2">
        <f t="shared" ca="1" si="4"/>
        <v>#NAME?</v>
      </c>
      <c r="G120" t="e" vm="2">
        <f t="shared" ca="1" si="5"/>
        <v>#NAME?</v>
      </c>
      <c r="H120" t="e" vm="2">
        <f t="shared" ca="1" si="6"/>
        <v>#NAME?</v>
      </c>
      <c r="I120" t="str">
        <f t="shared" si="7"/>
        <v>06.01.03.01 Superficie autorizada no habitacional</v>
      </c>
      <c r="K120" t="s">
        <v>64</v>
      </c>
      <c r="L120" t="s">
        <v>551</v>
      </c>
      <c r="M120" t="s">
        <v>137</v>
      </c>
      <c r="N120" t="s">
        <v>148</v>
      </c>
    </row>
    <row r="121" spans="1:14" x14ac:dyDescent="0.25">
      <c r="A121" t="e" vm="1">
        <f ca="1">_xlfn.XLOOKUP(K121,Sectores[Sector],Sectores[id_Sector],FALSE)</f>
        <v>#NAME?</v>
      </c>
      <c r="B121" t="e" vm="1">
        <f ca="1">_xlfn.XLOOKUP(L121,Contenido[Contenido],Contenido[id_contenido])</f>
        <v>#NAME?</v>
      </c>
      <c r="C121" t="e" vm="1">
        <f ca="1">_xlfn.XLOOKUP(M121,Temas[Tema],Temas[id_Tema],FALSE)</f>
        <v>#NAME?</v>
      </c>
      <c r="D121" t="s">
        <v>3587</v>
      </c>
      <c r="F121" t="e" vm="2">
        <f t="shared" ca="1" si="4"/>
        <v>#NAME?</v>
      </c>
      <c r="G121" t="e" vm="2">
        <f t="shared" ca="1" si="5"/>
        <v>#NAME?</v>
      </c>
      <c r="H121" t="e" vm="2">
        <f t="shared" ca="1" si="6"/>
        <v>#NAME?</v>
      </c>
      <c r="I121" t="str">
        <f t="shared" si="7"/>
        <v>06.03.01.01 Inversión Dirección de Aeropuertos</v>
      </c>
      <c r="K121" t="s">
        <v>64</v>
      </c>
      <c r="L121" t="s">
        <v>424</v>
      </c>
      <c r="M121" t="s">
        <v>416</v>
      </c>
      <c r="N121" t="s">
        <v>420</v>
      </c>
    </row>
    <row r="122" spans="1:14" x14ac:dyDescent="0.25">
      <c r="A122" t="e" vm="1">
        <f ca="1">_xlfn.XLOOKUP(K122,Sectores[Sector],Sectores[id_Sector],FALSE)</f>
        <v>#NAME?</v>
      </c>
      <c r="B122" t="e" vm="1">
        <f ca="1">_xlfn.XLOOKUP(L122,Contenido[Contenido],Contenido[id_contenido])</f>
        <v>#NAME?</v>
      </c>
      <c r="C122" t="e" vm="1">
        <f ca="1">_xlfn.XLOOKUP(M122,Temas[Tema],Temas[id_Tema],FALSE)</f>
        <v>#NAME?</v>
      </c>
      <c r="D122" t="s">
        <v>3588</v>
      </c>
      <c r="F122" t="e" vm="2">
        <f t="shared" ca="1" si="4"/>
        <v>#NAME?</v>
      </c>
      <c r="G122" t="e" vm="2">
        <f t="shared" ca="1" si="5"/>
        <v>#NAME?</v>
      </c>
      <c r="H122" t="e" vm="2">
        <f t="shared" ca="1" si="6"/>
        <v>#NAME?</v>
      </c>
      <c r="I122" t="str">
        <f t="shared" si="7"/>
        <v>06.03.01.02 Inversión Dirección de Arquitectura</v>
      </c>
      <c r="K122" t="s">
        <v>64</v>
      </c>
      <c r="L122" t="s">
        <v>424</v>
      </c>
      <c r="M122" t="s">
        <v>416</v>
      </c>
      <c r="N122" t="s">
        <v>421</v>
      </c>
    </row>
    <row r="123" spans="1:14" x14ac:dyDescent="0.25">
      <c r="A123" t="e" vm="1">
        <f ca="1">_xlfn.XLOOKUP(K123,Sectores[Sector],Sectores[id_Sector],FALSE)</f>
        <v>#NAME?</v>
      </c>
      <c r="B123" t="e" vm="1">
        <f ca="1">_xlfn.XLOOKUP(L123,Contenido[Contenido],Contenido[id_contenido])</f>
        <v>#NAME?</v>
      </c>
      <c r="C123" t="e" vm="1">
        <f ca="1">_xlfn.XLOOKUP(M123,Temas[Tema],Temas[id_Tema],FALSE)</f>
        <v>#NAME?</v>
      </c>
      <c r="D123" t="s">
        <v>3589</v>
      </c>
      <c r="F123" t="e" vm="2">
        <f t="shared" ca="1" si="4"/>
        <v>#NAME?</v>
      </c>
      <c r="G123" t="e" vm="2">
        <f t="shared" ca="1" si="5"/>
        <v>#NAME?</v>
      </c>
      <c r="H123" t="e" vm="2">
        <f t="shared" ca="1" si="6"/>
        <v>#NAME?</v>
      </c>
      <c r="I123" t="str">
        <f t="shared" si="7"/>
        <v>06.03.01.03 Inversión Dirección de Obras Hidráulicas</v>
      </c>
      <c r="K123" t="s">
        <v>64</v>
      </c>
      <c r="L123" t="s">
        <v>424</v>
      </c>
      <c r="M123" t="s">
        <v>416</v>
      </c>
      <c r="N123" t="s">
        <v>425</v>
      </c>
    </row>
    <row r="124" spans="1:14" x14ac:dyDescent="0.25">
      <c r="A124" t="e" vm="1">
        <f ca="1">_xlfn.XLOOKUP(K124,Sectores[Sector],Sectores[id_Sector],FALSE)</f>
        <v>#NAME?</v>
      </c>
      <c r="B124" t="e" vm="1">
        <f ca="1">_xlfn.XLOOKUP(L124,Contenido[Contenido],Contenido[id_contenido])</f>
        <v>#NAME?</v>
      </c>
      <c r="C124" t="e" vm="1">
        <f ca="1">_xlfn.XLOOKUP(M124,Temas[Tema],Temas[id_Tema],FALSE)</f>
        <v>#NAME?</v>
      </c>
      <c r="D124" t="s">
        <v>3590</v>
      </c>
      <c r="F124" t="e" vm="2">
        <f t="shared" ca="1" si="4"/>
        <v>#NAME?</v>
      </c>
      <c r="G124" t="e" vm="2">
        <f t="shared" ca="1" si="5"/>
        <v>#NAME?</v>
      </c>
      <c r="H124" t="e" vm="2">
        <f t="shared" ca="1" si="6"/>
        <v>#NAME?</v>
      </c>
      <c r="I124" t="str">
        <f t="shared" si="7"/>
        <v>06.03.01.04 Inversión Dirección de Obras Portuarias</v>
      </c>
      <c r="K124" t="s">
        <v>64</v>
      </c>
      <c r="L124" t="s">
        <v>424</v>
      </c>
      <c r="M124" t="s">
        <v>416</v>
      </c>
      <c r="N124" t="s">
        <v>429</v>
      </c>
    </row>
    <row r="125" spans="1:14" x14ac:dyDescent="0.25">
      <c r="A125" t="e" vm="1">
        <f ca="1">_xlfn.XLOOKUP(K125,Sectores[Sector],Sectores[id_Sector],FALSE)</f>
        <v>#NAME?</v>
      </c>
      <c r="B125" t="e" vm="1">
        <f ca="1">_xlfn.XLOOKUP(L125,Contenido[Contenido],Contenido[id_contenido])</f>
        <v>#NAME?</v>
      </c>
      <c r="C125" t="e" vm="1">
        <f ca="1">_xlfn.XLOOKUP(M125,Temas[Tema],Temas[id_Tema],FALSE)</f>
        <v>#NAME?</v>
      </c>
      <c r="D125" t="s">
        <v>3591</v>
      </c>
      <c r="F125" t="e" vm="2">
        <f t="shared" ca="1" si="4"/>
        <v>#NAME?</v>
      </c>
      <c r="G125" t="e" vm="2">
        <f t="shared" ca="1" si="5"/>
        <v>#NAME?</v>
      </c>
      <c r="H125" t="e" vm="2">
        <f t="shared" ca="1" si="6"/>
        <v>#NAME?</v>
      </c>
      <c r="I125" t="str">
        <f t="shared" si="7"/>
        <v>06.03.01.05 Inversión Dirección de Planeamiento</v>
      </c>
      <c r="K125" t="s">
        <v>64</v>
      </c>
      <c r="L125" t="s">
        <v>424</v>
      </c>
      <c r="M125" t="s">
        <v>416</v>
      </c>
      <c r="N125" t="s">
        <v>422</v>
      </c>
    </row>
    <row r="126" spans="1:14" x14ac:dyDescent="0.25">
      <c r="A126" t="e" vm="1">
        <f ca="1">_xlfn.XLOOKUP(K126,Sectores[Sector],Sectores[id_Sector],FALSE)</f>
        <v>#NAME?</v>
      </c>
      <c r="B126" t="e" vm="1">
        <f ca="1">_xlfn.XLOOKUP(L126,Contenido[Contenido],Contenido[id_contenido])</f>
        <v>#NAME?</v>
      </c>
      <c r="C126" t="e" vm="1">
        <f ca="1">_xlfn.XLOOKUP(M126,Temas[Tema],Temas[id_Tema],FALSE)</f>
        <v>#NAME?</v>
      </c>
      <c r="D126" t="s">
        <v>3592</v>
      </c>
      <c r="F126" t="e" vm="2">
        <f t="shared" ca="1" si="4"/>
        <v>#NAME?</v>
      </c>
      <c r="G126" t="e" vm="2">
        <f t="shared" ca="1" si="5"/>
        <v>#NAME?</v>
      </c>
      <c r="H126" t="e" vm="2">
        <f t="shared" ca="1" si="6"/>
        <v>#NAME?</v>
      </c>
      <c r="I126" t="str">
        <f t="shared" si="7"/>
        <v>06.03.01.06 Inversión Dirección de Vialidad</v>
      </c>
      <c r="K126" t="s">
        <v>64</v>
      </c>
      <c r="L126" t="s">
        <v>424</v>
      </c>
      <c r="M126" t="s">
        <v>416</v>
      </c>
      <c r="N126" t="s">
        <v>423</v>
      </c>
    </row>
    <row r="127" spans="1:14" x14ac:dyDescent="0.25">
      <c r="A127" t="e" vm="1">
        <f ca="1">_xlfn.XLOOKUP(K127,Sectores[Sector],Sectores[id_Sector],FALSE)</f>
        <v>#NAME?</v>
      </c>
      <c r="B127" t="e" vm="1">
        <f ca="1">_xlfn.XLOOKUP(L127,Contenido[Contenido],Contenido[id_contenido])</f>
        <v>#NAME?</v>
      </c>
      <c r="C127" t="e" vm="1">
        <f ca="1">_xlfn.XLOOKUP(M127,Temas[Tema],Temas[id_Tema],FALSE)</f>
        <v>#NAME?</v>
      </c>
      <c r="D127" t="s">
        <v>3593</v>
      </c>
      <c r="F127" t="e" vm="2">
        <f t="shared" ca="1" si="4"/>
        <v>#NAME?</v>
      </c>
      <c r="G127" t="e" vm="2">
        <f t="shared" ca="1" si="5"/>
        <v>#NAME?</v>
      </c>
      <c r="H127" t="e" vm="2">
        <f t="shared" ca="1" si="6"/>
        <v>#NAME?</v>
      </c>
      <c r="I127" t="str">
        <f t="shared" si="7"/>
        <v>06.03.01.07 Inversión Dirección General de Aguas</v>
      </c>
      <c r="K127" t="s">
        <v>64</v>
      </c>
      <c r="L127" t="s">
        <v>424</v>
      </c>
      <c r="M127" t="s">
        <v>416</v>
      </c>
      <c r="N127" t="s">
        <v>426</v>
      </c>
    </row>
    <row r="128" spans="1:14" x14ac:dyDescent="0.25">
      <c r="A128" t="e" vm="1">
        <f ca="1">_xlfn.XLOOKUP(K128,Sectores[Sector],Sectores[id_Sector],FALSE)</f>
        <v>#NAME?</v>
      </c>
      <c r="B128" t="e" vm="1">
        <f ca="1">_xlfn.XLOOKUP(L128,Contenido[Contenido],Contenido[id_contenido])</f>
        <v>#NAME?</v>
      </c>
      <c r="C128" t="e" vm="1">
        <f ca="1">_xlfn.XLOOKUP(M128,Temas[Tema],Temas[id_Tema],FALSE)</f>
        <v>#NAME?</v>
      </c>
      <c r="D128" t="s">
        <v>3594</v>
      </c>
      <c r="F128" t="e" vm="2">
        <f t="shared" ca="1" si="4"/>
        <v>#NAME?</v>
      </c>
      <c r="G128" t="e" vm="2">
        <f t="shared" ca="1" si="5"/>
        <v>#NAME?</v>
      </c>
      <c r="H128" t="e" vm="2">
        <f t="shared" ca="1" si="6"/>
        <v>#NAME?</v>
      </c>
      <c r="I128" t="str">
        <f t="shared" si="7"/>
        <v>06.03.01.08 Inversión Dirección General de Concesiones</v>
      </c>
      <c r="K128" t="s">
        <v>64</v>
      </c>
      <c r="L128" t="s">
        <v>424</v>
      </c>
      <c r="M128" t="s">
        <v>416</v>
      </c>
      <c r="N128" t="s">
        <v>419</v>
      </c>
    </row>
    <row r="129" spans="1:14" x14ac:dyDescent="0.25">
      <c r="A129" t="e" vm="1">
        <f ca="1">_xlfn.XLOOKUP(K129,Sectores[Sector],Sectores[id_Sector],FALSE)</f>
        <v>#NAME?</v>
      </c>
      <c r="B129" t="e" vm="1">
        <f ca="1">_xlfn.XLOOKUP(L129,Contenido[Contenido],Contenido[id_contenido])</f>
        <v>#NAME?</v>
      </c>
      <c r="C129" t="e" vm="1">
        <f ca="1">_xlfn.XLOOKUP(M129,Temas[Tema],Temas[id_Tema],FALSE)</f>
        <v>#NAME?</v>
      </c>
      <c r="D129" t="s">
        <v>3595</v>
      </c>
      <c r="F129" t="e" vm="2">
        <f t="shared" ca="1" si="4"/>
        <v>#NAME?</v>
      </c>
      <c r="G129" t="e" vm="2">
        <f t="shared" ca="1" si="5"/>
        <v>#NAME?</v>
      </c>
      <c r="H129" t="e" vm="2">
        <f t="shared" ca="1" si="6"/>
        <v>#NAME?</v>
      </c>
      <c r="I129" t="str">
        <f t="shared" si="7"/>
        <v>06.03.01.09 Inversión Dirección General de Obras Públicas</v>
      </c>
      <c r="K129" t="s">
        <v>64</v>
      </c>
      <c r="L129" t="s">
        <v>424</v>
      </c>
      <c r="M129" t="s">
        <v>416</v>
      </c>
      <c r="N129" t="s">
        <v>427</v>
      </c>
    </row>
    <row r="130" spans="1:14" x14ac:dyDescent="0.25">
      <c r="A130" t="e" vm="1">
        <f ca="1">_xlfn.XLOOKUP(K130,Sectores[Sector],Sectores[id_Sector],FALSE)</f>
        <v>#NAME?</v>
      </c>
      <c r="B130" t="e" vm="1">
        <f ca="1">_xlfn.XLOOKUP(L130,Contenido[Contenido],Contenido[id_contenido])</f>
        <v>#NAME?</v>
      </c>
      <c r="C130" t="e" vm="1">
        <f ca="1">_xlfn.XLOOKUP(M130,Temas[Tema],Temas[id_Tema],FALSE)</f>
        <v>#NAME?</v>
      </c>
      <c r="D130" t="s">
        <v>3596</v>
      </c>
      <c r="F130" t="e" vm="2">
        <f t="shared" ca="1" si="4"/>
        <v>#NAME?</v>
      </c>
      <c r="G130" t="e" vm="2">
        <f t="shared" ca="1" si="5"/>
        <v>#NAME?</v>
      </c>
      <c r="H130" t="e" vm="2">
        <f t="shared" ca="1" si="6"/>
        <v>#NAME?</v>
      </c>
      <c r="I130" t="str">
        <f t="shared" si="7"/>
        <v>06.03.01.10 Inversión Instituto Nacional de Hidráulica</v>
      </c>
      <c r="K130" t="s">
        <v>64</v>
      </c>
      <c r="L130" t="s">
        <v>424</v>
      </c>
      <c r="M130" t="s">
        <v>416</v>
      </c>
      <c r="N130" t="s">
        <v>428</v>
      </c>
    </row>
    <row r="131" spans="1:14" x14ac:dyDescent="0.25">
      <c r="A131" t="e" vm="1">
        <f ca="1">_xlfn.XLOOKUP(K131,Sectores[Sector],Sectores[id_Sector],FALSE)</f>
        <v>#NAME?</v>
      </c>
      <c r="B131" t="e" vm="1">
        <f ca="1">_xlfn.XLOOKUP(L131,Contenido[Contenido],Contenido[id_contenido])</f>
        <v>#NAME?</v>
      </c>
      <c r="C131" t="e" vm="1">
        <f ca="1">_xlfn.XLOOKUP(M131,Temas[Tema],Temas[id_Tema],FALSE)</f>
        <v>#NAME?</v>
      </c>
      <c r="D131" t="s">
        <v>3597</v>
      </c>
      <c r="F131" t="e" vm="2">
        <f t="shared" ca="1" si="4"/>
        <v>#NAME?</v>
      </c>
      <c r="G131" t="e" vm="2">
        <f t="shared" ca="1" si="5"/>
        <v>#NAME?</v>
      </c>
      <c r="H131" t="e" vm="2">
        <f t="shared" ca="1" si="6"/>
        <v>#NAME?</v>
      </c>
      <c r="I131" t="str">
        <f t="shared" si="7"/>
        <v>06.03.01.11 Inversión MOP</v>
      </c>
      <c r="K131" t="s">
        <v>64</v>
      </c>
      <c r="L131" t="s">
        <v>424</v>
      </c>
      <c r="M131" t="s">
        <v>416</v>
      </c>
      <c r="N131" t="s">
        <v>417</v>
      </c>
    </row>
    <row r="132" spans="1:14" x14ac:dyDescent="0.25">
      <c r="A132" t="e" vm="1">
        <f ca="1">_xlfn.XLOOKUP(K132,Sectores[Sector],Sectores[id_Sector],FALSE)</f>
        <v>#NAME?</v>
      </c>
      <c r="B132" t="e" vm="1">
        <f ca="1">_xlfn.XLOOKUP(L132,Contenido[Contenido],Contenido[id_contenido])</f>
        <v>#NAME?</v>
      </c>
      <c r="C132" t="e" vm="1">
        <f ca="1">_xlfn.XLOOKUP(M132,Temas[Tema],Temas[id_Tema],FALSE)</f>
        <v>#NAME?</v>
      </c>
      <c r="D132" t="s">
        <v>3598</v>
      </c>
      <c r="F132" t="e" vm="2">
        <f t="shared" ca="1" si="4"/>
        <v>#NAME?</v>
      </c>
      <c r="G132" t="e" vm="2">
        <f t="shared" ca="1" si="5"/>
        <v>#NAME?</v>
      </c>
      <c r="H132" t="e" vm="2">
        <f t="shared" ca="1" si="6"/>
        <v>#NAME?</v>
      </c>
      <c r="I132" t="str">
        <f t="shared" si="7"/>
        <v>06.03.01.12 Inversión Programa Agua Potable Rural</v>
      </c>
      <c r="K132" t="s">
        <v>64</v>
      </c>
      <c r="L132" t="s">
        <v>424</v>
      </c>
      <c r="M132" t="s">
        <v>416</v>
      </c>
      <c r="N132" t="s">
        <v>418</v>
      </c>
    </row>
    <row r="133" spans="1:14" x14ac:dyDescent="0.25">
      <c r="A133" t="e" vm="1">
        <f ca="1">_xlfn.XLOOKUP(K133,Sectores[Sector],Sectores[id_Sector],FALSE)</f>
        <v>#NAME?</v>
      </c>
      <c r="B133" t="e" vm="1">
        <f ca="1">_xlfn.XLOOKUP(L133,Contenido[Contenido],Contenido[id_contenido])</f>
        <v>#NAME?</v>
      </c>
      <c r="C133" t="e" vm="1">
        <f ca="1">_xlfn.XLOOKUP(M133,Temas[Tema],Temas[id_Tema],FALSE)</f>
        <v>#NAME?</v>
      </c>
      <c r="D133" t="s">
        <v>3584</v>
      </c>
      <c r="F133" t="e" vm="2">
        <f t="shared" ref="F133:F196" ca="1" si="8">+A133&amp;" "&amp;K133</f>
        <v>#NAME?</v>
      </c>
      <c r="G133" t="e" vm="2">
        <f t="shared" ref="G133:G196" ca="1" si="9">+B133&amp;" "&amp;L133</f>
        <v>#NAME?</v>
      </c>
      <c r="H133" t="e" vm="2">
        <f t="shared" ref="H133:H196" ca="1" si="10">+C133&amp;" "&amp;M133</f>
        <v>#NAME?</v>
      </c>
      <c r="I133" t="str">
        <f t="shared" ref="I133:I196" si="11">+D133&amp;" "&amp;N133</f>
        <v>06.01.01.01 Superficie autorizada no habitacional</v>
      </c>
      <c r="K133" t="s">
        <v>64</v>
      </c>
      <c r="L133" t="s">
        <v>150</v>
      </c>
      <c r="M133" t="s">
        <v>146</v>
      </c>
      <c r="N133" t="s">
        <v>148</v>
      </c>
    </row>
    <row r="134" spans="1:14" x14ac:dyDescent="0.25">
      <c r="A134" t="e" vm="1">
        <f ca="1">_xlfn.XLOOKUP(K134,Sectores[Sector],Sectores[id_Sector],FALSE)</f>
        <v>#NAME?</v>
      </c>
      <c r="B134" t="e" vm="1">
        <f ca="1">_xlfn.XLOOKUP(L134,Contenido[Contenido],Contenido[id_contenido])</f>
        <v>#NAME?</v>
      </c>
      <c r="C134" t="e" vm="1">
        <f ca="1">_xlfn.XLOOKUP(M134,Temas[Tema],Temas[id_Tema],FALSE)</f>
        <v>#NAME?</v>
      </c>
      <c r="D134" t="s">
        <v>3585</v>
      </c>
      <c r="F134" t="e" vm="2">
        <f t="shared" ca="1" si="8"/>
        <v>#NAME?</v>
      </c>
      <c r="G134" t="e" vm="2">
        <f t="shared" ca="1" si="9"/>
        <v>#NAME?</v>
      </c>
      <c r="H134" t="e" vm="2">
        <f t="shared" ca="1" si="10"/>
        <v>#NAME?</v>
      </c>
      <c r="I134" t="str">
        <f t="shared" si="11"/>
        <v>06.01.02.01 Superficie autorizada no habitacional</v>
      </c>
      <c r="K134" t="s">
        <v>64</v>
      </c>
      <c r="L134" t="s">
        <v>150</v>
      </c>
      <c r="M134" t="s">
        <v>147</v>
      </c>
      <c r="N134" t="s">
        <v>148</v>
      </c>
    </row>
    <row r="135" spans="1:14" x14ac:dyDescent="0.25">
      <c r="A135" t="e" vm="1">
        <f ca="1">_xlfn.XLOOKUP(K135,Sectores[Sector],Sectores[id_Sector],FALSE)</f>
        <v>#NAME?</v>
      </c>
      <c r="B135" t="e" vm="1">
        <f ca="1">_xlfn.XLOOKUP(L135,Contenido[Contenido],Contenido[id_contenido])</f>
        <v>#NAME?</v>
      </c>
      <c r="C135" t="e" vm="1">
        <f ca="1">_xlfn.XLOOKUP(M135,Temas[Tema],Temas[id_Tema],FALSE)</f>
        <v>#NAME?</v>
      </c>
      <c r="D135" t="s">
        <v>3584</v>
      </c>
      <c r="F135" t="e" vm="2">
        <f t="shared" ca="1" si="8"/>
        <v>#NAME?</v>
      </c>
      <c r="G135" t="e" vm="2">
        <f t="shared" ca="1" si="9"/>
        <v>#NAME?</v>
      </c>
      <c r="H135" t="e" vm="2">
        <f t="shared" ca="1" si="10"/>
        <v>#NAME?</v>
      </c>
      <c r="I135" t="str">
        <f t="shared" si="11"/>
        <v>06.01.01.01 Superficie autorizada no habitacional</v>
      </c>
      <c r="K135" t="s">
        <v>64</v>
      </c>
      <c r="L135" t="s">
        <v>87</v>
      </c>
      <c r="M135" t="s">
        <v>146</v>
      </c>
      <c r="N135" t="s">
        <v>148</v>
      </c>
    </row>
    <row r="136" spans="1:14" x14ac:dyDescent="0.25">
      <c r="A136" t="e" vm="1">
        <f ca="1">_xlfn.XLOOKUP(K136,Sectores[Sector],Sectores[id_Sector],FALSE)</f>
        <v>#NAME?</v>
      </c>
      <c r="B136" t="e" vm="1">
        <f ca="1">_xlfn.XLOOKUP(L136,Contenido[Contenido],Contenido[id_contenido])</f>
        <v>#NAME?</v>
      </c>
      <c r="C136" t="e" vm="1">
        <f ca="1">_xlfn.XLOOKUP(M136,Temas[Tema],Temas[id_Tema],FALSE)</f>
        <v>#NAME?</v>
      </c>
      <c r="D136" t="s">
        <v>3585</v>
      </c>
      <c r="F136" t="e" vm="2">
        <f t="shared" ca="1" si="8"/>
        <v>#NAME?</v>
      </c>
      <c r="G136" t="e" vm="2">
        <f t="shared" ca="1" si="9"/>
        <v>#NAME?</v>
      </c>
      <c r="H136" t="e" vm="2">
        <f t="shared" ca="1" si="10"/>
        <v>#NAME?</v>
      </c>
      <c r="I136" t="str">
        <f t="shared" si="11"/>
        <v>06.01.02.01 Superficie autorizada no habitacional</v>
      </c>
      <c r="K136" t="s">
        <v>64</v>
      </c>
      <c r="L136" t="s">
        <v>87</v>
      </c>
      <c r="M136" t="s">
        <v>147</v>
      </c>
      <c r="N136" t="s">
        <v>148</v>
      </c>
    </row>
    <row r="137" spans="1:14" x14ac:dyDescent="0.25">
      <c r="A137" t="e" vm="1">
        <f ca="1">_xlfn.XLOOKUP(K137,Sectores[Sector],Sectores[id_Sector],FALSE)</f>
        <v>#NAME?</v>
      </c>
      <c r="B137" t="e" vm="1">
        <f ca="1">_xlfn.XLOOKUP(L137,Contenido[Contenido],Contenido[id_contenido])</f>
        <v>#NAME?</v>
      </c>
      <c r="C137" t="e" vm="1">
        <f ca="1">_xlfn.XLOOKUP(M137,Temas[Tema],Temas[id_Tema],FALSE)</f>
        <v>#NAME?</v>
      </c>
      <c r="D137" t="s">
        <v>3599</v>
      </c>
      <c r="F137" t="e" vm="2">
        <f t="shared" ca="1" si="8"/>
        <v>#NAME?</v>
      </c>
      <c r="G137" t="e" vm="2">
        <f t="shared" ca="1" si="9"/>
        <v>#NAME?</v>
      </c>
      <c r="H137" t="e" vm="2">
        <f t="shared" ca="1" si="10"/>
        <v>#NAME?</v>
      </c>
      <c r="I137" t="str">
        <f t="shared" si="11"/>
        <v>06.06.01.01 Viviendas autorizadas</v>
      </c>
      <c r="K137" t="s">
        <v>64</v>
      </c>
      <c r="L137" t="s">
        <v>103</v>
      </c>
      <c r="M137" t="s">
        <v>545</v>
      </c>
      <c r="N137" t="s">
        <v>151</v>
      </c>
    </row>
    <row r="138" spans="1:14" x14ac:dyDescent="0.25">
      <c r="A138" t="e" vm="1">
        <f ca="1">_xlfn.XLOOKUP(K138,Sectores[Sector],Sectores[id_Sector],FALSE)</f>
        <v>#NAME?</v>
      </c>
      <c r="B138" t="e" vm="1">
        <f ca="1">_xlfn.XLOOKUP(L138,Contenido[Contenido],Contenido[id_contenido])</f>
        <v>#NAME?</v>
      </c>
      <c r="C138" t="e" vm="1">
        <f ca="1">_xlfn.XLOOKUP(M138,Temas[Tema],Temas[id_Tema],FALSE)</f>
        <v>#NAME?</v>
      </c>
      <c r="D138" t="s">
        <v>3600</v>
      </c>
      <c r="F138" t="e" vm="2">
        <f t="shared" ca="1" si="8"/>
        <v>#NAME?</v>
      </c>
      <c r="G138" t="e" vm="2">
        <f t="shared" ca="1" si="9"/>
        <v>#NAME?</v>
      </c>
      <c r="H138" t="e" vm="2">
        <f t="shared" ca="1" si="10"/>
        <v>#NAME?</v>
      </c>
      <c r="I138" t="str">
        <f t="shared" si="11"/>
        <v>07.01.01.01 Homicidios</v>
      </c>
      <c r="K138" t="s">
        <v>67</v>
      </c>
      <c r="L138" t="s">
        <v>197</v>
      </c>
      <c r="M138" t="s">
        <v>66</v>
      </c>
      <c r="N138" t="s">
        <v>1522</v>
      </c>
    </row>
    <row r="139" spans="1:14" x14ac:dyDescent="0.25">
      <c r="A139" t="e" vm="1">
        <f ca="1">_xlfn.XLOOKUP(K139,Sectores[Sector],Sectores[id_Sector],FALSE)</f>
        <v>#NAME?</v>
      </c>
      <c r="B139" t="e" vm="1">
        <f ca="1">_xlfn.XLOOKUP(L139,Contenido[Contenido],Contenido[id_contenido])</f>
        <v>#NAME?</v>
      </c>
      <c r="C139" t="e" vm="1">
        <f ca="1">_xlfn.XLOOKUP(M139,Temas[Tema],Temas[id_Tema],FALSE)</f>
        <v>#NAME?</v>
      </c>
      <c r="D139" t="s">
        <v>3601</v>
      </c>
      <c r="F139" t="e" vm="2">
        <f t="shared" ca="1" si="8"/>
        <v>#NAME?</v>
      </c>
      <c r="G139" t="e" vm="2">
        <f t="shared" ca="1" si="9"/>
        <v>#NAME?</v>
      </c>
      <c r="H139" t="e" vm="2">
        <f t="shared" ca="1" si="10"/>
        <v>#NAME?</v>
      </c>
      <c r="I139" t="str">
        <f t="shared" si="11"/>
        <v>07.01.01.02 Hurtos</v>
      </c>
      <c r="K139" t="s">
        <v>67</v>
      </c>
      <c r="L139" t="s">
        <v>197</v>
      </c>
      <c r="M139" t="s">
        <v>66</v>
      </c>
      <c r="N139" t="s">
        <v>1524</v>
      </c>
    </row>
    <row r="140" spans="1:14" x14ac:dyDescent="0.25">
      <c r="A140" t="e" vm="1">
        <f ca="1">_xlfn.XLOOKUP(K140,Sectores[Sector],Sectores[id_Sector],FALSE)</f>
        <v>#NAME?</v>
      </c>
      <c r="B140" t="e" vm="1">
        <f ca="1">_xlfn.XLOOKUP(L140,Contenido[Contenido],Contenido[id_contenido])</f>
        <v>#NAME?</v>
      </c>
      <c r="C140" t="e" vm="1">
        <f ca="1">_xlfn.XLOOKUP(M140,Temas[Tema],Temas[id_Tema],FALSE)</f>
        <v>#NAME?</v>
      </c>
      <c r="D140" t="s">
        <v>3602</v>
      </c>
      <c r="F140" t="e" vm="2">
        <f t="shared" ca="1" si="8"/>
        <v>#NAME?</v>
      </c>
      <c r="G140" t="e" vm="2">
        <f t="shared" ca="1" si="9"/>
        <v>#NAME?</v>
      </c>
      <c r="H140" t="e" vm="2">
        <f t="shared" ca="1" si="10"/>
        <v>#NAME?</v>
      </c>
      <c r="I140" t="str">
        <f t="shared" si="11"/>
        <v>07.01.01.03 Lesiones</v>
      </c>
      <c r="K140" t="s">
        <v>67</v>
      </c>
      <c r="L140" t="s">
        <v>197</v>
      </c>
      <c r="M140" t="s">
        <v>66</v>
      </c>
      <c r="N140" t="s">
        <v>1526</v>
      </c>
    </row>
    <row r="141" spans="1:14" x14ac:dyDescent="0.25">
      <c r="A141" t="e" vm="1">
        <f ca="1">_xlfn.XLOOKUP(K141,Sectores[Sector],Sectores[id_Sector],FALSE)</f>
        <v>#NAME?</v>
      </c>
      <c r="B141" t="e" vm="1">
        <f ca="1">_xlfn.XLOOKUP(L141,Contenido[Contenido],Contenido[id_contenido])</f>
        <v>#NAME?</v>
      </c>
      <c r="C141" t="e" vm="1">
        <f ca="1">_xlfn.XLOOKUP(M141,Temas[Tema],Temas[id_Tema],FALSE)</f>
        <v>#NAME?</v>
      </c>
      <c r="D141" t="s">
        <v>3603</v>
      </c>
      <c r="F141" t="e" vm="2">
        <f t="shared" ca="1" si="8"/>
        <v>#NAME?</v>
      </c>
      <c r="G141" t="e" vm="2">
        <f t="shared" ca="1" si="9"/>
        <v>#NAME?</v>
      </c>
      <c r="H141" t="e" vm="2">
        <f t="shared" ca="1" si="10"/>
        <v>#NAME?</v>
      </c>
      <c r="I141" t="str">
        <f t="shared" si="11"/>
        <v>07.01.01.04 Otros Robos con Fuerza</v>
      </c>
      <c r="K141" t="s">
        <v>67</v>
      </c>
      <c r="L141" t="s">
        <v>197</v>
      </c>
      <c r="M141" t="s">
        <v>66</v>
      </c>
      <c r="N141" t="s">
        <v>1528</v>
      </c>
    </row>
    <row r="142" spans="1:14" x14ac:dyDescent="0.25">
      <c r="A142" t="e" vm="1">
        <f ca="1">_xlfn.XLOOKUP(K142,Sectores[Sector],Sectores[id_Sector],FALSE)</f>
        <v>#NAME?</v>
      </c>
      <c r="B142" t="e" vm="1">
        <f ca="1">_xlfn.XLOOKUP(L142,Contenido[Contenido],Contenido[id_contenido])</f>
        <v>#NAME?</v>
      </c>
      <c r="C142" t="e" vm="1">
        <f ca="1">_xlfn.XLOOKUP(M142,Temas[Tema],Temas[id_Tema],FALSE)</f>
        <v>#NAME?</v>
      </c>
      <c r="D142" t="s">
        <v>3604</v>
      </c>
      <c r="F142" t="e" vm="2">
        <f t="shared" ca="1" si="8"/>
        <v>#NAME?</v>
      </c>
      <c r="G142" t="e" vm="2">
        <f t="shared" ca="1" si="9"/>
        <v>#NAME?</v>
      </c>
      <c r="H142" t="e" vm="2">
        <f t="shared" ca="1" si="10"/>
        <v>#NAME?</v>
      </c>
      <c r="I142" t="str">
        <f t="shared" si="11"/>
        <v>07.01.01.05 Robo Accesorio Vehículo</v>
      </c>
      <c r="K142" t="s">
        <v>67</v>
      </c>
      <c r="L142" t="s">
        <v>197</v>
      </c>
      <c r="M142" t="s">
        <v>66</v>
      </c>
      <c r="N142" t="s">
        <v>1530</v>
      </c>
    </row>
    <row r="143" spans="1:14" x14ac:dyDescent="0.25">
      <c r="A143" t="e" vm="1">
        <f ca="1">_xlfn.XLOOKUP(K143,Sectores[Sector],Sectores[id_Sector],FALSE)</f>
        <v>#NAME?</v>
      </c>
      <c r="B143" t="e" vm="1">
        <f ca="1">_xlfn.XLOOKUP(L143,Contenido[Contenido],Contenido[id_contenido])</f>
        <v>#NAME?</v>
      </c>
      <c r="C143" t="e" vm="1">
        <f ca="1">_xlfn.XLOOKUP(M143,Temas[Tema],Temas[id_Tema],FALSE)</f>
        <v>#NAME?</v>
      </c>
      <c r="D143" t="s">
        <v>3605</v>
      </c>
      <c r="F143" t="e" vm="2">
        <f t="shared" ca="1" si="8"/>
        <v>#NAME?</v>
      </c>
      <c r="G143" t="e" vm="2">
        <f t="shared" ca="1" si="9"/>
        <v>#NAME?</v>
      </c>
      <c r="H143" t="e" vm="2">
        <f t="shared" ca="1" si="10"/>
        <v>#NAME?</v>
      </c>
      <c r="I143" t="str">
        <f t="shared" si="11"/>
        <v>07.01.01.06 Robo con Violencia o Intimidación</v>
      </c>
      <c r="K143" t="s">
        <v>67</v>
      </c>
      <c r="L143" t="s">
        <v>197</v>
      </c>
      <c r="M143" t="s">
        <v>66</v>
      </c>
      <c r="N143" t="s">
        <v>1532</v>
      </c>
    </row>
    <row r="144" spans="1:14" x14ac:dyDescent="0.25">
      <c r="A144" t="e" vm="1">
        <f ca="1">_xlfn.XLOOKUP(K144,Sectores[Sector],Sectores[id_Sector],FALSE)</f>
        <v>#NAME?</v>
      </c>
      <c r="B144" t="e" vm="1">
        <f ca="1">_xlfn.XLOOKUP(L144,Contenido[Contenido],Contenido[id_contenido])</f>
        <v>#NAME?</v>
      </c>
      <c r="C144" t="e" vm="1">
        <f ca="1">_xlfn.XLOOKUP(M144,Temas[Tema],Temas[id_Tema],FALSE)</f>
        <v>#NAME?</v>
      </c>
      <c r="D144" t="s">
        <v>3606</v>
      </c>
      <c r="F144" t="e" vm="2">
        <f t="shared" ca="1" si="8"/>
        <v>#NAME?</v>
      </c>
      <c r="G144" t="e" vm="2">
        <f t="shared" ca="1" si="9"/>
        <v>#NAME?</v>
      </c>
      <c r="H144" t="e" vm="2">
        <f t="shared" ca="1" si="10"/>
        <v>#NAME?</v>
      </c>
      <c r="I144" t="str">
        <f t="shared" si="11"/>
        <v>07.01.01.07 Robo de Vehículo</v>
      </c>
      <c r="K144" t="s">
        <v>67</v>
      </c>
      <c r="L144" t="s">
        <v>197</v>
      </c>
      <c r="M144" t="s">
        <v>66</v>
      </c>
      <c r="N144" t="s">
        <v>1534</v>
      </c>
    </row>
    <row r="145" spans="1:14" x14ac:dyDescent="0.25">
      <c r="A145" t="e" vm="1">
        <f ca="1">_xlfn.XLOOKUP(K145,Sectores[Sector],Sectores[id_Sector],FALSE)</f>
        <v>#NAME?</v>
      </c>
      <c r="B145" t="e" vm="1">
        <f ca="1">_xlfn.XLOOKUP(L145,Contenido[Contenido],Contenido[id_contenido])</f>
        <v>#NAME?</v>
      </c>
      <c r="C145" t="e" vm="1">
        <f ca="1">_xlfn.XLOOKUP(M145,Temas[Tema],Temas[id_Tema],FALSE)</f>
        <v>#NAME?</v>
      </c>
      <c r="D145" t="s">
        <v>3607</v>
      </c>
      <c r="F145" t="e" vm="2">
        <f t="shared" ca="1" si="8"/>
        <v>#NAME?</v>
      </c>
      <c r="G145" t="e" vm="2">
        <f t="shared" ca="1" si="9"/>
        <v>#NAME?</v>
      </c>
      <c r="H145" t="e" vm="2">
        <f t="shared" ca="1" si="10"/>
        <v>#NAME?</v>
      </c>
      <c r="I145" t="str">
        <f t="shared" si="11"/>
        <v>07.01.01.08 Robo Lugar Habitado</v>
      </c>
      <c r="K145" t="s">
        <v>67</v>
      </c>
      <c r="L145" t="s">
        <v>197</v>
      </c>
      <c r="M145" t="s">
        <v>66</v>
      </c>
      <c r="N145" t="s">
        <v>1536</v>
      </c>
    </row>
    <row r="146" spans="1:14" x14ac:dyDescent="0.25">
      <c r="A146" t="e" vm="1">
        <f ca="1">_xlfn.XLOOKUP(K146,Sectores[Sector],Sectores[id_Sector],FALSE)</f>
        <v>#NAME?</v>
      </c>
      <c r="B146" t="e" vm="1">
        <f ca="1">_xlfn.XLOOKUP(L146,Contenido[Contenido],Contenido[id_contenido])</f>
        <v>#NAME?</v>
      </c>
      <c r="C146" t="e" vm="1">
        <f ca="1">_xlfn.XLOOKUP(M146,Temas[Tema],Temas[id_Tema],FALSE)</f>
        <v>#NAME?</v>
      </c>
      <c r="D146" t="s">
        <v>3608</v>
      </c>
      <c r="F146" t="e" vm="2">
        <f t="shared" ca="1" si="8"/>
        <v>#NAME?</v>
      </c>
      <c r="G146" t="e" vm="2">
        <f t="shared" ca="1" si="9"/>
        <v>#NAME?</v>
      </c>
      <c r="H146" t="e" vm="2">
        <f t="shared" ca="1" si="10"/>
        <v>#NAME?</v>
      </c>
      <c r="I146" t="str">
        <f t="shared" si="11"/>
        <v>07.01.01.09 Robo Lugar No Habitado</v>
      </c>
      <c r="K146" t="s">
        <v>67</v>
      </c>
      <c r="L146" t="s">
        <v>197</v>
      </c>
      <c r="M146" t="s">
        <v>66</v>
      </c>
      <c r="N146" t="s">
        <v>1538</v>
      </c>
    </row>
    <row r="147" spans="1:14" x14ac:dyDescent="0.25">
      <c r="A147" t="e" vm="1">
        <f ca="1">_xlfn.XLOOKUP(K147,Sectores[Sector],Sectores[id_Sector],FALSE)</f>
        <v>#NAME?</v>
      </c>
      <c r="B147" t="e" vm="1">
        <f ca="1">_xlfn.XLOOKUP(L147,Contenido[Contenido],Contenido[id_contenido])</f>
        <v>#NAME?</v>
      </c>
      <c r="C147" t="e" vm="1">
        <f ca="1">_xlfn.XLOOKUP(M147,Temas[Tema],Temas[id_Tema],FALSE)</f>
        <v>#NAME?</v>
      </c>
      <c r="D147" t="s">
        <v>3609</v>
      </c>
      <c r="F147" t="e" vm="2">
        <f t="shared" ca="1" si="8"/>
        <v>#NAME?</v>
      </c>
      <c r="G147" t="e" vm="2">
        <f t="shared" ca="1" si="9"/>
        <v>#NAME?</v>
      </c>
      <c r="H147" t="e" vm="2">
        <f t="shared" ca="1" si="10"/>
        <v>#NAME?</v>
      </c>
      <c r="I147" t="str">
        <f t="shared" si="11"/>
        <v>07.01.01.10 Robo por Sorpresa</v>
      </c>
      <c r="K147" t="s">
        <v>67</v>
      </c>
      <c r="L147" t="s">
        <v>197</v>
      </c>
      <c r="M147" t="s">
        <v>66</v>
      </c>
      <c r="N147" t="s">
        <v>1540</v>
      </c>
    </row>
    <row r="148" spans="1:14" x14ac:dyDescent="0.25">
      <c r="A148" t="e" vm="1">
        <f ca="1">_xlfn.XLOOKUP(K148,Sectores[Sector],Sectores[id_Sector],FALSE)</f>
        <v>#NAME?</v>
      </c>
      <c r="B148" t="e" vm="1">
        <f ca="1">_xlfn.XLOOKUP(L148,Contenido[Contenido],Contenido[id_contenido])</f>
        <v>#NAME?</v>
      </c>
      <c r="C148" t="e" vm="1">
        <f ca="1">_xlfn.XLOOKUP(M148,Temas[Tema],Temas[id_Tema],FALSE)</f>
        <v>#NAME?</v>
      </c>
      <c r="D148" t="s">
        <v>3610</v>
      </c>
      <c r="F148" t="e" vm="2">
        <f t="shared" ca="1" si="8"/>
        <v>#NAME?</v>
      </c>
      <c r="G148" t="e" vm="2">
        <f t="shared" ca="1" si="9"/>
        <v>#NAME?</v>
      </c>
      <c r="H148" t="e" vm="2">
        <f t="shared" ca="1" si="10"/>
        <v>#NAME?</v>
      </c>
      <c r="I148" t="str">
        <f t="shared" si="11"/>
        <v>07.01.01.11 Violación</v>
      </c>
      <c r="K148" t="s">
        <v>67</v>
      </c>
      <c r="L148" t="s">
        <v>197</v>
      </c>
      <c r="M148" t="s">
        <v>66</v>
      </c>
      <c r="N148" t="s">
        <v>1197</v>
      </c>
    </row>
    <row r="149" spans="1:14" x14ac:dyDescent="0.25">
      <c r="A149" t="e" vm="1">
        <f ca="1">_xlfn.XLOOKUP(K149,Sectores[Sector],Sectores[id_Sector],FALSE)</f>
        <v>#NAME?</v>
      </c>
      <c r="B149" t="e" vm="1">
        <f ca="1">_xlfn.XLOOKUP(L149,Contenido[Contenido],Contenido[id_contenido])</f>
        <v>#NAME?</v>
      </c>
      <c r="C149" t="e" vm="1">
        <f ca="1">_xlfn.XLOOKUP(M149,Temas[Tema],Temas[id_Tema],FALSE)</f>
        <v>#NAME?</v>
      </c>
      <c r="D149" t="s">
        <v>3612</v>
      </c>
      <c r="F149" t="e" vm="2">
        <f t="shared" ca="1" si="8"/>
        <v>#NAME?</v>
      </c>
      <c r="G149" t="e" vm="2">
        <f t="shared" ca="1" si="9"/>
        <v>#NAME?</v>
      </c>
      <c r="H149" t="e" vm="2">
        <f t="shared" ca="1" si="10"/>
        <v>#NAME?</v>
      </c>
      <c r="I149" t="str">
        <f t="shared" si="11"/>
        <v>07.01.02.01 Aprehensiones</v>
      </c>
      <c r="K149" t="s">
        <v>67</v>
      </c>
      <c r="L149" t="s">
        <v>197</v>
      </c>
      <c r="M149" t="s">
        <v>401</v>
      </c>
      <c r="N149" t="s">
        <v>401</v>
      </c>
    </row>
    <row r="150" spans="1:14" x14ac:dyDescent="0.25">
      <c r="A150" t="e" vm="1">
        <f ca="1">_xlfn.XLOOKUP(K150,Sectores[Sector],Sectores[id_Sector],FALSE)</f>
        <v>#NAME?</v>
      </c>
      <c r="B150" t="e" vm="1">
        <f ca="1">_xlfn.XLOOKUP(L150,Contenido[Contenido],Contenido[id_contenido])</f>
        <v>#NAME?</v>
      </c>
      <c r="C150" t="e" vm="1">
        <f ca="1">_xlfn.XLOOKUP(M150,Temas[Tema],Temas[id_Tema],FALSE)</f>
        <v>#NAME?</v>
      </c>
      <c r="D150" t="s">
        <v>3613</v>
      </c>
      <c r="F150" t="e" vm="2">
        <f t="shared" ca="1" si="8"/>
        <v>#NAME?</v>
      </c>
      <c r="G150" t="e" vm="2">
        <f t="shared" ca="1" si="9"/>
        <v>#NAME?</v>
      </c>
      <c r="H150" t="e" vm="2">
        <f t="shared" ca="1" si="10"/>
        <v>#NAME?</v>
      </c>
      <c r="I150" t="str">
        <f t="shared" si="11"/>
        <v>07.01.02.02 Homicidios</v>
      </c>
      <c r="K150" t="s">
        <v>67</v>
      </c>
      <c r="L150" t="s">
        <v>197</v>
      </c>
      <c r="M150" t="s">
        <v>401</v>
      </c>
      <c r="N150" t="s">
        <v>1522</v>
      </c>
    </row>
    <row r="151" spans="1:14" x14ac:dyDescent="0.25">
      <c r="A151" t="e" vm="1">
        <f ca="1">_xlfn.XLOOKUP(K151,Sectores[Sector],Sectores[id_Sector],FALSE)</f>
        <v>#NAME?</v>
      </c>
      <c r="B151" t="e" vm="1">
        <f ca="1">_xlfn.XLOOKUP(L151,Contenido[Contenido],Contenido[id_contenido])</f>
        <v>#NAME?</v>
      </c>
      <c r="C151" t="e" vm="1">
        <f ca="1">_xlfn.XLOOKUP(M151,Temas[Tema],Temas[id_Tema],FALSE)</f>
        <v>#NAME?</v>
      </c>
      <c r="D151" t="s">
        <v>3614</v>
      </c>
      <c r="F151" t="e" vm="2">
        <f t="shared" ca="1" si="8"/>
        <v>#NAME?</v>
      </c>
      <c r="G151" t="e" vm="2">
        <f t="shared" ca="1" si="9"/>
        <v>#NAME?</v>
      </c>
      <c r="H151" t="e" vm="2">
        <f t="shared" ca="1" si="10"/>
        <v>#NAME?</v>
      </c>
      <c r="I151" t="str">
        <f t="shared" si="11"/>
        <v>07.01.02.03 Hurtos</v>
      </c>
      <c r="K151" t="s">
        <v>67</v>
      </c>
      <c r="L151" t="s">
        <v>197</v>
      </c>
      <c r="M151" t="s">
        <v>401</v>
      </c>
      <c r="N151" t="s">
        <v>1524</v>
      </c>
    </row>
    <row r="152" spans="1:14" x14ac:dyDescent="0.25">
      <c r="A152" t="e" vm="1">
        <f ca="1">_xlfn.XLOOKUP(K152,Sectores[Sector],Sectores[id_Sector],FALSE)</f>
        <v>#NAME?</v>
      </c>
      <c r="B152" t="e" vm="1">
        <f ca="1">_xlfn.XLOOKUP(L152,Contenido[Contenido],Contenido[id_contenido])</f>
        <v>#NAME?</v>
      </c>
      <c r="C152" t="e" vm="1">
        <f ca="1">_xlfn.XLOOKUP(M152,Temas[Tema],Temas[id_Tema],FALSE)</f>
        <v>#NAME?</v>
      </c>
      <c r="D152" t="s">
        <v>3615</v>
      </c>
      <c r="F152" t="e" vm="2">
        <f t="shared" ca="1" si="8"/>
        <v>#NAME?</v>
      </c>
      <c r="G152" t="e" vm="2">
        <f t="shared" ca="1" si="9"/>
        <v>#NAME?</v>
      </c>
      <c r="H152" t="e" vm="2">
        <f t="shared" ca="1" si="10"/>
        <v>#NAME?</v>
      </c>
      <c r="I152" t="str">
        <f t="shared" si="11"/>
        <v>07.01.02.04 Lesiones</v>
      </c>
      <c r="K152" t="s">
        <v>67</v>
      </c>
      <c r="L152" t="s">
        <v>197</v>
      </c>
      <c r="M152" t="s">
        <v>401</v>
      </c>
      <c r="N152" t="s">
        <v>1526</v>
      </c>
    </row>
    <row r="153" spans="1:14" x14ac:dyDescent="0.25">
      <c r="A153" t="e" vm="1">
        <f ca="1">_xlfn.XLOOKUP(K153,Sectores[Sector],Sectores[id_Sector],FALSE)</f>
        <v>#NAME?</v>
      </c>
      <c r="B153" t="e" vm="1">
        <f ca="1">_xlfn.XLOOKUP(L153,Contenido[Contenido],Contenido[id_contenido])</f>
        <v>#NAME?</v>
      </c>
      <c r="C153" t="e" vm="1">
        <f ca="1">_xlfn.XLOOKUP(M153,Temas[Tema],Temas[id_Tema],FALSE)</f>
        <v>#NAME?</v>
      </c>
      <c r="D153" t="s">
        <v>3616</v>
      </c>
      <c r="F153" t="e" vm="2">
        <f t="shared" ca="1" si="8"/>
        <v>#NAME?</v>
      </c>
      <c r="G153" t="e" vm="2">
        <f t="shared" ca="1" si="9"/>
        <v>#NAME?</v>
      </c>
      <c r="H153" t="e" vm="2">
        <f t="shared" ca="1" si="10"/>
        <v>#NAME?</v>
      </c>
      <c r="I153" t="str">
        <f t="shared" si="11"/>
        <v>07.01.02.05 Otros Robos con Fuerza</v>
      </c>
      <c r="K153" t="s">
        <v>67</v>
      </c>
      <c r="L153" t="s">
        <v>197</v>
      </c>
      <c r="M153" t="s">
        <v>401</v>
      </c>
      <c r="N153" t="s">
        <v>1528</v>
      </c>
    </row>
    <row r="154" spans="1:14" x14ac:dyDescent="0.25">
      <c r="A154" t="e" vm="1">
        <f ca="1">_xlfn.XLOOKUP(K154,Sectores[Sector],Sectores[id_Sector],FALSE)</f>
        <v>#NAME?</v>
      </c>
      <c r="B154" t="e" vm="1">
        <f ca="1">_xlfn.XLOOKUP(L154,Contenido[Contenido],Contenido[id_contenido])</f>
        <v>#NAME?</v>
      </c>
      <c r="C154" t="e" vm="1">
        <f ca="1">_xlfn.XLOOKUP(M154,Temas[Tema],Temas[id_Tema],FALSE)</f>
        <v>#NAME?</v>
      </c>
      <c r="D154" t="s">
        <v>3617</v>
      </c>
      <c r="F154" t="e" vm="2">
        <f t="shared" ca="1" si="8"/>
        <v>#NAME?</v>
      </c>
      <c r="G154" t="e" vm="2">
        <f t="shared" ca="1" si="9"/>
        <v>#NAME?</v>
      </c>
      <c r="H154" t="e" vm="2">
        <f t="shared" ca="1" si="10"/>
        <v>#NAME?</v>
      </c>
      <c r="I154" t="str">
        <f t="shared" si="11"/>
        <v>07.01.02.06 Robo Accesorio Vehículo</v>
      </c>
      <c r="K154" t="s">
        <v>67</v>
      </c>
      <c r="L154" t="s">
        <v>197</v>
      </c>
      <c r="M154" t="s">
        <v>401</v>
      </c>
      <c r="N154" t="s">
        <v>1530</v>
      </c>
    </row>
    <row r="155" spans="1:14" x14ac:dyDescent="0.25">
      <c r="A155" t="e" vm="1">
        <f ca="1">_xlfn.XLOOKUP(K155,Sectores[Sector],Sectores[id_Sector],FALSE)</f>
        <v>#NAME?</v>
      </c>
      <c r="B155" t="e" vm="1">
        <f ca="1">_xlfn.XLOOKUP(L155,Contenido[Contenido],Contenido[id_contenido])</f>
        <v>#NAME?</v>
      </c>
      <c r="C155" t="e" vm="1">
        <f ca="1">_xlfn.XLOOKUP(M155,Temas[Tema],Temas[id_Tema],FALSE)</f>
        <v>#NAME?</v>
      </c>
      <c r="D155" t="s">
        <v>3618</v>
      </c>
      <c r="F155" t="e" vm="2">
        <f t="shared" ca="1" si="8"/>
        <v>#NAME?</v>
      </c>
      <c r="G155" t="e" vm="2">
        <f t="shared" ca="1" si="9"/>
        <v>#NAME?</v>
      </c>
      <c r="H155" t="e" vm="2">
        <f t="shared" ca="1" si="10"/>
        <v>#NAME?</v>
      </c>
      <c r="I155" t="str">
        <f t="shared" si="11"/>
        <v>07.01.02.07 Robo con Violencia o Intimidación</v>
      </c>
      <c r="K155" t="s">
        <v>67</v>
      </c>
      <c r="L155" t="s">
        <v>197</v>
      </c>
      <c r="M155" t="s">
        <v>401</v>
      </c>
      <c r="N155" t="s">
        <v>1532</v>
      </c>
    </row>
    <row r="156" spans="1:14" x14ac:dyDescent="0.25">
      <c r="A156" t="e" vm="1">
        <f ca="1">_xlfn.XLOOKUP(K156,Sectores[Sector],Sectores[id_Sector],FALSE)</f>
        <v>#NAME?</v>
      </c>
      <c r="B156" t="e" vm="1">
        <f ca="1">_xlfn.XLOOKUP(L156,Contenido[Contenido],Contenido[id_contenido])</f>
        <v>#NAME?</v>
      </c>
      <c r="C156" t="e" vm="1">
        <f ca="1">_xlfn.XLOOKUP(M156,Temas[Tema],Temas[id_Tema],FALSE)</f>
        <v>#NAME?</v>
      </c>
      <c r="D156" t="s">
        <v>3619</v>
      </c>
      <c r="F156" t="e" vm="2">
        <f t="shared" ca="1" si="8"/>
        <v>#NAME?</v>
      </c>
      <c r="G156" t="e" vm="2">
        <f t="shared" ca="1" si="9"/>
        <v>#NAME?</v>
      </c>
      <c r="H156" t="e" vm="2">
        <f t="shared" ca="1" si="10"/>
        <v>#NAME?</v>
      </c>
      <c r="I156" t="str">
        <f t="shared" si="11"/>
        <v>07.01.02.08 Robo de Vehículo</v>
      </c>
      <c r="K156" t="s">
        <v>67</v>
      </c>
      <c r="L156" t="s">
        <v>197</v>
      </c>
      <c r="M156" t="s">
        <v>401</v>
      </c>
      <c r="N156" t="s">
        <v>1534</v>
      </c>
    </row>
    <row r="157" spans="1:14" x14ac:dyDescent="0.25">
      <c r="A157" t="e" vm="1">
        <f ca="1">_xlfn.XLOOKUP(K157,Sectores[Sector],Sectores[id_Sector],FALSE)</f>
        <v>#NAME?</v>
      </c>
      <c r="B157" t="e" vm="1">
        <f ca="1">_xlfn.XLOOKUP(L157,Contenido[Contenido],Contenido[id_contenido])</f>
        <v>#NAME?</v>
      </c>
      <c r="C157" t="e" vm="1">
        <f ca="1">_xlfn.XLOOKUP(M157,Temas[Tema],Temas[id_Tema],FALSE)</f>
        <v>#NAME?</v>
      </c>
      <c r="D157" t="s">
        <v>3620</v>
      </c>
      <c r="F157" t="e" vm="2">
        <f t="shared" ca="1" si="8"/>
        <v>#NAME?</v>
      </c>
      <c r="G157" t="e" vm="2">
        <f t="shared" ca="1" si="9"/>
        <v>#NAME?</v>
      </c>
      <c r="H157" t="e" vm="2">
        <f t="shared" ca="1" si="10"/>
        <v>#NAME?</v>
      </c>
      <c r="I157" t="str">
        <f t="shared" si="11"/>
        <v>07.01.02.09 Robo Lugar Habitado</v>
      </c>
      <c r="K157" t="s">
        <v>67</v>
      </c>
      <c r="L157" t="s">
        <v>197</v>
      </c>
      <c r="M157" t="s">
        <v>401</v>
      </c>
      <c r="N157" t="s">
        <v>1536</v>
      </c>
    </row>
    <row r="158" spans="1:14" x14ac:dyDescent="0.25">
      <c r="A158" t="e" vm="1">
        <f ca="1">_xlfn.XLOOKUP(K158,Sectores[Sector],Sectores[id_Sector],FALSE)</f>
        <v>#NAME?</v>
      </c>
      <c r="B158" t="e" vm="1">
        <f ca="1">_xlfn.XLOOKUP(L158,Contenido[Contenido],Contenido[id_contenido])</f>
        <v>#NAME?</v>
      </c>
      <c r="C158" t="e" vm="1">
        <f ca="1">_xlfn.XLOOKUP(M158,Temas[Tema],Temas[id_Tema],FALSE)</f>
        <v>#NAME?</v>
      </c>
      <c r="D158" t="s">
        <v>3621</v>
      </c>
      <c r="F158" t="e" vm="2">
        <f t="shared" ca="1" si="8"/>
        <v>#NAME?</v>
      </c>
      <c r="G158" t="e" vm="2">
        <f t="shared" ca="1" si="9"/>
        <v>#NAME?</v>
      </c>
      <c r="H158" t="e" vm="2">
        <f t="shared" ca="1" si="10"/>
        <v>#NAME?</v>
      </c>
      <c r="I158" t="str">
        <f t="shared" si="11"/>
        <v>07.01.02.10 Robo Lugar No Habitado</v>
      </c>
      <c r="K158" t="s">
        <v>67</v>
      </c>
      <c r="L158" t="s">
        <v>197</v>
      </c>
      <c r="M158" t="s">
        <v>401</v>
      </c>
      <c r="N158" t="s">
        <v>1538</v>
      </c>
    </row>
    <row r="159" spans="1:14" x14ac:dyDescent="0.25">
      <c r="A159" t="e" vm="1">
        <f ca="1">_xlfn.XLOOKUP(K159,Sectores[Sector],Sectores[id_Sector],FALSE)</f>
        <v>#NAME?</v>
      </c>
      <c r="B159" t="e" vm="1">
        <f ca="1">_xlfn.XLOOKUP(L159,Contenido[Contenido],Contenido[id_contenido])</f>
        <v>#NAME?</v>
      </c>
      <c r="C159" t="e" vm="1">
        <f ca="1">_xlfn.XLOOKUP(M159,Temas[Tema],Temas[id_Tema],FALSE)</f>
        <v>#NAME?</v>
      </c>
      <c r="D159" t="s">
        <v>3622</v>
      </c>
      <c r="F159" t="e" vm="2">
        <f t="shared" ca="1" si="8"/>
        <v>#NAME?</v>
      </c>
      <c r="G159" t="e" vm="2">
        <f t="shared" ca="1" si="9"/>
        <v>#NAME?</v>
      </c>
      <c r="H159" t="e" vm="2">
        <f t="shared" ca="1" si="10"/>
        <v>#NAME?</v>
      </c>
      <c r="I159" t="str">
        <f t="shared" si="11"/>
        <v>07.01.02.11 Robo por Sorpresa</v>
      </c>
      <c r="K159" t="s">
        <v>67</v>
      </c>
      <c r="L159" t="s">
        <v>197</v>
      </c>
      <c r="M159" t="s">
        <v>401</v>
      </c>
      <c r="N159" t="s">
        <v>1540</v>
      </c>
    </row>
    <row r="160" spans="1:14" x14ac:dyDescent="0.25">
      <c r="A160" t="e" vm="1">
        <f ca="1">_xlfn.XLOOKUP(K160,Sectores[Sector],Sectores[id_Sector],FALSE)</f>
        <v>#NAME?</v>
      </c>
      <c r="B160" t="e" vm="1">
        <f ca="1">_xlfn.XLOOKUP(L160,Contenido[Contenido],Contenido[id_contenido])</f>
        <v>#NAME?</v>
      </c>
      <c r="C160" t="e" vm="1">
        <f ca="1">_xlfn.XLOOKUP(M160,Temas[Tema],Temas[id_Tema],FALSE)</f>
        <v>#NAME?</v>
      </c>
      <c r="D160" t="s">
        <v>3623</v>
      </c>
      <c r="F160" t="e" vm="2">
        <f t="shared" ca="1" si="8"/>
        <v>#NAME?</v>
      </c>
      <c r="G160" t="e" vm="2">
        <f t="shared" ca="1" si="9"/>
        <v>#NAME?</v>
      </c>
      <c r="H160" t="e" vm="2">
        <f t="shared" ca="1" si="10"/>
        <v>#NAME?</v>
      </c>
      <c r="I160" t="str">
        <f t="shared" si="11"/>
        <v>07.01.02.12 Violación</v>
      </c>
      <c r="K160" t="s">
        <v>67</v>
      </c>
      <c r="L160" t="s">
        <v>197</v>
      </c>
      <c r="M160" t="s">
        <v>401</v>
      </c>
      <c r="N160" t="s">
        <v>1197</v>
      </c>
    </row>
    <row r="161" spans="1:14" x14ac:dyDescent="0.25">
      <c r="A161" t="e" vm="1">
        <f ca="1">_xlfn.XLOOKUP(K161,Sectores[Sector],Sectores[id_Sector],FALSE)</f>
        <v>#NAME?</v>
      </c>
      <c r="B161" t="e" vm="1">
        <f ca="1">_xlfn.XLOOKUP(L161,Contenido[Contenido],Contenido[id_contenido])</f>
        <v>#NAME?</v>
      </c>
      <c r="C161" t="e" vm="1">
        <f ca="1">_xlfn.XLOOKUP(M161,Temas[Tema],Temas[id_Tema],FALSE)</f>
        <v>#NAME?</v>
      </c>
      <c r="D161" t="s">
        <v>3624</v>
      </c>
      <c r="F161" t="e" vm="2">
        <f t="shared" ca="1" si="8"/>
        <v>#NAME?</v>
      </c>
      <c r="G161" t="e" vm="2">
        <f t="shared" ca="1" si="9"/>
        <v>#NAME?</v>
      </c>
      <c r="H161" t="e" vm="2">
        <f t="shared" ca="1" si="10"/>
        <v>#NAME?</v>
      </c>
      <c r="I161" t="str">
        <f t="shared" si="11"/>
        <v>07.01.03.01 Casos Policiales</v>
      </c>
      <c r="K161" t="s">
        <v>67</v>
      </c>
      <c r="L161" t="s">
        <v>197</v>
      </c>
      <c r="M161" t="s">
        <v>69</v>
      </c>
      <c r="N161" t="s">
        <v>69</v>
      </c>
    </row>
    <row r="162" spans="1:14" x14ac:dyDescent="0.25">
      <c r="A162" t="e" vm="1">
        <f ca="1">_xlfn.XLOOKUP(K162,Sectores[Sector],Sectores[id_Sector],FALSE)</f>
        <v>#NAME?</v>
      </c>
      <c r="B162" t="e" vm="1">
        <f ca="1">_xlfn.XLOOKUP(L162,Contenido[Contenido],Contenido[id_contenido])</f>
        <v>#NAME?</v>
      </c>
      <c r="C162" t="e" vm="1">
        <f ca="1">_xlfn.XLOOKUP(M162,Temas[Tema],Temas[id_Tema],FALSE)</f>
        <v>#NAME?</v>
      </c>
      <c r="D162" t="s">
        <v>3625</v>
      </c>
      <c r="F162" t="e" vm="2">
        <f t="shared" ca="1" si="8"/>
        <v>#NAME?</v>
      </c>
      <c r="G162" t="e" vm="2">
        <f t="shared" ca="1" si="9"/>
        <v>#NAME?</v>
      </c>
      <c r="H162" t="e" vm="2">
        <f t="shared" ca="1" si="10"/>
        <v>#NAME?</v>
      </c>
      <c r="I162" t="str">
        <f t="shared" si="11"/>
        <v>07.01.03.02 Homicidios</v>
      </c>
      <c r="K162" t="s">
        <v>67</v>
      </c>
      <c r="L162" t="s">
        <v>197</v>
      </c>
      <c r="M162" t="s">
        <v>69</v>
      </c>
      <c r="N162" t="s">
        <v>1522</v>
      </c>
    </row>
    <row r="163" spans="1:14" x14ac:dyDescent="0.25">
      <c r="A163" t="e" vm="1">
        <f ca="1">_xlfn.XLOOKUP(K163,Sectores[Sector],Sectores[id_Sector],FALSE)</f>
        <v>#NAME?</v>
      </c>
      <c r="B163" t="e" vm="1">
        <f ca="1">_xlfn.XLOOKUP(L163,Contenido[Contenido],Contenido[id_contenido])</f>
        <v>#NAME?</v>
      </c>
      <c r="C163" t="e" vm="1">
        <f ca="1">_xlfn.XLOOKUP(M163,Temas[Tema],Temas[id_Tema],FALSE)</f>
        <v>#NAME?</v>
      </c>
      <c r="D163" t="s">
        <v>3626</v>
      </c>
      <c r="F163" t="e" vm="2">
        <f t="shared" ca="1" si="8"/>
        <v>#NAME?</v>
      </c>
      <c r="G163" t="e" vm="2">
        <f t="shared" ca="1" si="9"/>
        <v>#NAME?</v>
      </c>
      <c r="H163" t="e" vm="2">
        <f t="shared" ca="1" si="10"/>
        <v>#NAME?</v>
      </c>
      <c r="I163" t="str">
        <f t="shared" si="11"/>
        <v>07.01.03.03 Hurtos</v>
      </c>
      <c r="K163" t="s">
        <v>67</v>
      </c>
      <c r="L163" t="s">
        <v>197</v>
      </c>
      <c r="M163" t="s">
        <v>69</v>
      </c>
      <c r="N163" t="s">
        <v>1524</v>
      </c>
    </row>
    <row r="164" spans="1:14" x14ac:dyDescent="0.25">
      <c r="A164" t="e" vm="1">
        <f ca="1">_xlfn.XLOOKUP(K164,Sectores[Sector],Sectores[id_Sector],FALSE)</f>
        <v>#NAME?</v>
      </c>
      <c r="B164" t="e" vm="1">
        <f ca="1">_xlfn.XLOOKUP(L164,Contenido[Contenido],Contenido[id_contenido])</f>
        <v>#NAME?</v>
      </c>
      <c r="C164" t="e" vm="1">
        <f ca="1">_xlfn.XLOOKUP(M164,Temas[Tema],Temas[id_Tema],FALSE)</f>
        <v>#NAME?</v>
      </c>
      <c r="D164" t="s">
        <v>3627</v>
      </c>
      <c r="F164" t="e" vm="2">
        <f t="shared" ca="1" si="8"/>
        <v>#NAME?</v>
      </c>
      <c r="G164" t="e" vm="2">
        <f t="shared" ca="1" si="9"/>
        <v>#NAME?</v>
      </c>
      <c r="H164" t="e" vm="2">
        <f t="shared" ca="1" si="10"/>
        <v>#NAME?</v>
      </c>
      <c r="I164" t="str">
        <f t="shared" si="11"/>
        <v>07.01.03.04 Lesiones</v>
      </c>
      <c r="K164" t="s">
        <v>67</v>
      </c>
      <c r="L164" t="s">
        <v>197</v>
      </c>
      <c r="M164" t="s">
        <v>69</v>
      </c>
      <c r="N164" t="s">
        <v>1526</v>
      </c>
    </row>
    <row r="165" spans="1:14" x14ac:dyDescent="0.25">
      <c r="A165" t="e" vm="1">
        <f ca="1">_xlfn.XLOOKUP(K165,Sectores[Sector],Sectores[id_Sector],FALSE)</f>
        <v>#NAME?</v>
      </c>
      <c r="B165" t="e" vm="1">
        <f ca="1">_xlfn.XLOOKUP(L165,Contenido[Contenido],Contenido[id_contenido])</f>
        <v>#NAME?</v>
      </c>
      <c r="C165" t="e" vm="1">
        <f ca="1">_xlfn.XLOOKUP(M165,Temas[Tema],Temas[id_Tema],FALSE)</f>
        <v>#NAME?</v>
      </c>
      <c r="D165" t="s">
        <v>3628</v>
      </c>
      <c r="F165" t="e" vm="2">
        <f t="shared" ca="1" si="8"/>
        <v>#NAME?</v>
      </c>
      <c r="G165" t="e" vm="2">
        <f t="shared" ca="1" si="9"/>
        <v>#NAME?</v>
      </c>
      <c r="H165" t="e" vm="2">
        <f t="shared" ca="1" si="10"/>
        <v>#NAME?</v>
      </c>
      <c r="I165" t="str">
        <f t="shared" si="11"/>
        <v>07.01.03.05 Otros Robos con Fuerza</v>
      </c>
      <c r="K165" t="s">
        <v>67</v>
      </c>
      <c r="L165" t="s">
        <v>197</v>
      </c>
      <c r="M165" t="s">
        <v>69</v>
      </c>
      <c r="N165" t="s">
        <v>1528</v>
      </c>
    </row>
    <row r="166" spans="1:14" x14ac:dyDescent="0.25">
      <c r="A166" t="e" vm="1">
        <f ca="1">_xlfn.XLOOKUP(K166,Sectores[Sector],Sectores[id_Sector],FALSE)</f>
        <v>#NAME?</v>
      </c>
      <c r="B166" t="e" vm="1">
        <f ca="1">_xlfn.XLOOKUP(L166,Contenido[Contenido],Contenido[id_contenido])</f>
        <v>#NAME?</v>
      </c>
      <c r="C166" t="e" vm="1">
        <f ca="1">_xlfn.XLOOKUP(M166,Temas[Tema],Temas[id_Tema],FALSE)</f>
        <v>#NAME?</v>
      </c>
      <c r="D166" t="s">
        <v>3629</v>
      </c>
      <c r="F166" t="e" vm="2">
        <f t="shared" ca="1" si="8"/>
        <v>#NAME?</v>
      </c>
      <c r="G166" t="e" vm="2">
        <f t="shared" ca="1" si="9"/>
        <v>#NAME?</v>
      </c>
      <c r="H166" t="e" vm="2">
        <f t="shared" ca="1" si="10"/>
        <v>#NAME?</v>
      </c>
      <c r="I166" t="str">
        <f t="shared" si="11"/>
        <v>07.01.03.06 Robo Accesorio Vehículo</v>
      </c>
      <c r="K166" t="s">
        <v>67</v>
      </c>
      <c r="L166" t="s">
        <v>197</v>
      </c>
      <c r="M166" t="s">
        <v>69</v>
      </c>
      <c r="N166" t="s">
        <v>1530</v>
      </c>
    </row>
    <row r="167" spans="1:14" x14ac:dyDescent="0.25">
      <c r="A167" t="e" vm="1">
        <f ca="1">_xlfn.XLOOKUP(K167,Sectores[Sector],Sectores[id_Sector],FALSE)</f>
        <v>#NAME?</v>
      </c>
      <c r="B167" t="e" vm="1">
        <f ca="1">_xlfn.XLOOKUP(L167,Contenido[Contenido],Contenido[id_contenido])</f>
        <v>#NAME?</v>
      </c>
      <c r="C167" t="e" vm="1">
        <f ca="1">_xlfn.XLOOKUP(M167,Temas[Tema],Temas[id_Tema],FALSE)</f>
        <v>#NAME?</v>
      </c>
      <c r="D167" t="s">
        <v>3630</v>
      </c>
      <c r="F167" t="e" vm="2">
        <f t="shared" ca="1" si="8"/>
        <v>#NAME?</v>
      </c>
      <c r="G167" t="e" vm="2">
        <f t="shared" ca="1" si="9"/>
        <v>#NAME?</v>
      </c>
      <c r="H167" t="e" vm="2">
        <f t="shared" ca="1" si="10"/>
        <v>#NAME?</v>
      </c>
      <c r="I167" t="str">
        <f t="shared" si="11"/>
        <v>07.01.03.07 Robo con Violencia o Intimidación</v>
      </c>
      <c r="K167" t="s">
        <v>67</v>
      </c>
      <c r="L167" t="s">
        <v>197</v>
      </c>
      <c r="M167" t="s">
        <v>69</v>
      </c>
      <c r="N167" t="s">
        <v>1532</v>
      </c>
    </row>
    <row r="168" spans="1:14" x14ac:dyDescent="0.25">
      <c r="A168" t="e" vm="1">
        <f ca="1">_xlfn.XLOOKUP(K168,Sectores[Sector],Sectores[id_Sector],FALSE)</f>
        <v>#NAME?</v>
      </c>
      <c r="B168" t="e" vm="1">
        <f ca="1">_xlfn.XLOOKUP(L168,Contenido[Contenido],Contenido[id_contenido])</f>
        <v>#NAME?</v>
      </c>
      <c r="C168" t="e" vm="1">
        <f ca="1">_xlfn.XLOOKUP(M168,Temas[Tema],Temas[id_Tema],FALSE)</f>
        <v>#NAME?</v>
      </c>
      <c r="D168" t="s">
        <v>3631</v>
      </c>
      <c r="F168" t="e" vm="2">
        <f t="shared" ca="1" si="8"/>
        <v>#NAME?</v>
      </c>
      <c r="G168" t="e" vm="2">
        <f t="shared" ca="1" si="9"/>
        <v>#NAME?</v>
      </c>
      <c r="H168" t="e" vm="2">
        <f t="shared" ca="1" si="10"/>
        <v>#NAME?</v>
      </c>
      <c r="I168" t="str">
        <f t="shared" si="11"/>
        <v>07.01.03.08 Robo de Vehículo</v>
      </c>
      <c r="K168" t="s">
        <v>67</v>
      </c>
      <c r="L168" t="s">
        <v>197</v>
      </c>
      <c r="M168" t="s">
        <v>69</v>
      </c>
      <c r="N168" t="s">
        <v>1534</v>
      </c>
    </row>
    <row r="169" spans="1:14" x14ac:dyDescent="0.25">
      <c r="A169" t="e" vm="1">
        <f ca="1">_xlfn.XLOOKUP(K169,Sectores[Sector],Sectores[id_Sector],FALSE)</f>
        <v>#NAME?</v>
      </c>
      <c r="B169" t="e" vm="1">
        <f ca="1">_xlfn.XLOOKUP(L169,Contenido[Contenido],Contenido[id_contenido])</f>
        <v>#NAME?</v>
      </c>
      <c r="C169" t="e" vm="1">
        <f ca="1">_xlfn.XLOOKUP(M169,Temas[Tema],Temas[id_Tema],FALSE)</f>
        <v>#NAME?</v>
      </c>
      <c r="D169" t="s">
        <v>3632</v>
      </c>
      <c r="F169" t="e" vm="2">
        <f t="shared" ca="1" si="8"/>
        <v>#NAME?</v>
      </c>
      <c r="G169" t="e" vm="2">
        <f t="shared" ca="1" si="9"/>
        <v>#NAME?</v>
      </c>
      <c r="H169" t="e" vm="2">
        <f t="shared" ca="1" si="10"/>
        <v>#NAME?</v>
      </c>
      <c r="I169" t="str">
        <f t="shared" si="11"/>
        <v>07.01.03.09 Robo Lugar Habitado</v>
      </c>
      <c r="K169" t="s">
        <v>67</v>
      </c>
      <c r="L169" t="s">
        <v>197</v>
      </c>
      <c r="M169" t="s">
        <v>69</v>
      </c>
      <c r="N169" t="s">
        <v>1536</v>
      </c>
    </row>
    <row r="170" spans="1:14" x14ac:dyDescent="0.25">
      <c r="A170" t="e" vm="1">
        <f ca="1">_xlfn.XLOOKUP(K170,Sectores[Sector],Sectores[id_Sector],FALSE)</f>
        <v>#NAME?</v>
      </c>
      <c r="B170" t="e" vm="1">
        <f ca="1">_xlfn.XLOOKUP(L170,Contenido[Contenido],Contenido[id_contenido])</f>
        <v>#NAME?</v>
      </c>
      <c r="C170" t="e" vm="1">
        <f ca="1">_xlfn.XLOOKUP(M170,Temas[Tema],Temas[id_Tema],FALSE)</f>
        <v>#NAME?</v>
      </c>
      <c r="D170" t="s">
        <v>3633</v>
      </c>
      <c r="F170" t="e" vm="2">
        <f t="shared" ca="1" si="8"/>
        <v>#NAME?</v>
      </c>
      <c r="G170" t="e" vm="2">
        <f t="shared" ca="1" si="9"/>
        <v>#NAME?</v>
      </c>
      <c r="H170" t="e" vm="2">
        <f t="shared" ca="1" si="10"/>
        <v>#NAME?</v>
      </c>
      <c r="I170" t="str">
        <f t="shared" si="11"/>
        <v>07.01.03.10 Robo Lugar No Habitado</v>
      </c>
      <c r="K170" t="s">
        <v>67</v>
      </c>
      <c r="L170" t="s">
        <v>197</v>
      </c>
      <c r="M170" t="s">
        <v>69</v>
      </c>
      <c r="N170" t="s">
        <v>1538</v>
      </c>
    </row>
    <row r="171" spans="1:14" x14ac:dyDescent="0.25">
      <c r="A171" t="e" vm="1">
        <f ca="1">_xlfn.XLOOKUP(K171,Sectores[Sector],Sectores[id_Sector],FALSE)</f>
        <v>#NAME?</v>
      </c>
      <c r="B171" t="e" vm="1">
        <f ca="1">_xlfn.XLOOKUP(L171,Contenido[Contenido],Contenido[id_contenido])</f>
        <v>#NAME?</v>
      </c>
      <c r="C171" t="e" vm="1">
        <f ca="1">_xlfn.XLOOKUP(M171,Temas[Tema],Temas[id_Tema],FALSE)</f>
        <v>#NAME?</v>
      </c>
      <c r="D171" t="s">
        <v>3634</v>
      </c>
      <c r="F171" t="e" vm="2">
        <f t="shared" ca="1" si="8"/>
        <v>#NAME?</v>
      </c>
      <c r="G171" t="e" vm="2">
        <f t="shared" ca="1" si="9"/>
        <v>#NAME?</v>
      </c>
      <c r="H171" t="e" vm="2">
        <f t="shared" ca="1" si="10"/>
        <v>#NAME?</v>
      </c>
      <c r="I171" t="str">
        <f t="shared" si="11"/>
        <v>07.01.03.11 Robo por Sorpresa</v>
      </c>
      <c r="K171" t="s">
        <v>67</v>
      </c>
      <c r="L171" t="s">
        <v>197</v>
      </c>
      <c r="M171" t="s">
        <v>69</v>
      </c>
      <c r="N171" t="s">
        <v>1540</v>
      </c>
    </row>
    <row r="172" spans="1:14" x14ac:dyDescent="0.25">
      <c r="A172" t="e" vm="1">
        <f ca="1">_xlfn.XLOOKUP(K172,Sectores[Sector],Sectores[id_Sector],FALSE)</f>
        <v>#NAME?</v>
      </c>
      <c r="B172" t="e" vm="1">
        <f ca="1">_xlfn.XLOOKUP(L172,Contenido[Contenido],Contenido[id_contenido])</f>
        <v>#NAME?</v>
      </c>
      <c r="C172" t="e" vm="1">
        <f ca="1">_xlfn.XLOOKUP(M172,Temas[Tema],Temas[id_Tema],FALSE)</f>
        <v>#NAME?</v>
      </c>
      <c r="D172" t="s">
        <v>3635</v>
      </c>
      <c r="F172" t="e" vm="2">
        <f t="shared" ca="1" si="8"/>
        <v>#NAME?</v>
      </c>
      <c r="G172" t="e" vm="2">
        <f t="shared" ca="1" si="9"/>
        <v>#NAME?</v>
      </c>
      <c r="H172" t="e" vm="2">
        <f t="shared" ca="1" si="10"/>
        <v>#NAME?</v>
      </c>
      <c r="I172" t="str">
        <f t="shared" si="11"/>
        <v>07.01.03.12 Violación</v>
      </c>
      <c r="K172" t="s">
        <v>67</v>
      </c>
      <c r="L172" t="s">
        <v>197</v>
      </c>
      <c r="M172" t="s">
        <v>69</v>
      </c>
      <c r="N172" t="s">
        <v>1197</v>
      </c>
    </row>
    <row r="173" spans="1:14" x14ac:dyDescent="0.25">
      <c r="A173" t="e" vm="1">
        <f ca="1">_xlfn.XLOOKUP(K173,Sectores[Sector],Sectores[id_Sector],FALSE)</f>
        <v>#NAME?</v>
      </c>
      <c r="B173" t="e" vm="1">
        <f ca="1">_xlfn.XLOOKUP(L173,Contenido[Contenido],Contenido[id_contenido])</f>
        <v>#NAME?</v>
      </c>
      <c r="C173" t="e" vm="1">
        <f ca="1">_xlfn.XLOOKUP(M173,Temas[Tema],Temas[id_Tema],FALSE)</f>
        <v>#NAME?</v>
      </c>
      <c r="D173" t="s">
        <v>3636</v>
      </c>
      <c r="F173" t="e" vm="2">
        <f t="shared" ca="1" si="8"/>
        <v>#NAME?</v>
      </c>
      <c r="G173" t="e" vm="2">
        <f t="shared" ca="1" si="9"/>
        <v>#NAME?</v>
      </c>
      <c r="H173" t="e" vm="2">
        <f t="shared" ca="1" si="10"/>
        <v>#NAME?</v>
      </c>
      <c r="I173" t="str">
        <f t="shared" si="11"/>
        <v>07.01.04.01 Denuncias</v>
      </c>
      <c r="K173" t="s">
        <v>67</v>
      </c>
      <c r="L173" t="s">
        <v>197</v>
      </c>
      <c r="M173" t="s">
        <v>70</v>
      </c>
      <c r="N173" t="s">
        <v>70</v>
      </c>
    </row>
    <row r="174" spans="1:14" x14ac:dyDescent="0.25">
      <c r="A174" t="e" vm="1">
        <f ca="1">_xlfn.XLOOKUP(K174,Sectores[Sector],Sectores[id_Sector],FALSE)</f>
        <v>#NAME?</v>
      </c>
      <c r="B174" t="e" vm="1">
        <f ca="1">_xlfn.XLOOKUP(L174,Contenido[Contenido],Contenido[id_contenido])</f>
        <v>#NAME?</v>
      </c>
      <c r="C174" t="e" vm="1">
        <f ca="1">_xlfn.XLOOKUP(M174,Temas[Tema],Temas[id_Tema],FALSE)</f>
        <v>#NAME?</v>
      </c>
      <c r="D174" t="s">
        <v>3637</v>
      </c>
      <c r="F174" t="e" vm="2">
        <f t="shared" ca="1" si="8"/>
        <v>#NAME?</v>
      </c>
      <c r="G174" t="e" vm="2">
        <f t="shared" ca="1" si="9"/>
        <v>#NAME?</v>
      </c>
      <c r="H174" t="e" vm="2">
        <f t="shared" ca="1" si="10"/>
        <v>#NAME?</v>
      </c>
      <c r="I174" t="str">
        <f t="shared" si="11"/>
        <v>07.01.04.02 Homicidios</v>
      </c>
      <c r="K174" t="s">
        <v>67</v>
      </c>
      <c r="L174" t="s">
        <v>197</v>
      </c>
      <c r="M174" t="s">
        <v>70</v>
      </c>
      <c r="N174" t="s">
        <v>1522</v>
      </c>
    </row>
    <row r="175" spans="1:14" x14ac:dyDescent="0.25">
      <c r="A175" t="e" vm="1">
        <f ca="1">_xlfn.XLOOKUP(K175,Sectores[Sector],Sectores[id_Sector],FALSE)</f>
        <v>#NAME?</v>
      </c>
      <c r="B175" t="e" vm="1">
        <f ca="1">_xlfn.XLOOKUP(L175,Contenido[Contenido],Contenido[id_contenido])</f>
        <v>#NAME?</v>
      </c>
      <c r="C175" t="e" vm="1">
        <f ca="1">_xlfn.XLOOKUP(M175,Temas[Tema],Temas[id_Tema],FALSE)</f>
        <v>#NAME?</v>
      </c>
      <c r="D175" t="s">
        <v>3638</v>
      </c>
      <c r="F175" t="e" vm="2">
        <f t="shared" ca="1" si="8"/>
        <v>#NAME?</v>
      </c>
      <c r="G175" t="e" vm="2">
        <f t="shared" ca="1" si="9"/>
        <v>#NAME?</v>
      </c>
      <c r="H175" t="e" vm="2">
        <f t="shared" ca="1" si="10"/>
        <v>#NAME?</v>
      </c>
      <c r="I175" t="str">
        <f t="shared" si="11"/>
        <v>07.01.04.03 Hurtos</v>
      </c>
      <c r="K175" t="s">
        <v>67</v>
      </c>
      <c r="L175" t="s">
        <v>197</v>
      </c>
      <c r="M175" t="s">
        <v>70</v>
      </c>
      <c r="N175" t="s">
        <v>1524</v>
      </c>
    </row>
    <row r="176" spans="1:14" x14ac:dyDescent="0.25">
      <c r="A176" t="e" vm="1">
        <f ca="1">_xlfn.XLOOKUP(K176,Sectores[Sector],Sectores[id_Sector],FALSE)</f>
        <v>#NAME?</v>
      </c>
      <c r="B176" t="e" vm="1">
        <f ca="1">_xlfn.XLOOKUP(L176,Contenido[Contenido],Contenido[id_contenido])</f>
        <v>#NAME?</v>
      </c>
      <c r="C176" t="e" vm="1">
        <f ca="1">_xlfn.XLOOKUP(M176,Temas[Tema],Temas[id_Tema],FALSE)</f>
        <v>#NAME?</v>
      </c>
      <c r="D176" t="s">
        <v>3639</v>
      </c>
      <c r="F176" t="e" vm="2">
        <f t="shared" ca="1" si="8"/>
        <v>#NAME?</v>
      </c>
      <c r="G176" t="e" vm="2">
        <f t="shared" ca="1" si="9"/>
        <v>#NAME?</v>
      </c>
      <c r="H176" t="e" vm="2">
        <f t="shared" ca="1" si="10"/>
        <v>#NAME?</v>
      </c>
      <c r="I176" t="str">
        <f t="shared" si="11"/>
        <v>07.01.04.04 Lesiones</v>
      </c>
      <c r="K176" t="s">
        <v>67</v>
      </c>
      <c r="L176" t="s">
        <v>197</v>
      </c>
      <c r="M176" t="s">
        <v>70</v>
      </c>
      <c r="N176" t="s">
        <v>1526</v>
      </c>
    </row>
    <row r="177" spans="1:14" x14ac:dyDescent="0.25">
      <c r="A177" t="e" vm="1">
        <f ca="1">_xlfn.XLOOKUP(K177,Sectores[Sector],Sectores[id_Sector],FALSE)</f>
        <v>#NAME?</v>
      </c>
      <c r="B177" t="e" vm="1">
        <f ca="1">_xlfn.XLOOKUP(L177,Contenido[Contenido],Contenido[id_contenido])</f>
        <v>#NAME?</v>
      </c>
      <c r="C177" t="e" vm="1">
        <f ca="1">_xlfn.XLOOKUP(M177,Temas[Tema],Temas[id_Tema],FALSE)</f>
        <v>#NAME?</v>
      </c>
      <c r="D177" t="s">
        <v>3640</v>
      </c>
      <c r="F177" t="e" vm="2">
        <f t="shared" ca="1" si="8"/>
        <v>#NAME?</v>
      </c>
      <c r="G177" t="e" vm="2">
        <f t="shared" ca="1" si="9"/>
        <v>#NAME?</v>
      </c>
      <c r="H177" t="e" vm="2">
        <f t="shared" ca="1" si="10"/>
        <v>#NAME?</v>
      </c>
      <c r="I177" t="str">
        <f t="shared" si="11"/>
        <v>07.01.04.05 Otros Robos con Fuerza</v>
      </c>
      <c r="K177" t="s">
        <v>67</v>
      </c>
      <c r="L177" t="s">
        <v>197</v>
      </c>
      <c r="M177" t="s">
        <v>70</v>
      </c>
      <c r="N177" t="s">
        <v>1528</v>
      </c>
    </row>
    <row r="178" spans="1:14" x14ac:dyDescent="0.25">
      <c r="A178" t="e" vm="1">
        <f ca="1">_xlfn.XLOOKUP(K178,Sectores[Sector],Sectores[id_Sector],FALSE)</f>
        <v>#NAME?</v>
      </c>
      <c r="B178" t="e" vm="1">
        <f ca="1">_xlfn.XLOOKUP(L178,Contenido[Contenido],Contenido[id_contenido])</f>
        <v>#NAME?</v>
      </c>
      <c r="C178" t="e" vm="1">
        <f ca="1">_xlfn.XLOOKUP(M178,Temas[Tema],Temas[id_Tema],FALSE)</f>
        <v>#NAME?</v>
      </c>
      <c r="D178" t="s">
        <v>3641</v>
      </c>
      <c r="F178" t="e" vm="2">
        <f t="shared" ca="1" si="8"/>
        <v>#NAME?</v>
      </c>
      <c r="G178" t="e" vm="2">
        <f t="shared" ca="1" si="9"/>
        <v>#NAME?</v>
      </c>
      <c r="H178" t="e" vm="2">
        <f t="shared" ca="1" si="10"/>
        <v>#NAME?</v>
      </c>
      <c r="I178" t="str">
        <f t="shared" si="11"/>
        <v>07.01.04.06 Robo Accesorio Vehículo</v>
      </c>
      <c r="K178" t="s">
        <v>67</v>
      </c>
      <c r="L178" t="s">
        <v>197</v>
      </c>
      <c r="M178" t="s">
        <v>70</v>
      </c>
      <c r="N178" t="s">
        <v>1530</v>
      </c>
    </row>
    <row r="179" spans="1:14" x14ac:dyDescent="0.25">
      <c r="A179" t="e" vm="1">
        <f ca="1">_xlfn.XLOOKUP(K179,Sectores[Sector],Sectores[id_Sector],FALSE)</f>
        <v>#NAME?</v>
      </c>
      <c r="B179" t="e" vm="1">
        <f ca="1">_xlfn.XLOOKUP(L179,Contenido[Contenido],Contenido[id_contenido])</f>
        <v>#NAME?</v>
      </c>
      <c r="C179" t="e" vm="1">
        <f ca="1">_xlfn.XLOOKUP(M179,Temas[Tema],Temas[id_Tema],FALSE)</f>
        <v>#NAME?</v>
      </c>
      <c r="D179" t="s">
        <v>3642</v>
      </c>
      <c r="F179" t="e" vm="2">
        <f t="shared" ca="1" si="8"/>
        <v>#NAME?</v>
      </c>
      <c r="G179" t="e" vm="2">
        <f t="shared" ca="1" si="9"/>
        <v>#NAME?</v>
      </c>
      <c r="H179" t="e" vm="2">
        <f t="shared" ca="1" si="10"/>
        <v>#NAME?</v>
      </c>
      <c r="I179" t="str">
        <f t="shared" si="11"/>
        <v>07.01.04.07 Robo con Violencia o Intimidación</v>
      </c>
      <c r="K179" t="s">
        <v>67</v>
      </c>
      <c r="L179" t="s">
        <v>197</v>
      </c>
      <c r="M179" t="s">
        <v>70</v>
      </c>
      <c r="N179" t="s">
        <v>1532</v>
      </c>
    </row>
    <row r="180" spans="1:14" x14ac:dyDescent="0.25">
      <c r="A180" t="e" vm="1">
        <f ca="1">_xlfn.XLOOKUP(K180,Sectores[Sector],Sectores[id_Sector],FALSE)</f>
        <v>#NAME?</v>
      </c>
      <c r="B180" t="e" vm="1">
        <f ca="1">_xlfn.XLOOKUP(L180,Contenido[Contenido],Contenido[id_contenido])</f>
        <v>#NAME?</v>
      </c>
      <c r="C180" t="e" vm="1">
        <f ca="1">_xlfn.XLOOKUP(M180,Temas[Tema],Temas[id_Tema],FALSE)</f>
        <v>#NAME?</v>
      </c>
      <c r="D180" t="s">
        <v>3643</v>
      </c>
      <c r="F180" t="e" vm="2">
        <f t="shared" ca="1" si="8"/>
        <v>#NAME?</v>
      </c>
      <c r="G180" t="e" vm="2">
        <f t="shared" ca="1" si="9"/>
        <v>#NAME?</v>
      </c>
      <c r="H180" t="e" vm="2">
        <f t="shared" ca="1" si="10"/>
        <v>#NAME?</v>
      </c>
      <c r="I180" t="str">
        <f t="shared" si="11"/>
        <v>07.01.04.08 Robo de Vehículo</v>
      </c>
      <c r="K180" t="s">
        <v>67</v>
      </c>
      <c r="L180" t="s">
        <v>197</v>
      </c>
      <c r="M180" t="s">
        <v>70</v>
      </c>
      <c r="N180" t="s">
        <v>1534</v>
      </c>
    </row>
    <row r="181" spans="1:14" x14ac:dyDescent="0.25">
      <c r="A181" t="e" vm="1">
        <f ca="1">_xlfn.XLOOKUP(K181,Sectores[Sector],Sectores[id_Sector],FALSE)</f>
        <v>#NAME?</v>
      </c>
      <c r="B181" t="e" vm="1">
        <f ca="1">_xlfn.XLOOKUP(L181,Contenido[Contenido],Contenido[id_contenido])</f>
        <v>#NAME?</v>
      </c>
      <c r="C181" t="e" vm="1">
        <f ca="1">_xlfn.XLOOKUP(M181,Temas[Tema],Temas[id_Tema],FALSE)</f>
        <v>#NAME?</v>
      </c>
      <c r="D181" t="s">
        <v>3644</v>
      </c>
      <c r="F181" t="e" vm="2">
        <f t="shared" ca="1" si="8"/>
        <v>#NAME?</v>
      </c>
      <c r="G181" t="e" vm="2">
        <f t="shared" ca="1" si="9"/>
        <v>#NAME?</v>
      </c>
      <c r="H181" t="e" vm="2">
        <f t="shared" ca="1" si="10"/>
        <v>#NAME?</v>
      </c>
      <c r="I181" t="str">
        <f t="shared" si="11"/>
        <v>07.01.04.09 Robo Lugar Habitado</v>
      </c>
      <c r="K181" t="s">
        <v>67</v>
      </c>
      <c r="L181" t="s">
        <v>197</v>
      </c>
      <c r="M181" t="s">
        <v>70</v>
      </c>
      <c r="N181" t="s">
        <v>1536</v>
      </c>
    </row>
    <row r="182" spans="1:14" x14ac:dyDescent="0.25">
      <c r="A182" t="e" vm="1">
        <f ca="1">_xlfn.XLOOKUP(K182,Sectores[Sector],Sectores[id_Sector],FALSE)</f>
        <v>#NAME?</v>
      </c>
      <c r="B182" t="e" vm="1">
        <f ca="1">_xlfn.XLOOKUP(L182,Contenido[Contenido],Contenido[id_contenido])</f>
        <v>#NAME?</v>
      </c>
      <c r="C182" t="e" vm="1">
        <f ca="1">_xlfn.XLOOKUP(M182,Temas[Tema],Temas[id_Tema],FALSE)</f>
        <v>#NAME?</v>
      </c>
      <c r="D182" t="s">
        <v>3645</v>
      </c>
      <c r="F182" t="e" vm="2">
        <f t="shared" ca="1" si="8"/>
        <v>#NAME?</v>
      </c>
      <c r="G182" t="e" vm="2">
        <f t="shared" ca="1" si="9"/>
        <v>#NAME?</v>
      </c>
      <c r="H182" t="e" vm="2">
        <f t="shared" ca="1" si="10"/>
        <v>#NAME?</v>
      </c>
      <c r="I182" t="str">
        <f t="shared" si="11"/>
        <v>07.01.04.10 Robo Lugar No Habitado</v>
      </c>
      <c r="K182" t="s">
        <v>67</v>
      </c>
      <c r="L182" t="s">
        <v>197</v>
      </c>
      <c r="M182" t="s">
        <v>70</v>
      </c>
      <c r="N182" t="s">
        <v>1538</v>
      </c>
    </row>
    <row r="183" spans="1:14" x14ac:dyDescent="0.25">
      <c r="A183" t="e" vm="1">
        <f ca="1">_xlfn.XLOOKUP(K183,Sectores[Sector],Sectores[id_Sector],FALSE)</f>
        <v>#NAME?</v>
      </c>
      <c r="B183" t="e" vm="1">
        <f ca="1">_xlfn.XLOOKUP(L183,Contenido[Contenido],Contenido[id_contenido])</f>
        <v>#NAME?</v>
      </c>
      <c r="C183" t="e" vm="1">
        <f ca="1">_xlfn.XLOOKUP(M183,Temas[Tema],Temas[id_Tema],FALSE)</f>
        <v>#NAME?</v>
      </c>
      <c r="D183" t="s">
        <v>3646</v>
      </c>
      <c r="F183" t="e" vm="2">
        <f t="shared" ca="1" si="8"/>
        <v>#NAME?</v>
      </c>
      <c r="G183" t="e" vm="2">
        <f t="shared" ca="1" si="9"/>
        <v>#NAME?</v>
      </c>
      <c r="H183" t="e" vm="2">
        <f t="shared" ca="1" si="10"/>
        <v>#NAME?</v>
      </c>
      <c r="I183" t="str">
        <f t="shared" si="11"/>
        <v>07.01.04.11 Robo por Sorpresa</v>
      </c>
      <c r="K183" t="s">
        <v>67</v>
      </c>
      <c r="L183" t="s">
        <v>197</v>
      </c>
      <c r="M183" t="s">
        <v>70</v>
      </c>
      <c r="N183" t="s">
        <v>1540</v>
      </c>
    </row>
    <row r="184" spans="1:14" x14ac:dyDescent="0.25">
      <c r="A184" t="e" vm="1">
        <f ca="1">_xlfn.XLOOKUP(K184,Sectores[Sector],Sectores[id_Sector],FALSE)</f>
        <v>#NAME?</v>
      </c>
      <c r="B184" t="e" vm="1">
        <f ca="1">_xlfn.XLOOKUP(L184,Contenido[Contenido],Contenido[id_contenido])</f>
        <v>#NAME?</v>
      </c>
      <c r="C184" t="e" vm="1">
        <f ca="1">_xlfn.XLOOKUP(M184,Temas[Tema],Temas[id_Tema],FALSE)</f>
        <v>#NAME?</v>
      </c>
      <c r="D184" t="s">
        <v>3647</v>
      </c>
      <c r="F184" t="e" vm="2">
        <f t="shared" ca="1" si="8"/>
        <v>#NAME?</v>
      </c>
      <c r="G184" t="e" vm="2">
        <f t="shared" ca="1" si="9"/>
        <v>#NAME?</v>
      </c>
      <c r="H184" t="e" vm="2">
        <f t="shared" ca="1" si="10"/>
        <v>#NAME?</v>
      </c>
      <c r="I184" t="str">
        <f t="shared" si="11"/>
        <v>07.01.04.12 Violación</v>
      </c>
      <c r="K184" t="s">
        <v>67</v>
      </c>
      <c r="L184" t="s">
        <v>197</v>
      </c>
      <c r="M184" t="s">
        <v>70</v>
      </c>
      <c r="N184" t="s">
        <v>1197</v>
      </c>
    </row>
    <row r="185" spans="1:14" x14ac:dyDescent="0.25">
      <c r="A185" t="e" vm="1">
        <f ca="1">_xlfn.XLOOKUP(K185,Sectores[Sector],Sectores[id_Sector],FALSE)</f>
        <v>#NAME?</v>
      </c>
      <c r="B185" t="e" vm="1">
        <f ca="1">_xlfn.XLOOKUP(L185,Contenido[Contenido],Contenido[id_contenido])</f>
        <v>#NAME?</v>
      </c>
      <c r="C185" t="e" vm="1">
        <f ca="1">_xlfn.XLOOKUP(M185,Temas[Tema],Temas[id_Tema],FALSE)</f>
        <v>#NAME?</v>
      </c>
      <c r="D185" t="s">
        <v>3648</v>
      </c>
      <c r="F185" t="e" vm="2">
        <f t="shared" ca="1" si="8"/>
        <v>#NAME?</v>
      </c>
      <c r="G185" t="e" vm="2">
        <f t="shared" ca="1" si="9"/>
        <v>#NAME?</v>
      </c>
      <c r="H185" t="e" vm="2">
        <f t="shared" ca="1" si="10"/>
        <v>#NAME?</v>
      </c>
      <c r="I185" t="str">
        <f t="shared" si="11"/>
        <v>07.01.05.01 Detenciones</v>
      </c>
      <c r="K185" t="s">
        <v>67</v>
      </c>
      <c r="L185" t="s">
        <v>197</v>
      </c>
      <c r="M185" t="s">
        <v>71</v>
      </c>
      <c r="N185" t="s">
        <v>71</v>
      </c>
    </row>
    <row r="186" spans="1:14" x14ac:dyDescent="0.25">
      <c r="A186" t="e" vm="1">
        <f ca="1">_xlfn.XLOOKUP(K186,Sectores[Sector],Sectores[id_Sector],FALSE)</f>
        <v>#NAME?</v>
      </c>
      <c r="B186" t="e" vm="1">
        <f ca="1">_xlfn.XLOOKUP(L186,Contenido[Contenido],Contenido[id_contenido])</f>
        <v>#NAME?</v>
      </c>
      <c r="C186" t="e" vm="1">
        <f ca="1">_xlfn.XLOOKUP(M186,Temas[Tema],Temas[id_Tema],FALSE)</f>
        <v>#NAME?</v>
      </c>
      <c r="D186" t="s">
        <v>3649</v>
      </c>
      <c r="F186" t="e" vm="2">
        <f t="shared" ca="1" si="8"/>
        <v>#NAME?</v>
      </c>
      <c r="G186" t="e" vm="2">
        <f t="shared" ca="1" si="9"/>
        <v>#NAME?</v>
      </c>
      <c r="H186" t="e" vm="2">
        <f t="shared" ca="1" si="10"/>
        <v>#NAME?</v>
      </c>
      <c r="I186" t="str">
        <f t="shared" si="11"/>
        <v>07.01.05.02 Homicidios</v>
      </c>
      <c r="K186" t="s">
        <v>67</v>
      </c>
      <c r="L186" t="s">
        <v>197</v>
      </c>
      <c r="M186" t="s">
        <v>71</v>
      </c>
      <c r="N186" t="s">
        <v>1522</v>
      </c>
    </row>
    <row r="187" spans="1:14" x14ac:dyDescent="0.25">
      <c r="A187" t="e" vm="1">
        <f ca="1">_xlfn.XLOOKUP(K187,Sectores[Sector],Sectores[id_Sector],FALSE)</f>
        <v>#NAME?</v>
      </c>
      <c r="B187" t="e" vm="1">
        <f ca="1">_xlfn.XLOOKUP(L187,Contenido[Contenido],Contenido[id_contenido])</f>
        <v>#NAME?</v>
      </c>
      <c r="C187" t="e" vm="1">
        <f ca="1">_xlfn.XLOOKUP(M187,Temas[Tema],Temas[id_Tema],FALSE)</f>
        <v>#NAME?</v>
      </c>
      <c r="D187" t="s">
        <v>3650</v>
      </c>
      <c r="F187" t="e" vm="2">
        <f t="shared" ca="1" si="8"/>
        <v>#NAME?</v>
      </c>
      <c r="G187" t="e" vm="2">
        <f t="shared" ca="1" si="9"/>
        <v>#NAME?</v>
      </c>
      <c r="H187" t="e" vm="2">
        <f t="shared" ca="1" si="10"/>
        <v>#NAME?</v>
      </c>
      <c r="I187" t="str">
        <f t="shared" si="11"/>
        <v>07.01.05.03 Hurtos</v>
      </c>
      <c r="K187" t="s">
        <v>67</v>
      </c>
      <c r="L187" t="s">
        <v>197</v>
      </c>
      <c r="M187" t="s">
        <v>71</v>
      </c>
      <c r="N187" t="s">
        <v>1524</v>
      </c>
    </row>
    <row r="188" spans="1:14" x14ac:dyDescent="0.25">
      <c r="A188" t="e" vm="1">
        <f ca="1">_xlfn.XLOOKUP(K188,Sectores[Sector],Sectores[id_Sector],FALSE)</f>
        <v>#NAME?</v>
      </c>
      <c r="B188" t="e" vm="1">
        <f ca="1">_xlfn.XLOOKUP(L188,Contenido[Contenido],Contenido[id_contenido])</f>
        <v>#NAME?</v>
      </c>
      <c r="C188" t="e" vm="1">
        <f ca="1">_xlfn.XLOOKUP(M188,Temas[Tema],Temas[id_Tema],FALSE)</f>
        <v>#NAME?</v>
      </c>
      <c r="D188" t="s">
        <v>3651</v>
      </c>
      <c r="F188" t="e" vm="2">
        <f t="shared" ca="1" si="8"/>
        <v>#NAME?</v>
      </c>
      <c r="G188" t="e" vm="2">
        <f t="shared" ca="1" si="9"/>
        <v>#NAME?</v>
      </c>
      <c r="H188" t="e" vm="2">
        <f t="shared" ca="1" si="10"/>
        <v>#NAME?</v>
      </c>
      <c r="I188" t="str">
        <f t="shared" si="11"/>
        <v>07.01.05.04 Lesiones</v>
      </c>
      <c r="K188" t="s">
        <v>67</v>
      </c>
      <c r="L188" t="s">
        <v>197</v>
      </c>
      <c r="M188" t="s">
        <v>71</v>
      </c>
      <c r="N188" t="s">
        <v>1526</v>
      </c>
    </row>
    <row r="189" spans="1:14" x14ac:dyDescent="0.25">
      <c r="A189" t="e" vm="1">
        <f ca="1">_xlfn.XLOOKUP(K189,Sectores[Sector],Sectores[id_Sector],FALSE)</f>
        <v>#NAME?</v>
      </c>
      <c r="B189" t="e" vm="1">
        <f ca="1">_xlfn.XLOOKUP(L189,Contenido[Contenido],Contenido[id_contenido])</f>
        <v>#NAME?</v>
      </c>
      <c r="C189" t="e" vm="1">
        <f ca="1">_xlfn.XLOOKUP(M189,Temas[Tema],Temas[id_Tema],FALSE)</f>
        <v>#NAME?</v>
      </c>
      <c r="D189" t="s">
        <v>3652</v>
      </c>
      <c r="F189" t="e" vm="2">
        <f t="shared" ca="1" si="8"/>
        <v>#NAME?</v>
      </c>
      <c r="G189" t="e" vm="2">
        <f t="shared" ca="1" si="9"/>
        <v>#NAME?</v>
      </c>
      <c r="H189" t="e" vm="2">
        <f t="shared" ca="1" si="10"/>
        <v>#NAME?</v>
      </c>
      <c r="I189" t="str">
        <f t="shared" si="11"/>
        <v>07.01.05.05 Otros Robos con Fuerza</v>
      </c>
      <c r="K189" t="s">
        <v>67</v>
      </c>
      <c r="L189" t="s">
        <v>197</v>
      </c>
      <c r="M189" t="s">
        <v>71</v>
      </c>
      <c r="N189" t="s">
        <v>1528</v>
      </c>
    </row>
    <row r="190" spans="1:14" x14ac:dyDescent="0.25">
      <c r="A190" t="e" vm="1">
        <f ca="1">_xlfn.XLOOKUP(K190,Sectores[Sector],Sectores[id_Sector],FALSE)</f>
        <v>#NAME?</v>
      </c>
      <c r="B190" t="e" vm="1">
        <f ca="1">_xlfn.XLOOKUP(L190,Contenido[Contenido],Contenido[id_contenido])</f>
        <v>#NAME?</v>
      </c>
      <c r="C190" t="e" vm="1">
        <f ca="1">_xlfn.XLOOKUP(M190,Temas[Tema],Temas[id_Tema],FALSE)</f>
        <v>#NAME?</v>
      </c>
      <c r="D190" t="s">
        <v>3653</v>
      </c>
      <c r="F190" t="e" vm="2">
        <f t="shared" ca="1" si="8"/>
        <v>#NAME?</v>
      </c>
      <c r="G190" t="e" vm="2">
        <f t="shared" ca="1" si="9"/>
        <v>#NAME?</v>
      </c>
      <c r="H190" t="e" vm="2">
        <f t="shared" ca="1" si="10"/>
        <v>#NAME?</v>
      </c>
      <c r="I190" t="str">
        <f t="shared" si="11"/>
        <v>07.01.05.06 Robo Accesorio Vehículo</v>
      </c>
      <c r="K190" t="s">
        <v>67</v>
      </c>
      <c r="L190" t="s">
        <v>197</v>
      </c>
      <c r="M190" t="s">
        <v>71</v>
      </c>
      <c r="N190" t="s">
        <v>1530</v>
      </c>
    </row>
    <row r="191" spans="1:14" x14ac:dyDescent="0.25">
      <c r="A191" t="e" vm="1">
        <f ca="1">_xlfn.XLOOKUP(K191,Sectores[Sector],Sectores[id_Sector],FALSE)</f>
        <v>#NAME?</v>
      </c>
      <c r="B191" t="e" vm="1">
        <f ca="1">_xlfn.XLOOKUP(L191,Contenido[Contenido],Contenido[id_contenido])</f>
        <v>#NAME?</v>
      </c>
      <c r="C191" t="e" vm="1">
        <f ca="1">_xlfn.XLOOKUP(M191,Temas[Tema],Temas[id_Tema],FALSE)</f>
        <v>#NAME?</v>
      </c>
      <c r="D191" t="s">
        <v>3654</v>
      </c>
      <c r="F191" t="e" vm="2">
        <f t="shared" ca="1" si="8"/>
        <v>#NAME?</v>
      </c>
      <c r="G191" t="e" vm="2">
        <f t="shared" ca="1" si="9"/>
        <v>#NAME?</v>
      </c>
      <c r="H191" t="e" vm="2">
        <f t="shared" ca="1" si="10"/>
        <v>#NAME?</v>
      </c>
      <c r="I191" t="str">
        <f t="shared" si="11"/>
        <v>07.01.05.07 Robo con Violencia o Intimidación</v>
      </c>
      <c r="K191" t="s">
        <v>67</v>
      </c>
      <c r="L191" t="s">
        <v>197</v>
      </c>
      <c r="M191" t="s">
        <v>71</v>
      </c>
      <c r="N191" t="s">
        <v>1532</v>
      </c>
    </row>
    <row r="192" spans="1:14" x14ac:dyDescent="0.25">
      <c r="A192" t="e" vm="1">
        <f ca="1">_xlfn.XLOOKUP(K192,Sectores[Sector],Sectores[id_Sector],FALSE)</f>
        <v>#NAME?</v>
      </c>
      <c r="B192" t="e" vm="1">
        <f ca="1">_xlfn.XLOOKUP(L192,Contenido[Contenido],Contenido[id_contenido])</f>
        <v>#NAME?</v>
      </c>
      <c r="C192" t="e" vm="1">
        <f ca="1">_xlfn.XLOOKUP(M192,Temas[Tema],Temas[id_Tema],FALSE)</f>
        <v>#NAME?</v>
      </c>
      <c r="D192" t="s">
        <v>3655</v>
      </c>
      <c r="F192" t="e" vm="2">
        <f t="shared" ca="1" si="8"/>
        <v>#NAME?</v>
      </c>
      <c r="G192" t="e" vm="2">
        <f t="shared" ca="1" si="9"/>
        <v>#NAME?</v>
      </c>
      <c r="H192" t="e" vm="2">
        <f t="shared" ca="1" si="10"/>
        <v>#NAME?</v>
      </c>
      <c r="I192" t="str">
        <f t="shared" si="11"/>
        <v>07.01.05.08 Robo de Vehículo</v>
      </c>
      <c r="K192" t="s">
        <v>67</v>
      </c>
      <c r="L192" t="s">
        <v>197</v>
      </c>
      <c r="M192" t="s">
        <v>71</v>
      </c>
      <c r="N192" t="s">
        <v>1534</v>
      </c>
    </row>
    <row r="193" spans="1:14" x14ac:dyDescent="0.25">
      <c r="A193" t="e" vm="1">
        <f ca="1">_xlfn.XLOOKUP(K193,Sectores[Sector],Sectores[id_Sector],FALSE)</f>
        <v>#NAME?</v>
      </c>
      <c r="B193" t="e" vm="1">
        <f ca="1">_xlfn.XLOOKUP(L193,Contenido[Contenido],Contenido[id_contenido])</f>
        <v>#NAME?</v>
      </c>
      <c r="C193" t="e" vm="1">
        <f ca="1">_xlfn.XLOOKUP(M193,Temas[Tema],Temas[id_Tema],FALSE)</f>
        <v>#NAME?</v>
      </c>
      <c r="D193" t="s">
        <v>3656</v>
      </c>
      <c r="F193" t="e" vm="2">
        <f t="shared" ca="1" si="8"/>
        <v>#NAME?</v>
      </c>
      <c r="G193" t="e" vm="2">
        <f t="shared" ca="1" si="9"/>
        <v>#NAME?</v>
      </c>
      <c r="H193" t="e" vm="2">
        <f t="shared" ca="1" si="10"/>
        <v>#NAME?</v>
      </c>
      <c r="I193" t="str">
        <f t="shared" si="11"/>
        <v>07.01.05.09 Robo Lugar Habitado</v>
      </c>
      <c r="K193" t="s">
        <v>67</v>
      </c>
      <c r="L193" t="s">
        <v>197</v>
      </c>
      <c r="M193" t="s">
        <v>71</v>
      </c>
      <c r="N193" t="s">
        <v>1536</v>
      </c>
    </row>
    <row r="194" spans="1:14" x14ac:dyDescent="0.25">
      <c r="A194" t="e" vm="1">
        <f ca="1">_xlfn.XLOOKUP(K194,Sectores[Sector],Sectores[id_Sector],FALSE)</f>
        <v>#NAME?</v>
      </c>
      <c r="B194" t="e" vm="1">
        <f ca="1">_xlfn.XLOOKUP(L194,Contenido[Contenido],Contenido[id_contenido])</f>
        <v>#NAME?</v>
      </c>
      <c r="C194" t="e" vm="1">
        <f ca="1">_xlfn.XLOOKUP(M194,Temas[Tema],Temas[id_Tema],FALSE)</f>
        <v>#NAME?</v>
      </c>
      <c r="D194" t="s">
        <v>3657</v>
      </c>
      <c r="F194" t="e" vm="2">
        <f t="shared" ca="1" si="8"/>
        <v>#NAME?</v>
      </c>
      <c r="G194" t="e" vm="2">
        <f t="shared" ca="1" si="9"/>
        <v>#NAME?</v>
      </c>
      <c r="H194" t="e" vm="2">
        <f t="shared" ca="1" si="10"/>
        <v>#NAME?</v>
      </c>
      <c r="I194" t="str">
        <f t="shared" si="11"/>
        <v>07.01.05.10 Robo Lugar No Habitado</v>
      </c>
      <c r="K194" t="s">
        <v>67</v>
      </c>
      <c r="L194" t="s">
        <v>197</v>
      </c>
      <c r="M194" t="s">
        <v>71</v>
      </c>
      <c r="N194" t="s">
        <v>1538</v>
      </c>
    </row>
    <row r="195" spans="1:14" x14ac:dyDescent="0.25">
      <c r="A195" t="e" vm="1">
        <f ca="1">_xlfn.XLOOKUP(K195,Sectores[Sector],Sectores[id_Sector],FALSE)</f>
        <v>#NAME?</v>
      </c>
      <c r="B195" t="e" vm="1">
        <f ca="1">_xlfn.XLOOKUP(L195,Contenido[Contenido],Contenido[id_contenido])</f>
        <v>#NAME?</v>
      </c>
      <c r="C195" t="e" vm="1">
        <f ca="1">_xlfn.XLOOKUP(M195,Temas[Tema],Temas[id_Tema],FALSE)</f>
        <v>#NAME?</v>
      </c>
      <c r="D195" t="s">
        <v>3658</v>
      </c>
      <c r="F195" t="e" vm="2">
        <f t="shared" ca="1" si="8"/>
        <v>#NAME?</v>
      </c>
      <c r="G195" t="e" vm="2">
        <f t="shared" ca="1" si="9"/>
        <v>#NAME?</v>
      </c>
      <c r="H195" t="e" vm="2">
        <f t="shared" ca="1" si="10"/>
        <v>#NAME?</v>
      </c>
      <c r="I195" t="str">
        <f t="shared" si="11"/>
        <v>07.01.05.11 Robo por Sorpresa</v>
      </c>
      <c r="K195" t="s">
        <v>67</v>
      </c>
      <c r="L195" t="s">
        <v>197</v>
      </c>
      <c r="M195" t="s">
        <v>71</v>
      </c>
      <c r="N195" t="s">
        <v>1540</v>
      </c>
    </row>
    <row r="196" spans="1:14" x14ac:dyDescent="0.25">
      <c r="A196" t="e" vm="1">
        <f ca="1">_xlfn.XLOOKUP(K196,Sectores[Sector],Sectores[id_Sector],FALSE)</f>
        <v>#NAME?</v>
      </c>
      <c r="B196" t="e" vm="1">
        <f ca="1">_xlfn.XLOOKUP(L196,Contenido[Contenido],Contenido[id_contenido])</f>
        <v>#NAME?</v>
      </c>
      <c r="C196" t="e" vm="1">
        <f ca="1">_xlfn.XLOOKUP(M196,Temas[Tema],Temas[id_Tema],FALSE)</f>
        <v>#NAME?</v>
      </c>
      <c r="D196" t="s">
        <v>3659</v>
      </c>
      <c r="F196" t="e" vm="2">
        <f t="shared" ca="1" si="8"/>
        <v>#NAME?</v>
      </c>
      <c r="G196" t="e" vm="2">
        <f t="shared" ca="1" si="9"/>
        <v>#NAME?</v>
      </c>
      <c r="H196" t="e" vm="2">
        <f t="shared" ca="1" si="10"/>
        <v>#NAME?</v>
      </c>
      <c r="I196" t="str">
        <f t="shared" si="11"/>
        <v>07.01.05.12 Violación</v>
      </c>
      <c r="K196" t="s">
        <v>67</v>
      </c>
      <c r="L196" t="s">
        <v>197</v>
      </c>
      <c r="M196" t="s">
        <v>71</v>
      </c>
      <c r="N196" t="s">
        <v>1197</v>
      </c>
    </row>
    <row r="197" spans="1:14" x14ac:dyDescent="0.25">
      <c r="A197" t="e" vm="1">
        <f ca="1">_xlfn.XLOOKUP(K197,Sectores[Sector],Sectores[id_Sector],FALSE)</f>
        <v>#NAME?</v>
      </c>
      <c r="B197" t="e" vm="1">
        <f ca="1">_xlfn.XLOOKUP(L197,Contenido[Contenido],Contenido[id_contenido])</f>
        <v>#NAME?</v>
      </c>
      <c r="C197" t="e" vm="1">
        <f ca="1">_xlfn.XLOOKUP(M197,Temas[Tema],Temas[id_Tema],FALSE)</f>
        <v>#NAME?</v>
      </c>
      <c r="D197" t="s">
        <v>3660</v>
      </c>
      <c r="F197" t="e" vm="2">
        <f t="shared" ref="F197:F260" ca="1" si="12">+A197&amp;" "&amp;K197</f>
        <v>#NAME?</v>
      </c>
      <c r="G197" t="e" vm="2">
        <f t="shared" ref="G197:G260" ca="1" si="13">+B197&amp;" "&amp;L197</f>
        <v>#NAME?</v>
      </c>
      <c r="H197" t="e" vm="2">
        <f t="shared" ref="H197:H260" ca="1" si="14">+C197&amp;" "&amp;M197</f>
        <v>#NAME?</v>
      </c>
      <c r="I197" t="str">
        <f t="shared" ref="I197:I260" si="15">+D197&amp;" "&amp;N197</f>
        <v>07.02.01.01 Administración Desleal de Persona Jurídica</v>
      </c>
      <c r="K197" t="s">
        <v>67</v>
      </c>
      <c r="L197" t="s">
        <v>1576</v>
      </c>
      <c r="M197" t="s">
        <v>1634</v>
      </c>
      <c r="N197" t="s">
        <v>1635</v>
      </c>
    </row>
    <row r="198" spans="1:14" x14ac:dyDescent="0.25">
      <c r="A198" t="e" vm="1">
        <f ca="1">_xlfn.XLOOKUP(K198,Sectores[Sector],Sectores[id_Sector],FALSE)</f>
        <v>#NAME?</v>
      </c>
      <c r="B198" t="e" vm="1">
        <f ca="1">_xlfn.XLOOKUP(L198,Contenido[Contenido],Contenido[id_contenido])</f>
        <v>#NAME?</v>
      </c>
      <c r="C198" t="e" vm="1">
        <f ca="1">_xlfn.XLOOKUP(M198,Temas[Tema],Temas[id_Tema],FALSE)</f>
        <v>#NAME?</v>
      </c>
      <c r="D198" t="s">
        <v>3661</v>
      </c>
      <c r="F198" t="e" vm="2">
        <f t="shared" ca="1" si="12"/>
        <v>#NAME?</v>
      </c>
      <c r="G198" t="e" vm="2">
        <f t="shared" ca="1" si="13"/>
        <v>#NAME?</v>
      </c>
      <c r="H198" t="e" vm="2">
        <f t="shared" ca="1" si="14"/>
        <v>#NAME?</v>
      </c>
      <c r="I198" t="str">
        <f t="shared" si="15"/>
        <v>07.02.01.02 Corrupción Entre Particulares Cometido Persona Jurídica</v>
      </c>
      <c r="K198" t="s">
        <v>67</v>
      </c>
      <c r="L198" t="s">
        <v>1576</v>
      </c>
      <c r="M198" t="s">
        <v>1634</v>
      </c>
      <c r="N198" t="s">
        <v>1805</v>
      </c>
    </row>
    <row r="199" spans="1:14" x14ac:dyDescent="0.25">
      <c r="A199" t="e" vm="1">
        <f ca="1">_xlfn.XLOOKUP(K199,Sectores[Sector],Sectores[id_Sector],FALSE)</f>
        <v>#NAME?</v>
      </c>
      <c r="B199" t="e" vm="1">
        <f ca="1">_xlfn.XLOOKUP(L199,Contenido[Contenido],Contenido[id_contenido])</f>
        <v>#NAME?</v>
      </c>
      <c r="C199" t="e" vm="1">
        <f ca="1">_xlfn.XLOOKUP(M199,Temas[Tema],Temas[id_Tema],FALSE)</f>
        <v>#NAME?</v>
      </c>
      <c r="D199" t="s">
        <v>3662</v>
      </c>
      <c r="F199" t="e" vm="2">
        <f t="shared" ca="1" si="12"/>
        <v>#NAME?</v>
      </c>
      <c r="G199" t="e" vm="2">
        <f t="shared" ca="1" si="13"/>
        <v>#NAME?</v>
      </c>
      <c r="H199" t="e" vm="2">
        <f t="shared" ca="1" si="14"/>
        <v>#NAME?</v>
      </c>
      <c r="I199" t="str">
        <f t="shared" si="15"/>
        <v>07.02.01.03 Negociación Incompatible</v>
      </c>
      <c r="K199" t="s">
        <v>67</v>
      </c>
      <c r="L199" t="s">
        <v>1576</v>
      </c>
      <c r="M199" t="s">
        <v>1634</v>
      </c>
      <c r="N199" t="s">
        <v>2197</v>
      </c>
    </row>
    <row r="200" spans="1:14" x14ac:dyDescent="0.25">
      <c r="A200" t="e" vm="1">
        <f ca="1">_xlfn.XLOOKUP(K200,Sectores[Sector],Sectores[id_Sector],FALSE)</f>
        <v>#NAME?</v>
      </c>
      <c r="B200" t="e" vm="1">
        <f ca="1">_xlfn.XLOOKUP(L200,Contenido[Contenido],Contenido[id_contenido])</f>
        <v>#NAME?</v>
      </c>
      <c r="C200" t="e" vm="1">
        <f ca="1">_xlfn.XLOOKUP(M200,Temas[Tema],Temas[id_Tema],FALSE)</f>
        <v>#NAME?</v>
      </c>
      <c r="D200" t="s">
        <v>3663</v>
      </c>
      <c r="F200" t="e" vm="2">
        <f t="shared" ca="1" si="12"/>
        <v>#NAME?</v>
      </c>
      <c r="G200" t="e" vm="2">
        <f t="shared" ca="1" si="13"/>
        <v>#NAME?</v>
      </c>
      <c r="H200" t="e" vm="2">
        <f t="shared" ca="1" si="14"/>
        <v>#NAME?</v>
      </c>
      <c r="I200" t="str">
        <f t="shared" si="15"/>
        <v>07.02.01.04 Tráfico de Influencias</v>
      </c>
      <c r="K200" t="s">
        <v>67</v>
      </c>
      <c r="L200" t="s">
        <v>1576</v>
      </c>
      <c r="M200" t="s">
        <v>1634</v>
      </c>
      <c r="N200" t="s">
        <v>2453</v>
      </c>
    </row>
    <row r="201" spans="1:14" x14ac:dyDescent="0.25">
      <c r="A201" t="e" vm="1">
        <f ca="1">_xlfn.XLOOKUP(K201,Sectores[Sector],Sectores[id_Sector],FALSE)</f>
        <v>#NAME?</v>
      </c>
      <c r="B201" t="e" vm="1">
        <f ca="1">_xlfn.XLOOKUP(L201,Contenido[Contenido],Contenido[id_contenido])</f>
        <v>#NAME?</v>
      </c>
      <c r="C201" t="e" vm="1">
        <f ca="1">_xlfn.XLOOKUP(M201,Temas[Tema],Temas[id_Tema],FALSE)</f>
        <v>#NAME?</v>
      </c>
      <c r="D201" t="s">
        <v>3664</v>
      </c>
      <c r="F201" t="e" vm="2">
        <f t="shared" ca="1" si="12"/>
        <v>#NAME?</v>
      </c>
      <c r="G201" t="e" vm="2">
        <f t="shared" ca="1" si="13"/>
        <v>#NAME?</v>
      </c>
      <c r="H201" t="e" vm="2">
        <f t="shared" ca="1" si="14"/>
        <v>#NAME?</v>
      </c>
      <c r="I201" t="str">
        <f t="shared" si="15"/>
        <v>07.02.02.01 Asociación Ilícita</v>
      </c>
      <c r="K201" t="s">
        <v>67</v>
      </c>
      <c r="L201" t="s">
        <v>1576</v>
      </c>
      <c r="M201" t="s">
        <v>1698</v>
      </c>
      <c r="N201" t="s">
        <v>1699</v>
      </c>
    </row>
    <row r="202" spans="1:14" x14ac:dyDescent="0.25">
      <c r="A202" t="e" vm="1">
        <f ca="1">_xlfn.XLOOKUP(K202,Sectores[Sector],Sectores[id_Sector],FALSE)</f>
        <v>#NAME?</v>
      </c>
      <c r="B202" t="e" vm="1">
        <f ca="1">_xlfn.XLOOKUP(L202,Contenido[Contenido],Contenido[id_contenido])</f>
        <v>#NAME?</v>
      </c>
      <c r="C202" t="e" vm="1">
        <f ca="1">_xlfn.XLOOKUP(M202,Temas[Tema],Temas[id_Tema],FALSE)</f>
        <v>#NAME?</v>
      </c>
      <c r="D202" t="s">
        <v>3665</v>
      </c>
      <c r="F202" t="e" vm="2">
        <f t="shared" ca="1" si="12"/>
        <v>#NAME?</v>
      </c>
      <c r="G202" t="e" vm="2">
        <f t="shared" ca="1" si="13"/>
        <v>#NAME?</v>
      </c>
      <c r="H202" t="e" vm="2">
        <f t="shared" ca="1" si="14"/>
        <v>#NAME?</v>
      </c>
      <c r="I202" t="str">
        <f t="shared" si="15"/>
        <v>07.02.02.02 Asociación Ilícita para Tráfico de Personas</v>
      </c>
      <c r="K202" t="s">
        <v>67</v>
      </c>
      <c r="L202" t="s">
        <v>1576</v>
      </c>
      <c r="M202" t="s">
        <v>1698</v>
      </c>
      <c r="N202" t="s">
        <v>1701</v>
      </c>
    </row>
    <row r="203" spans="1:14" x14ac:dyDescent="0.25">
      <c r="A203" t="e" vm="1">
        <f ca="1">_xlfn.XLOOKUP(K203,Sectores[Sector],Sectores[id_Sector],FALSE)</f>
        <v>#NAME?</v>
      </c>
      <c r="B203" t="e" vm="1">
        <f ca="1">_xlfn.XLOOKUP(L203,Contenido[Contenido],Contenido[id_contenido])</f>
        <v>#NAME?</v>
      </c>
      <c r="C203" t="e" vm="1">
        <f ca="1">_xlfn.XLOOKUP(M203,Temas[Tema],Temas[id_Tema],FALSE)</f>
        <v>#NAME?</v>
      </c>
      <c r="D203" t="s">
        <v>3666</v>
      </c>
      <c r="F203" t="e" vm="2">
        <f t="shared" ca="1" si="12"/>
        <v>#NAME?</v>
      </c>
      <c r="G203" t="e" vm="2">
        <f t="shared" ca="1" si="13"/>
        <v>#NAME?</v>
      </c>
      <c r="H203" t="e" vm="2">
        <f t="shared" ca="1" si="14"/>
        <v>#NAME?</v>
      </c>
      <c r="I203" t="str">
        <f t="shared" si="15"/>
        <v>07.02.02.03 Asociación Ilícita Terrorista</v>
      </c>
      <c r="K203" t="s">
        <v>67</v>
      </c>
      <c r="L203" t="s">
        <v>1576</v>
      </c>
      <c r="M203" t="s">
        <v>1698</v>
      </c>
      <c r="N203" t="s">
        <v>1703</v>
      </c>
    </row>
    <row r="204" spans="1:14" x14ac:dyDescent="0.25">
      <c r="A204" t="e" vm="1">
        <f ca="1">_xlfn.XLOOKUP(K204,Sectores[Sector],Sectores[id_Sector],FALSE)</f>
        <v>#NAME?</v>
      </c>
      <c r="B204" t="e" vm="1">
        <f ca="1">_xlfn.XLOOKUP(L204,Contenido[Contenido],Contenido[id_contenido])</f>
        <v>#NAME?</v>
      </c>
      <c r="C204" t="e" vm="1">
        <f ca="1">_xlfn.XLOOKUP(M204,Temas[Tema],Temas[id_Tema],FALSE)</f>
        <v>#NAME?</v>
      </c>
      <c r="D204" t="s">
        <v>3667</v>
      </c>
      <c r="F204" t="e" vm="2">
        <f t="shared" ca="1" si="12"/>
        <v>#NAME?</v>
      </c>
      <c r="G204" t="e" vm="2">
        <f t="shared" ca="1" si="13"/>
        <v>#NAME?</v>
      </c>
      <c r="H204" t="e" vm="2">
        <f t="shared" ca="1" si="14"/>
        <v>#NAME?</v>
      </c>
      <c r="I204" t="str">
        <f t="shared" si="15"/>
        <v>07.02.02.04 Asociaciones Ilícitas</v>
      </c>
      <c r="K204" t="s">
        <v>67</v>
      </c>
      <c r="L204" t="s">
        <v>1576</v>
      </c>
      <c r="M204" t="s">
        <v>1698</v>
      </c>
      <c r="N204" t="s">
        <v>1705</v>
      </c>
    </row>
    <row r="205" spans="1:14" x14ac:dyDescent="0.25">
      <c r="A205" t="e" vm="1">
        <f ca="1">_xlfn.XLOOKUP(K205,Sectores[Sector],Sectores[id_Sector],FALSE)</f>
        <v>#NAME?</v>
      </c>
      <c r="B205" t="e" vm="1">
        <f ca="1">_xlfn.XLOOKUP(L205,Contenido[Contenido],Contenido[id_contenido])</f>
        <v>#NAME?</v>
      </c>
      <c r="C205" t="e" vm="1">
        <f ca="1">_xlfn.XLOOKUP(M205,Temas[Tema],Temas[id_Tema],FALSE)</f>
        <v>#NAME?</v>
      </c>
      <c r="D205" t="s">
        <v>3668</v>
      </c>
      <c r="F205" t="e" vm="2">
        <f t="shared" ca="1" si="12"/>
        <v>#NAME?</v>
      </c>
      <c r="G205" t="e" vm="2">
        <f t="shared" ca="1" si="13"/>
        <v>#NAME?</v>
      </c>
      <c r="H205" t="e" vm="2">
        <f t="shared" ca="1" si="14"/>
        <v>#NAME?</v>
      </c>
      <c r="I205" t="str">
        <f t="shared" si="15"/>
        <v>07.02.02.05 Lavado de Dinero Persona Jurídica</v>
      </c>
      <c r="K205" t="s">
        <v>67</v>
      </c>
      <c r="L205" t="s">
        <v>1576</v>
      </c>
      <c r="M205" t="s">
        <v>1698</v>
      </c>
      <c r="N205" t="s">
        <v>2135</v>
      </c>
    </row>
    <row r="206" spans="1:14" x14ac:dyDescent="0.25">
      <c r="A206" t="e" vm="1">
        <f ca="1">_xlfn.XLOOKUP(K206,Sectores[Sector],Sectores[id_Sector],FALSE)</f>
        <v>#NAME?</v>
      </c>
      <c r="B206" t="e" vm="1">
        <f ca="1">_xlfn.XLOOKUP(L206,Contenido[Contenido],Contenido[id_contenido])</f>
        <v>#NAME?</v>
      </c>
      <c r="C206" t="e" vm="1">
        <f ca="1">_xlfn.XLOOKUP(M206,Temas[Tema],Temas[id_Tema],FALSE)</f>
        <v>#NAME?</v>
      </c>
      <c r="D206" t="s">
        <v>3669</v>
      </c>
      <c r="F206" t="e" vm="2">
        <f t="shared" ca="1" si="12"/>
        <v>#NAME?</v>
      </c>
      <c r="G206" t="e" vm="2">
        <f t="shared" ca="1" si="13"/>
        <v>#NAME?</v>
      </c>
      <c r="H206" t="e" vm="2">
        <f t="shared" ca="1" si="14"/>
        <v>#NAME?</v>
      </c>
      <c r="I206" t="str">
        <f t="shared" si="15"/>
        <v>07.02.02.06 Lavado de Dinero Persona Natural</v>
      </c>
      <c r="K206" t="s">
        <v>67</v>
      </c>
      <c r="L206" t="s">
        <v>1576</v>
      </c>
      <c r="M206" t="s">
        <v>1698</v>
      </c>
      <c r="N206" t="s">
        <v>2137</v>
      </c>
    </row>
    <row r="207" spans="1:14" x14ac:dyDescent="0.25">
      <c r="A207" t="e" vm="1">
        <f ca="1">_xlfn.XLOOKUP(K207,Sectores[Sector],Sectores[id_Sector],FALSE)</f>
        <v>#NAME?</v>
      </c>
      <c r="B207" t="e" vm="1">
        <f ca="1">_xlfn.XLOOKUP(L207,Contenido[Contenido],Contenido[id_contenido])</f>
        <v>#NAME?</v>
      </c>
      <c r="C207" t="e" vm="1">
        <f ca="1">_xlfn.XLOOKUP(M207,Temas[Tema],Temas[id_Tema],FALSE)</f>
        <v>#NAME?</v>
      </c>
      <c r="D207" t="s">
        <v>3670</v>
      </c>
      <c r="F207" t="e" vm="2">
        <f t="shared" ca="1" si="12"/>
        <v>#NAME?</v>
      </c>
      <c r="G207" t="e" vm="2">
        <f t="shared" ca="1" si="13"/>
        <v>#NAME?</v>
      </c>
      <c r="H207" t="e" vm="2">
        <f t="shared" ca="1" si="14"/>
        <v>#NAME?</v>
      </c>
      <c r="I207" t="str">
        <f t="shared" si="15"/>
        <v>07.02.03.01 Abusos Contra Particulares</v>
      </c>
      <c r="K207" t="s">
        <v>67</v>
      </c>
      <c r="L207" t="s">
        <v>1576</v>
      </c>
      <c r="M207" t="s">
        <v>1621</v>
      </c>
      <c r="N207" t="s">
        <v>1622</v>
      </c>
    </row>
    <row r="208" spans="1:14" x14ac:dyDescent="0.25">
      <c r="A208" t="e" vm="1">
        <f ca="1">_xlfn.XLOOKUP(K208,Sectores[Sector],Sectores[id_Sector],FALSE)</f>
        <v>#NAME?</v>
      </c>
      <c r="B208" t="e" vm="1">
        <f ca="1">_xlfn.XLOOKUP(L208,Contenido[Contenido],Contenido[id_contenido])</f>
        <v>#NAME?</v>
      </c>
      <c r="C208" t="e" vm="1">
        <f ca="1">_xlfn.XLOOKUP(M208,Temas[Tema],Temas[id_Tema],FALSE)</f>
        <v>#NAME?</v>
      </c>
      <c r="D208" t="s">
        <v>3671</v>
      </c>
      <c r="F208" t="e" vm="2">
        <f t="shared" ca="1" si="12"/>
        <v>#NAME?</v>
      </c>
      <c r="G208" t="e" vm="2">
        <f t="shared" ca="1" si="13"/>
        <v>#NAME?</v>
      </c>
      <c r="H208" t="e" vm="2">
        <f t="shared" ca="1" si="14"/>
        <v>#NAME?</v>
      </c>
      <c r="I208" t="str">
        <f t="shared" si="15"/>
        <v>07.02.03.02 Allanamientos Irregulares</v>
      </c>
      <c r="K208" t="s">
        <v>67</v>
      </c>
      <c r="L208" t="s">
        <v>1576</v>
      </c>
      <c r="M208" t="s">
        <v>1621</v>
      </c>
      <c r="N208" t="s">
        <v>1643</v>
      </c>
    </row>
    <row r="209" spans="1:14" x14ac:dyDescent="0.25">
      <c r="A209" t="e" vm="1">
        <f ca="1">_xlfn.XLOOKUP(K209,Sectores[Sector],Sectores[id_Sector],FALSE)</f>
        <v>#NAME?</v>
      </c>
      <c r="B209" t="e" vm="1">
        <f ca="1">_xlfn.XLOOKUP(L209,Contenido[Contenido],Contenido[id_contenido])</f>
        <v>#NAME?</v>
      </c>
      <c r="C209" t="e" vm="1">
        <f ca="1">_xlfn.XLOOKUP(M209,Temas[Tema],Temas[id_Tema],FALSE)</f>
        <v>#NAME?</v>
      </c>
      <c r="D209" t="s">
        <v>3672</v>
      </c>
      <c r="F209" t="e" vm="2">
        <f t="shared" ca="1" si="12"/>
        <v>#NAME?</v>
      </c>
      <c r="G209" t="e" vm="2">
        <f t="shared" ca="1" si="13"/>
        <v>#NAME?</v>
      </c>
      <c r="H209" t="e" vm="2">
        <f t="shared" ca="1" si="14"/>
        <v>#NAME?</v>
      </c>
      <c r="I209" t="str">
        <f t="shared" si="15"/>
        <v>07.02.03.03 Anticipación y Prolongacion Indebida de Funciones Públicas</v>
      </c>
      <c r="K209" t="s">
        <v>67</v>
      </c>
      <c r="L209" t="s">
        <v>1576</v>
      </c>
      <c r="M209" t="s">
        <v>1621</v>
      </c>
      <c r="N209" t="s">
        <v>1668</v>
      </c>
    </row>
    <row r="210" spans="1:14" x14ac:dyDescent="0.25">
      <c r="A210" t="e" vm="1">
        <f ca="1">_xlfn.XLOOKUP(K210,Sectores[Sector],Sectores[id_Sector],FALSE)</f>
        <v>#NAME?</v>
      </c>
      <c r="B210" t="e" vm="1">
        <f ca="1">_xlfn.XLOOKUP(L210,Contenido[Contenido],Contenido[id_contenido])</f>
        <v>#NAME?</v>
      </c>
      <c r="C210" t="e" vm="1">
        <f ca="1">_xlfn.XLOOKUP(M210,Temas[Tema],Temas[id_Tema],FALSE)</f>
        <v>#NAME?</v>
      </c>
      <c r="D210" t="s">
        <v>3673</v>
      </c>
      <c r="F210" t="e" vm="2">
        <f t="shared" ca="1" si="12"/>
        <v>#NAME?</v>
      </c>
      <c r="G210" t="e" vm="2">
        <f t="shared" ca="1" si="13"/>
        <v>#NAME?</v>
      </c>
      <c r="H210" t="e" vm="2">
        <f t="shared" ca="1" si="14"/>
        <v>#NAME?</v>
      </c>
      <c r="I210" t="str">
        <f t="shared" si="15"/>
        <v>07.02.03.04 Apremios Ilegítimos Cometidos por Empleados Públicos</v>
      </c>
      <c r="K210" t="s">
        <v>67</v>
      </c>
      <c r="L210" t="s">
        <v>1576</v>
      </c>
      <c r="M210" t="s">
        <v>1621</v>
      </c>
      <c r="N210" t="s">
        <v>1674</v>
      </c>
    </row>
    <row r="211" spans="1:14" x14ac:dyDescent="0.25">
      <c r="A211" t="e" vm="1">
        <f ca="1">_xlfn.XLOOKUP(K211,Sectores[Sector],Sectores[id_Sector],FALSE)</f>
        <v>#NAME?</v>
      </c>
      <c r="B211" t="e" vm="1">
        <f ca="1">_xlfn.XLOOKUP(L211,Contenido[Contenido],Contenido[id_contenido])</f>
        <v>#NAME?</v>
      </c>
      <c r="C211" t="e" vm="1">
        <f ca="1">_xlfn.XLOOKUP(M211,Temas[Tema],Temas[id_Tema],FALSE)</f>
        <v>#NAME?</v>
      </c>
      <c r="D211" t="s">
        <v>3674</v>
      </c>
      <c r="F211" t="e" vm="2">
        <f t="shared" ca="1" si="12"/>
        <v>#NAME?</v>
      </c>
      <c r="G211" t="e" vm="2">
        <f t="shared" ca="1" si="13"/>
        <v>#NAME?</v>
      </c>
      <c r="H211" t="e" vm="2">
        <f t="shared" ca="1" si="14"/>
        <v>#NAME?</v>
      </c>
      <c r="I211" t="str">
        <f t="shared" si="15"/>
        <v>07.02.03.05 Apremios Ilegítimos con Cuasidelito</v>
      </c>
      <c r="K211" t="s">
        <v>67</v>
      </c>
      <c r="L211" t="s">
        <v>1576</v>
      </c>
      <c r="M211" t="s">
        <v>1621</v>
      </c>
      <c r="N211" t="s">
        <v>1676</v>
      </c>
    </row>
    <row r="212" spans="1:14" x14ac:dyDescent="0.25">
      <c r="A212" t="e" vm="1">
        <f ca="1">_xlfn.XLOOKUP(K212,Sectores[Sector],Sectores[id_Sector],FALSE)</f>
        <v>#NAME?</v>
      </c>
      <c r="B212" t="e" vm="1">
        <f ca="1">_xlfn.XLOOKUP(L212,Contenido[Contenido],Contenido[id_contenido])</f>
        <v>#NAME?</v>
      </c>
      <c r="C212" t="e" vm="1">
        <f ca="1">_xlfn.XLOOKUP(M212,Temas[Tema],Temas[id_Tema],FALSE)</f>
        <v>#NAME?</v>
      </c>
      <c r="D212" t="s">
        <v>3675</v>
      </c>
      <c r="F212" t="e" vm="2">
        <f t="shared" ca="1" si="12"/>
        <v>#NAME?</v>
      </c>
      <c r="G212" t="e" vm="2">
        <f t="shared" ca="1" si="13"/>
        <v>#NAME?</v>
      </c>
      <c r="H212" t="e" vm="2">
        <f t="shared" ca="1" si="14"/>
        <v>#NAME?</v>
      </c>
      <c r="I212" t="str">
        <f t="shared" si="15"/>
        <v>07.02.03.06 Apremios Ilegítimos con Homicidio</v>
      </c>
      <c r="K212" t="s">
        <v>67</v>
      </c>
      <c r="L212" t="s">
        <v>1576</v>
      </c>
      <c r="M212" t="s">
        <v>1621</v>
      </c>
      <c r="N212" t="s">
        <v>1678</v>
      </c>
    </row>
    <row r="213" spans="1:14" x14ac:dyDescent="0.25">
      <c r="A213" t="e" vm="1">
        <f ca="1">_xlfn.XLOOKUP(K213,Sectores[Sector],Sectores[id_Sector],FALSE)</f>
        <v>#NAME?</v>
      </c>
      <c r="B213" t="e" vm="1">
        <f ca="1">_xlfn.XLOOKUP(L213,Contenido[Contenido],Contenido[id_contenido])</f>
        <v>#NAME?</v>
      </c>
      <c r="C213" t="e" vm="1">
        <f ca="1">_xlfn.XLOOKUP(M213,Temas[Tema],Temas[id_Tema],FALSE)</f>
        <v>#NAME?</v>
      </c>
      <c r="D213" t="s">
        <v>3676</v>
      </c>
      <c r="F213" t="e" vm="2">
        <f t="shared" ca="1" si="12"/>
        <v>#NAME?</v>
      </c>
      <c r="G213" t="e" vm="2">
        <f t="shared" ca="1" si="13"/>
        <v>#NAME?</v>
      </c>
      <c r="H213" t="e" vm="2">
        <f t="shared" ca="1" si="14"/>
        <v>#NAME?</v>
      </c>
      <c r="I213" t="str">
        <f t="shared" si="15"/>
        <v>07.02.03.07 Apremios Ilegítimos Violación, Abuso Sexual Agravado, Otros</v>
      </c>
      <c r="K213" t="s">
        <v>67</v>
      </c>
      <c r="L213" t="s">
        <v>1576</v>
      </c>
      <c r="M213" t="s">
        <v>1621</v>
      </c>
      <c r="N213" t="s">
        <v>1680</v>
      </c>
    </row>
    <row r="214" spans="1:14" x14ac:dyDescent="0.25">
      <c r="A214" t="e" vm="1">
        <f ca="1">_xlfn.XLOOKUP(K214,Sectores[Sector],Sectores[id_Sector],FALSE)</f>
        <v>#NAME?</v>
      </c>
      <c r="B214" t="e" vm="1">
        <f ca="1">_xlfn.XLOOKUP(L214,Contenido[Contenido],Contenido[id_contenido])</f>
        <v>#NAME?</v>
      </c>
      <c r="C214" t="e" vm="1">
        <f ca="1">_xlfn.XLOOKUP(M214,Temas[Tema],Temas[id_Tema],FALSE)</f>
        <v>#NAME?</v>
      </c>
      <c r="D214" t="s">
        <v>3677</v>
      </c>
      <c r="F214" t="e" vm="2">
        <f t="shared" ca="1" si="12"/>
        <v>#NAME?</v>
      </c>
      <c r="G214" t="e" vm="2">
        <f t="shared" ca="1" si="13"/>
        <v>#NAME?</v>
      </c>
      <c r="H214" t="e" vm="2">
        <f t="shared" ca="1" si="14"/>
        <v>#NAME?</v>
      </c>
      <c r="I214" t="str">
        <f t="shared" si="15"/>
        <v>07.02.03.08 Cohecho Cometido por Empleado Público</v>
      </c>
      <c r="K214" t="s">
        <v>67</v>
      </c>
      <c r="L214" t="s">
        <v>1576</v>
      </c>
      <c r="M214" t="s">
        <v>1621</v>
      </c>
      <c r="N214" t="s">
        <v>1735</v>
      </c>
    </row>
    <row r="215" spans="1:14" x14ac:dyDescent="0.25">
      <c r="A215" t="e" vm="1">
        <f ca="1">_xlfn.XLOOKUP(K215,Sectores[Sector],Sectores[id_Sector],FALSE)</f>
        <v>#NAME?</v>
      </c>
      <c r="B215" t="e" vm="1">
        <f ca="1">_xlfn.XLOOKUP(L215,Contenido[Contenido],Contenido[id_contenido])</f>
        <v>#NAME?</v>
      </c>
      <c r="C215" t="e" vm="1">
        <f ca="1">_xlfn.XLOOKUP(M215,Temas[Tema],Temas[id_Tema],FALSE)</f>
        <v>#NAME?</v>
      </c>
      <c r="D215" t="s">
        <v>3678</v>
      </c>
      <c r="F215" t="e" vm="2">
        <f t="shared" ca="1" si="12"/>
        <v>#NAME?</v>
      </c>
      <c r="G215" t="e" vm="2">
        <f t="shared" ca="1" si="13"/>
        <v>#NAME?</v>
      </c>
      <c r="H215" t="e" vm="2">
        <f t="shared" ca="1" si="14"/>
        <v>#NAME?</v>
      </c>
      <c r="I215" t="str">
        <f t="shared" si="15"/>
        <v>07.02.03.09 Connivencia en la Fuga y Evasión Culpable de Detenidos</v>
      </c>
      <c r="K215" t="s">
        <v>67</v>
      </c>
      <c r="L215" t="s">
        <v>1576</v>
      </c>
      <c r="M215" t="s">
        <v>1621</v>
      </c>
      <c r="N215" t="s">
        <v>1785</v>
      </c>
    </row>
    <row r="216" spans="1:14" x14ac:dyDescent="0.25">
      <c r="A216" t="e" vm="1">
        <f ca="1">_xlfn.XLOOKUP(K216,Sectores[Sector],Sectores[id_Sector],FALSE)</f>
        <v>#NAME?</v>
      </c>
      <c r="B216" t="e" vm="1">
        <f ca="1">_xlfn.XLOOKUP(L216,Contenido[Contenido],Contenido[id_contenido])</f>
        <v>#NAME?</v>
      </c>
      <c r="C216" t="e" vm="1">
        <f ca="1">_xlfn.XLOOKUP(M216,Temas[Tema],Temas[id_Tema],FALSE)</f>
        <v>#NAME?</v>
      </c>
      <c r="D216" t="s">
        <v>3679</v>
      </c>
      <c r="F216" t="e" vm="2">
        <f t="shared" ca="1" si="12"/>
        <v>#NAME?</v>
      </c>
      <c r="G216" t="e" vm="2">
        <f t="shared" ca="1" si="13"/>
        <v>#NAME?</v>
      </c>
      <c r="H216" t="e" vm="2">
        <f t="shared" ca="1" si="14"/>
        <v>#NAME?</v>
      </c>
      <c r="I216" t="str">
        <f t="shared" si="15"/>
        <v>07.02.03.10 Detención, Destierro o Arresto Irregular</v>
      </c>
      <c r="K216" t="s">
        <v>67</v>
      </c>
      <c r="L216" t="s">
        <v>1576</v>
      </c>
      <c r="M216" t="s">
        <v>1621</v>
      </c>
      <c r="N216" t="s">
        <v>1891</v>
      </c>
    </row>
    <row r="217" spans="1:14" x14ac:dyDescent="0.25">
      <c r="A217" t="e" vm="1">
        <f ca="1">_xlfn.XLOOKUP(K217,Sectores[Sector],Sectores[id_Sector],FALSE)</f>
        <v>#NAME?</v>
      </c>
      <c r="B217" t="e" vm="1">
        <f ca="1">_xlfn.XLOOKUP(L217,Contenido[Contenido],Contenido[id_contenido])</f>
        <v>#NAME?</v>
      </c>
      <c r="C217" t="e" vm="1">
        <f ca="1">_xlfn.XLOOKUP(M217,Temas[Tema],Temas[id_Tema],FALSE)</f>
        <v>#NAME?</v>
      </c>
      <c r="D217" t="s">
        <v>3680</v>
      </c>
      <c r="F217" t="e" vm="2">
        <f t="shared" ca="1" si="12"/>
        <v>#NAME?</v>
      </c>
      <c r="G217" t="e" vm="2">
        <f t="shared" ca="1" si="13"/>
        <v>#NAME?</v>
      </c>
      <c r="H217" t="e" vm="2">
        <f t="shared" ca="1" si="14"/>
        <v>#NAME?</v>
      </c>
      <c r="I217" t="str">
        <f t="shared" si="15"/>
        <v>07.02.03.11 Empleado Público Que Expropie Bienes o Pertenencias</v>
      </c>
      <c r="K217" t="s">
        <v>67</v>
      </c>
      <c r="L217" t="s">
        <v>1576</v>
      </c>
      <c r="M217" t="s">
        <v>1621</v>
      </c>
      <c r="N217" t="s">
        <v>1915</v>
      </c>
    </row>
    <row r="218" spans="1:14" x14ac:dyDescent="0.25">
      <c r="A218" t="e" vm="1">
        <f ca="1">_xlfn.XLOOKUP(K218,Sectores[Sector],Sectores[id_Sector],FALSE)</f>
        <v>#NAME?</v>
      </c>
      <c r="B218" t="e" vm="1">
        <f ca="1">_xlfn.XLOOKUP(L218,Contenido[Contenido],Contenido[id_contenido])</f>
        <v>#NAME?</v>
      </c>
      <c r="C218" t="e" vm="1">
        <f ca="1">_xlfn.XLOOKUP(M218,Temas[Tema],Temas[id_Tema],FALSE)</f>
        <v>#NAME?</v>
      </c>
      <c r="D218" t="s">
        <v>3681</v>
      </c>
      <c r="F218" t="e" vm="2">
        <f t="shared" ca="1" si="12"/>
        <v>#NAME?</v>
      </c>
      <c r="G218" t="e" vm="2">
        <f t="shared" ca="1" si="13"/>
        <v>#NAME?</v>
      </c>
      <c r="H218" t="e" vm="2">
        <f t="shared" ca="1" si="14"/>
        <v>#NAME?</v>
      </c>
      <c r="I218" t="str">
        <f t="shared" si="15"/>
        <v>07.02.03.12 Exacciones Ilegales Cometidas por Funcionario Público</v>
      </c>
      <c r="K218" t="s">
        <v>67</v>
      </c>
      <c r="L218" t="s">
        <v>1576</v>
      </c>
      <c r="M218" t="s">
        <v>1621</v>
      </c>
      <c r="N218" t="s">
        <v>1934</v>
      </c>
    </row>
    <row r="219" spans="1:14" x14ac:dyDescent="0.25">
      <c r="A219" t="e" vm="1">
        <f ca="1">_xlfn.XLOOKUP(K219,Sectores[Sector],Sectores[id_Sector],FALSE)</f>
        <v>#NAME?</v>
      </c>
      <c r="B219" t="e" vm="1">
        <f ca="1">_xlfn.XLOOKUP(L219,Contenido[Contenido],Contenido[id_contenido])</f>
        <v>#NAME?</v>
      </c>
      <c r="C219" t="e" vm="1">
        <f ca="1">_xlfn.XLOOKUP(M219,Temas[Tema],Temas[id_Tema],FALSE)</f>
        <v>#NAME?</v>
      </c>
      <c r="D219" t="s">
        <v>3682</v>
      </c>
      <c r="F219" t="e" vm="2">
        <f t="shared" ca="1" si="12"/>
        <v>#NAME?</v>
      </c>
      <c r="G219" t="e" vm="2">
        <f t="shared" ca="1" si="13"/>
        <v>#NAME?</v>
      </c>
      <c r="H219" t="e" vm="2">
        <f t="shared" ca="1" si="14"/>
        <v>#NAME?</v>
      </c>
      <c r="I219" t="str">
        <f t="shared" si="15"/>
        <v>07.02.03.13 Infidelidad en la Custodia de Documentos</v>
      </c>
      <c r="K219" t="s">
        <v>67</v>
      </c>
      <c r="L219" t="s">
        <v>1576</v>
      </c>
      <c r="M219" t="s">
        <v>1621</v>
      </c>
      <c r="N219" t="s">
        <v>2065</v>
      </c>
    </row>
    <row r="220" spans="1:14" x14ac:dyDescent="0.25">
      <c r="A220" t="e" vm="1">
        <f ca="1">_xlfn.XLOOKUP(K220,Sectores[Sector],Sectores[id_Sector],FALSE)</f>
        <v>#NAME?</v>
      </c>
      <c r="B220" t="e" vm="1">
        <f ca="1">_xlfn.XLOOKUP(L220,Contenido[Contenido],Contenido[id_contenido])</f>
        <v>#NAME?</v>
      </c>
      <c r="C220" t="e" vm="1">
        <f ca="1">_xlfn.XLOOKUP(M220,Temas[Tema],Temas[id_Tema],FALSE)</f>
        <v>#NAME?</v>
      </c>
      <c r="D220" t="s">
        <v>3683</v>
      </c>
      <c r="F220" t="e" vm="2">
        <f t="shared" ca="1" si="12"/>
        <v>#NAME?</v>
      </c>
      <c r="G220" t="e" vm="2">
        <f t="shared" ca="1" si="13"/>
        <v>#NAME?</v>
      </c>
      <c r="H220" t="e" vm="2">
        <f t="shared" ca="1" si="14"/>
        <v>#NAME?</v>
      </c>
      <c r="I220" t="str">
        <f t="shared" si="15"/>
        <v>07.02.03.14 Nombramientos Ilegales</v>
      </c>
      <c r="K220" t="s">
        <v>67</v>
      </c>
      <c r="L220" t="s">
        <v>1576</v>
      </c>
      <c r="M220" t="s">
        <v>1621</v>
      </c>
      <c r="N220" t="s">
        <v>2203</v>
      </c>
    </row>
    <row r="221" spans="1:14" x14ac:dyDescent="0.25">
      <c r="A221" t="e" vm="1">
        <f ca="1">_xlfn.XLOOKUP(K221,Sectores[Sector],Sectores[id_Sector],FALSE)</f>
        <v>#NAME?</v>
      </c>
      <c r="B221" t="e" vm="1">
        <f ca="1">_xlfn.XLOOKUP(L221,Contenido[Contenido],Contenido[id_contenido])</f>
        <v>#NAME?</v>
      </c>
      <c r="C221" t="e" vm="1">
        <f ca="1">_xlfn.XLOOKUP(M221,Temas[Tema],Temas[id_Tema],FALSE)</f>
        <v>#NAME?</v>
      </c>
      <c r="D221" t="s">
        <v>3684</v>
      </c>
      <c r="F221" t="e" vm="2">
        <f t="shared" ca="1" si="12"/>
        <v>#NAME?</v>
      </c>
      <c r="G221" t="e" vm="2">
        <f t="shared" ca="1" si="13"/>
        <v>#NAME?</v>
      </c>
      <c r="H221" t="e" vm="2">
        <f t="shared" ca="1" si="14"/>
        <v>#NAME?</v>
      </c>
      <c r="I221" t="str">
        <f t="shared" si="15"/>
        <v>07.02.03.15 Omisión de Denunciar por Funcionario Público</v>
      </c>
      <c r="K221" t="s">
        <v>67</v>
      </c>
      <c r="L221" t="s">
        <v>1576</v>
      </c>
      <c r="M221" t="s">
        <v>1621</v>
      </c>
      <c r="N221" t="s">
        <v>2234</v>
      </c>
    </row>
    <row r="222" spans="1:14" x14ac:dyDescent="0.25">
      <c r="A222" t="e" vm="1">
        <f ca="1">_xlfn.XLOOKUP(K222,Sectores[Sector],Sectores[id_Sector],FALSE)</f>
        <v>#NAME?</v>
      </c>
      <c r="B222" t="e" vm="1">
        <f ca="1">_xlfn.XLOOKUP(L222,Contenido[Contenido],Contenido[id_contenido])</f>
        <v>#NAME?</v>
      </c>
      <c r="C222" t="e" vm="1">
        <f ca="1">_xlfn.XLOOKUP(M222,Temas[Tema],Temas[id_Tema],FALSE)</f>
        <v>#NAME?</v>
      </c>
      <c r="D222" t="s">
        <v>3685</v>
      </c>
      <c r="F222" t="e" vm="2">
        <f t="shared" ca="1" si="12"/>
        <v>#NAME?</v>
      </c>
      <c r="G222" t="e" vm="2">
        <f t="shared" ca="1" si="13"/>
        <v>#NAME?</v>
      </c>
      <c r="H222" t="e" vm="2">
        <f t="shared" ca="1" si="14"/>
        <v>#NAME?</v>
      </c>
      <c r="I222" t="str">
        <f t="shared" si="15"/>
        <v>07.02.03.16 Otros Delitos Cometidos por Empleados Públicos en el Desempeño de sus Cargos</v>
      </c>
      <c r="K222" t="s">
        <v>67</v>
      </c>
      <c r="L222" t="s">
        <v>1576</v>
      </c>
      <c r="M222" t="s">
        <v>1621</v>
      </c>
      <c r="N222" t="s">
        <v>2260</v>
      </c>
    </row>
    <row r="223" spans="1:14" x14ac:dyDescent="0.25">
      <c r="A223" t="e" vm="1">
        <f ca="1">_xlfn.XLOOKUP(K223,Sectores[Sector],Sectores[id_Sector],FALSE)</f>
        <v>#NAME?</v>
      </c>
      <c r="B223" t="e" vm="1">
        <f ca="1">_xlfn.XLOOKUP(L223,Contenido[Contenido],Contenido[id_contenido])</f>
        <v>#NAME?</v>
      </c>
      <c r="C223" t="e" vm="1">
        <f ca="1">_xlfn.XLOOKUP(M223,Temas[Tema],Temas[id_Tema],FALSE)</f>
        <v>#NAME?</v>
      </c>
      <c r="D223" t="s">
        <v>3686</v>
      </c>
      <c r="F223" t="e" vm="2">
        <f t="shared" ca="1" si="12"/>
        <v>#NAME?</v>
      </c>
      <c r="G223" t="e" vm="2">
        <f t="shared" ca="1" si="13"/>
        <v>#NAME?</v>
      </c>
      <c r="H223" t="e" vm="2">
        <f t="shared" ca="1" si="14"/>
        <v>#NAME?</v>
      </c>
      <c r="I223" t="str">
        <f t="shared" si="15"/>
        <v>07.02.03.17 Usurpación de Atribuciones de Empleados Públicos y Judiciales</v>
      </c>
      <c r="K223" t="s">
        <v>67</v>
      </c>
      <c r="L223" t="s">
        <v>1576</v>
      </c>
      <c r="M223" t="s">
        <v>1621</v>
      </c>
      <c r="N223" t="s">
        <v>2501</v>
      </c>
    </row>
    <row r="224" spans="1:14" x14ac:dyDescent="0.25">
      <c r="A224" t="e" vm="1">
        <f ca="1">_xlfn.XLOOKUP(K224,Sectores[Sector],Sectores[id_Sector],FALSE)</f>
        <v>#NAME?</v>
      </c>
      <c r="B224" t="e" vm="1">
        <f ca="1">_xlfn.XLOOKUP(L224,Contenido[Contenido],Contenido[id_contenido])</f>
        <v>#NAME?</v>
      </c>
      <c r="C224" t="e" vm="1">
        <f ca="1">_xlfn.XLOOKUP(M224,Temas[Tema],Temas[id_Tema],FALSE)</f>
        <v>#NAME?</v>
      </c>
      <c r="D224" t="s">
        <v>3687</v>
      </c>
      <c r="F224" t="e" vm="2">
        <f t="shared" ca="1" si="12"/>
        <v>#NAME?</v>
      </c>
      <c r="G224" t="e" vm="2">
        <f t="shared" ca="1" si="13"/>
        <v>#NAME?</v>
      </c>
      <c r="H224" t="e" vm="2">
        <f t="shared" ca="1" si="14"/>
        <v>#NAME?</v>
      </c>
      <c r="I224" t="str">
        <f t="shared" si="15"/>
        <v>07.02.04.01 Bigamia</v>
      </c>
      <c r="K224" t="s">
        <v>67</v>
      </c>
      <c r="L224" t="s">
        <v>1576</v>
      </c>
      <c r="M224" t="s">
        <v>1717</v>
      </c>
      <c r="N224" t="s">
        <v>1718</v>
      </c>
    </row>
    <row r="225" spans="1:14" x14ac:dyDescent="0.25">
      <c r="A225" t="e" vm="1">
        <f ca="1">_xlfn.XLOOKUP(K225,Sectores[Sector],Sectores[id_Sector],FALSE)</f>
        <v>#NAME?</v>
      </c>
      <c r="B225" t="e" vm="1">
        <f ca="1">_xlfn.XLOOKUP(L225,Contenido[Contenido],Contenido[id_contenido])</f>
        <v>#NAME?</v>
      </c>
      <c r="C225" t="e" vm="1">
        <f ca="1">_xlfn.XLOOKUP(M225,Temas[Tema],Temas[id_Tema],FALSE)</f>
        <v>#NAME?</v>
      </c>
      <c r="D225" t="s">
        <v>3688</v>
      </c>
      <c r="F225" t="e" vm="2">
        <f t="shared" ca="1" si="12"/>
        <v>#NAME?</v>
      </c>
      <c r="G225" t="e" vm="2">
        <f t="shared" ca="1" si="13"/>
        <v>#NAME?</v>
      </c>
      <c r="H225" t="e" vm="2">
        <f t="shared" ca="1" si="14"/>
        <v>#NAME?</v>
      </c>
      <c r="I225" t="str">
        <f t="shared" si="15"/>
        <v>07.02.04.02 Delitos Contenidos en la Ley 19.620 de Adopción de Menores</v>
      </c>
      <c r="K225" t="s">
        <v>67</v>
      </c>
      <c r="L225" t="s">
        <v>1576</v>
      </c>
      <c r="M225" t="s">
        <v>1717</v>
      </c>
      <c r="N225" t="s">
        <v>1850</v>
      </c>
    </row>
    <row r="226" spans="1:14" x14ac:dyDescent="0.25">
      <c r="A226" t="e" vm="1">
        <f ca="1">_xlfn.XLOOKUP(K226,Sectores[Sector],Sectores[id_Sector],FALSE)</f>
        <v>#NAME?</v>
      </c>
      <c r="B226" t="e" vm="1">
        <f ca="1">_xlfn.XLOOKUP(L226,Contenido[Contenido],Contenido[id_contenido])</f>
        <v>#NAME?</v>
      </c>
      <c r="C226" t="e" vm="1">
        <f ca="1">_xlfn.XLOOKUP(M226,Temas[Tema],Temas[id_Tema],FALSE)</f>
        <v>#NAME?</v>
      </c>
      <c r="D226" t="s">
        <v>3689</v>
      </c>
      <c r="F226" t="e" vm="2">
        <f t="shared" ca="1" si="12"/>
        <v>#NAME?</v>
      </c>
      <c r="G226" t="e" vm="2">
        <f t="shared" ca="1" si="13"/>
        <v>#NAME?</v>
      </c>
      <c r="H226" t="e" vm="2">
        <f t="shared" ca="1" si="14"/>
        <v>#NAME?</v>
      </c>
      <c r="I226" t="str">
        <f t="shared" si="15"/>
        <v>07.02.04.03 Delitos Relativos al Pago de Pensiones Alimenticias</v>
      </c>
      <c r="K226" t="s">
        <v>67</v>
      </c>
      <c r="L226" t="s">
        <v>1576</v>
      </c>
      <c r="M226" t="s">
        <v>1717</v>
      </c>
      <c r="N226" t="s">
        <v>1877</v>
      </c>
    </row>
    <row r="227" spans="1:14" x14ac:dyDescent="0.25">
      <c r="A227" t="e" vm="1">
        <f ca="1">_xlfn.XLOOKUP(K227,Sectores[Sector],Sectores[id_Sector],FALSE)</f>
        <v>#NAME?</v>
      </c>
      <c r="B227" t="e" vm="1">
        <f ca="1">_xlfn.XLOOKUP(L227,Contenido[Contenido],Contenido[id_contenido])</f>
        <v>#NAME?</v>
      </c>
      <c r="C227" t="e" vm="1">
        <f ca="1">_xlfn.XLOOKUP(M227,Temas[Tema],Temas[id_Tema],FALSE)</f>
        <v>#NAME?</v>
      </c>
      <c r="D227" t="s">
        <v>3690</v>
      </c>
      <c r="F227" t="e" vm="2">
        <f t="shared" ca="1" si="12"/>
        <v>#NAME?</v>
      </c>
      <c r="G227" t="e" vm="2">
        <f t="shared" ca="1" si="13"/>
        <v>#NAME?</v>
      </c>
      <c r="H227" t="e" vm="2">
        <f t="shared" ca="1" si="14"/>
        <v>#NAME?</v>
      </c>
      <c r="I227" t="str">
        <f t="shared" si="15"/>
        <v>07.02.04.04 Inducir a Un Menor a Abandonar el Hogar</v>
      </c>
      <c r="K227" t="s">
        <v>67</v>
      </c>
      <c r="L227" t="s">
        <v>1576</v>
      </c>
      <c r="M227" t="s">
        <v>1717</v>
      </c>
      <c r="N227" t="s">
        <v>2059</v>
      </c>
    </row>
    <row r="228" spans="1:14" x14ac:dyDescent="0.25">
      <c r="A228" t="e" vm="1">
        <f ca="1">_xlfn.XLOOKUP(K228,Sectores[Sector],Sectores[id_Sector],FALSE)</f>
        <v>#NAME?</v>
      </c>
      <c r="B228" t="e" vm="1">
        <f ca="1">_xlfn.XLOOKUP(L228,Contenido[Contenido],Contenido[id_contenido])</f>
        <v>#NAME?</v>
      </c>
      <c r="C228" t="e" vm="1">
        <f ca="1">_xlfn.XLOOKUP(M228,Temas[Tema],Temas[id_Tema],FALSE)</f>
        <v>#NAME?</v>
      </c>
      <c r="D228" t="s">
        <v>3691</v>
      </c>
      <c r="F228" t="e" vm="2">
        <f t="shared" ca="1" si="12"/>
        <v>#NAME?</v>
      </c>
      <c r="G228" t="e" vm="2">
        <f t="shared" ca="1" si="13"/>
        <v>#NAME?</v>
      </c>
      <c r="H228" t="e" vm="2">
        <f t="shared" ca="1" si="14"/>
        <v>#NAME?</v>
      </c>
      <c r="I228" t="str">
        <f t="shared" si="15"/>
        <v>07.02.04.05 Maltrato Habitual (Violencia Intrafamiliar)</v>
      </c>
      <c r="K228" t="s">
        <v>67</v>
      </c>
      <c r="L228" t="s">
        <v>1576</v>
      </c>
      <c r="M228" t="s">
        <v>1717</v>
      </c>
      <c r="N228" t="s">
        <v>1182</v>
      </c>
    </row>
    <row r="229" spans="1:14" x14ac:dyDescent="0.25">
      <c r="A229" t="e" vm="1">
        <f ca="1">_xlfn.XLOOKUP(K229,Sectores[Sector],Sectores[id_Sector],FALSE)</f>
        <v>#NAME?</v>
      </c>
      <c r="B229" t="e" vm="1">
        <f ca="1">_xlfn.XLOOKUP(L229,Contenido[Contenido],Contenido[id_contenido])</f>
        <v>#NAME?</v>
      </c>
      <c r="C229" t="e" vm="1">
        <f ca="1">_xlfn.XLOOKUP(M229,Temas[Tema],Temas[id_Tema],FALSE)</f>
        <v>#NAME?</v>
      </c>
      <c r="D229" t="s">
        <v>3692</v>
      </c>
      <c r="F229" t="e" vm="2">
        <f t="shared" ca="1" si="12"/>
        <v>#NAME?</v>
      </c>
      <c r="G229" t="e" vm="2">
        <f t="shared" ca="1" si="13"/>
        <v>#NAME?</v>
      </c>
      <c r="H229" t="e" vm="2">
        <f t="shared" ca="1" si="14"/>
        <v>#NAME?</v>
      </c>
      <c r="I229" t="str">
        <f t="shared" si="15"/>
        <v>07.02.04.06 Sustracción de Menores</v>
      </c>
      <c r="K229" t="s">
        <v>67</v>
      </c>
      <c r="L229" t="s">
        <v>1576</v>
      </c>
      <c r="M229" t="s">
        <v>1717</v>
      </c>
      <c r="N229" t="s">
        <v>2427</v>
      </c>
    </row>
    <row r="230" spans="1:14" x14ac:dyDescent="0.25">
      <c r="A230" t="e" vm="1">
        <f ca="1">_xlfn.XLOOKUP(K230,Sectores[Sector],Sectores[id_Sector],FALSE)</f>
        <v>#NAME?</v>
      </c>
      <c r="B230" t="e" vm="1">
        <f ca="1">_xlfn.XLOOKUP(L230,Contenido[Contenido],Contenido[id_contenido])</f>
        <v>#NAME?</v>
      </c>
      <c r="C230" t="e" vm="1">
        <f ca="1">_xlfn.XLOOKUP(M230,Temas[Tema],Temas[id_Tema],FALSE)</f>
        <v>#NAME?</v>
      </c>
      <c r="D230" t="s">
        <v>3693</v>
      </c>
      <c r="F230" t="e" vm="2">
        <f t="shared" ca="1" si="12"/>
        <v>#NAME?</v>
      </c>
      <c r="G230" t="e" vm="2">
        <f t="shared" ca="1" si="13"/>
        <v>#NAME?</v>
      </c>
      <c r="H230" t="e" vm="2">
        <f t="shared" ca="1" si="14"/>
        <v>#NAME?</v>
      </c>
      <c r="I230" t="str">
        <f t="shared" si="15"/>
        <v>07.02.05.01 Calumnia (Acción Privada)</v>
      </c>
      <c r="K230" t="s">
        <v>67</v>
      </c>
      <c r="L230" t="s">
        <v>1576</v>
      </c>
      <c r="M230" t="s">
        <v>1720</v>
      </c>
      <c r="N230" t="s">
        <v>1721</v>
      </c>
    </row>
    <row r="231" spans="1:14" x14ac:dyDescent="0.25">
      <c r="A231" t="e" vm="1">
        <f ca="1">_xlfn.XLOOKUP(K231,Sectores[Sector],Sectores[id_Sector],FALSE)</f>
        <v>#NAME?</v>
      </c>
      <c r="B231" t="e" vm="1">
        <f ca="1">_xlfn.XLOOKUP(L231,Contenido[Contenido],Contenido[id_contenido])</f>
        <v>#NAME?</v>
      </c>
      <c r="C231" t="e" vm="1">
        <f ca="1">_xlfn.XLOOKUP(M231,Temas[Tema],Temas[id_Tema],FALSE)</f>
        <v>#NAME?</v>
      </c>
      <c r="D231" t="s">
        <v>3694</v>
      </c>
      <c r="F231" t="e" vm="2">
        <f t="shared" ca="1" si="12"/>
        <v>#NAME?</v>
      </c>
      <c r="G231" t="e" vm="2">
        <f t="shared" ca="1" si="13"/>
        <v>#NAME?</v>
      </c>
      <c r="H231" t="e" vm="2">
        <f t="shared" ca="1" si="14"/>
        <v>#NAME?</v>
      </c>
      <c r="I231" t="str">
        <f t="shared" si="15"/>
        <v>07.02.05.02 Injuria (Accion Privada)</v>
      </c>
      <c r="K231" t="s">
        <v>67</v>
      </c>
      <c r="L231" t="s">
        <v>1576</v>
      </c>
      <c r="M231" t="s">
        <v>1720</v>
      </c>
      <c r="N231" t="s">
        <v>2119</v>
      </c>
    </row>
    <row r="232" spans="1:14" x14ac:dyDescent="0.25">
      <c r="A232" t="e" vm="1">
        <f ca="1">_xlfn.XLOOKUP(K232,Sectores[Sector],Sectores[id_Sector],FALSE)</f>
        <v>#NAME?</v>
      </c>
      <c r="B232" t="e" vm="1">
        <f ca="1">_xlfn.XLOOKUP(L232,Contenido[Contenido],Contenido[id_contenido])</f>
        <v>#NAME?</v>
      </c>
      <c r="C232" t="e" vm="1">
        <f ca="1">_xlfn.XLOOKUP(M232,Temas[Tema],Temas[id_Tema],FALSE)</f>
        <v>#NAME?</v>
      </c>
      <c r="D232" t="s">
        <v>3695</v>
      </c>
      <c r="F232" t="e" vm="2">
        <f t="shared" ca="1" si="12"/>
        <v>#NAME?</v>
      </c>
      <c r="G232" t="e" vm="2">
        <f t="shared" ca="1" si="13"/>
        <v>#NAME?</v>
      </c>
      <c r="H232" t="e" vm="2">
        <f t="shared" ca="1" si="14"/>
        <v>#NAME?</v>
      </c>
      <c r="I232" t="str">
        <f t="shared" si="15"/>
        <v>07.02.05.03 Injurias y Calumnias por Medios de Comunicacion Social</v>
      </c>
      <c r="K232" t="s">
        <v>67</v>
      </c>
      <c r="L232" t="s">
        <v>1576</v>
      </c>
      <c r="M232" t="s">
        <v>1720</v>
      </c>
      <c r="N232" t="s">
        <v>2121</v>
      </c>
    </row>
    <row r="233" spans="1:14" x14ac:dyDescent="0.25">
      <c r="A233" t="e" vm="1">
        <f ca="1">_xlfn.XLOOKUP(K233,Sectores[Sector],Sectores[id_Sector],FALSE)</f>
        <v>#NAME?</v>
      </c>
      <c r="B233" t="e" vm="1">
        <f ca="1">_xlfn.XLOOKUP(L233,Contenido[Contenido],Contenido[id_contenido])</f>
        <v>#NAME?</v>
      </c>
      <c r="C233" t="e" vm="1">
        <f ca="1">_xlfn.XLOOKUP(M233,Temas[Tema],Temas[id_Tema],FALSE)</f>
        <v>#NAME?</v>
      </c>
      <c r="D233" t="s">
        <v>3696</v>
      </c>
      <c r="F233" t="e" vm="2">
        <f t="shared" ca="1" si="12"/>
        <v>#NAME?</v>
      </c>
      <c r="G233" t="e" vm="2">
        <f t="shared" ca="1" si="13"/>
        <v>#NAME?</v>
      </c>
      <c r="H233" t="e" vm="2">
        <f t="shared" ca="1" si="14"/>
        <v>#NAME?</v>
      </c>
      <c r="I233" t="str">
        <f t="shared" si="15"/>
        <v>07.02.06.01 Abandono o Maltrato Animal</v>
      </c>
      <c r="K233" t="s">
        <v>67</v>
      </c>
      <c r="L233" t="s">
        <v>1576</v>
      </c>
      <c r="M233" t="s">
        <v>1588</v>
      </c>
      <c r="N233" t="s">
        <v>1589</v>
      </c>
    </row>
    <row r="234" spans="1:14" x14ac:dyDescent="0.25">
      <c r="A234" t="e" vm="1">
        <f ca="1">_xlfn.XLOOKUP(K234,Sectores[Sector],Sectores[id_Sector],FALSE)</f>
        <v>#NAME?</v>
      </c>
      <c r="B234" t="e" vm="1">
        <f ca="1">_xlfn.XLOOKUP(L234,Contenido[Contenido],Contenido[id_contenido])</f>
        <v>#NAME?</v>
      </c>
      <c r="C234" t="e" vm="1">
        <f ca="1">_xlfn.XLOOKUP(M234,Temas[Tema],Temas[id_Tema],FALSE)</f>
        <v>#NAME?</v>
      </c>
      <c r="D234" t="s">
        <v>3697</v>
      </c>
      <c r="F234" t="e" vm="2">
        <f t="shared" ca="1" si="12"/>
        <v>#NAME?</v>
      </c>
      <c r="G234" t="e" vm="2">
        <f t="shared" ca="1" si="13"/>
        <v>#NAME?</v>
      </c>
      <c r="H234" t="e" vm="2">
        <f t="shared" ca="1" si="14"/>
        <v>#NAME?</v>
      </c>
      <c r="I234" t="str">
        <f t="shared" si="15"/>
        <v>07.02.06.02 Arrojar Basura/Desechos en Playas, Parques Nacionales u Otros</v>
      </c>
      <c r="K234" t="s">
        <v>67</v>
      </c>
      <c r="L234" t="s">
        <v>1576</v>
      </c>
      <c r="M234" t="s">
        <v>1588</v>
      </c>
      <c r="N234" t="s">
        <v>1696</v>
      </c>
    </row>
    <row r="235" spans="1:14" x14ac:dyDescent="0.25">
      <c r="A235" t="e" vm="1">
        <f ca="1">_xlfn.XLOOKUP(K235,Sectores[Sector],Sectores[id_Sector],FALSE)</f>
        <v>#NAME?</v>
      </c>
      <c r="B235" t="e" vm="1">
        <f ca="1">_xlfn.XLOOKUP(L235,Contenido[Contenido],Contenido[id_contenido])</f>
        <v>#NAME?</v>
      </c>
      <c r="C235" t="e" vm="1">
        <f ca="1">_xlfn.XLOOKUP(M235,Temas[Tema],Temas[id_Tema],FALSE)</f>
        <v>#NAME?</v>
      </c>
      <c r="D235" t="s">
        <v>3698</v>
      </c>
      <c r="F235" t="e" vm="2">
        <f t="shared" ca="1" si="12"/>
        <v>#NAME?</v>
      </c>
      <c r="G235" t="e" vm="2">
        <f t="shared" ca="1" si="13"/>
        <v>#NAME?</v>
      </c>
      <c r="H235" t="e" vm="2">
        <f t="shared" ca="1" si="14"/>
        <v>#NAME?</v>
      </c>
      <c r="I235" t="str">
        <f t="shared" si="15"/>
        <v>07.02.06.03 Caza y Comercializacion de Especies Prohibidas</v>
      </c>
      <c r="K235" t="s">
        <v>67</v>
      </c>
      <c r="L235" t="s">
        <v>1576</v>
      </c>
      <c r="M235" t="s">
        <v>1588</v>
      </c>
      <c r="N235" t="s">
        <v>1729</v>
      </c>
    </row>
    <row r="236" spans="1:14" x14ac:dyDescent="0.25">
      <c r="A236" t="e" vm="1">
        <f ca="1">_xlfn.XLOOKUP(K236,Sectores[Sector],Sectores[id_Sector],FALSE)</f>
        <v>#NAME?</v>
      </c>
      <c r="B236" t="e" vm="1">
        <f ca="1">_xlfn.XLOOKUP(L236,Contenido[Contenido],Contenido[id_contenido])</f>
        <v>#NAME?</v>
      </c>
      <c r="C236" t="e" vm="1">
        <f ca="1">_xlfn.XLOOKUP(M236,Temas[Tema],Temas[id_Tema],FALSE)</f>
        <v>#NAME?</v>
      </c>
      <c r="D236" t="s">
        <v>3699</v>
      </c>
      <c r="F236" t="e" vm="2">
        <f t="shared" ca="1" si="12"/>
        <v>#NAME?</v>
      </c>
      <c r="G236" t="e" vm="2">
        <f t="shared" ca="1" si="13"/>
        <v>#NAME?</v>
      </c>
      <c r="H236" t="e" vm="2">
        <f t="shared" ca="1" si="14"/>
        <v>#NAME?</v>
      </c>
      <c r="I236" t="str">
        <f t="shared" si="15"/>
        <v>07.02.06.04 Caza y Pesca con Violencia</v>
      </c>
      <c r="K236" t="s">
        <v>67</v>
      </c>
      <c r="L236" t="s">
        <v>1576</v>
      </c>
      <c r="M236" t="s">
        <v>1588</v>
      </c>
      <c r="N236" t="s">
        <v>1731</v>
      </c>
    </row>
    <row r="237" spans="1:14" x14ac:dyDescent="0.25">
      <c r="A237" t="e" vm="1">
        <f ca="1">_xlfn.XLOOKUP(K237,Sectores[Sector],Sectores[id_Sector],FALSE)</f>
        <v>#NAME?</v>
      </c>
      <c r="B237" t="e" vm="1">
        <f ca="1">_xlfn.XLOOKUP(L237,Contenido[Contenido],Contenido[id_contenido])</f>
        <v>#NAME?</v>
      </c>
      <c r="C237" t="e" vm="1">
        <f ca="1">_xlfn.XLOOKUP(M237,Temas[Tema],Temas[id_Tema],FALSE)</f>
        <v>#NAME?</v>
      </c>
      <c r="D237" t="s">
        <v>3700</v>
      </c>
      <c r="F237" t="e" vm="2">
        <f t="shared" ca="1" si="12"/>
        <v>#NAME?</v>
      </c>
      <c r="G237" t="e" vm="2">
        <f t="shared" ca="1" si="13"/>
        <v>#NAME?</v>
      </c>
      <c r="H237" t="e" vm="2">
        <f t="shared" ca="1" si="14"/>
        <v>#NAME?</v>
      </c>
      <c r="I237" t="str">
        <f t="shared" si="15"/>
        <v>07.02.06.05 Contrabando de Especies Exóticas</v>
      </c>
      <c r="K237" t="s">
        <v>67</v>
      </c>
      <c r="L237" t="s">
        <v>1576</v>
      </c>
      <c r="M237" t="s">
        <v>1588</v>
      </c>
      <c r="N237" t="s">
        <v>1801</v>
      </c>
    </row>
    <row r="238" spans="1:14" x14ac:dyDescent="0.25">
      <c r="A238" t="e" vm="1">
        <f ca="1">_xlfn.XLOOKUP(K238,Sectores[Sector],Sectores[id_Sector],FALSE)</f>
        <v>#NAME?</v>
      </c>
      <c r="B238" t="e" vm="1">
        <f ca="1">_xlfn.XLOOKUP(L238,Contenido[Contenido],Contenido[id_contenido])</f>
        <v>#NAME?</v>
      </c>
      <c r="C238" t="e" vm="1">
        <f ca="1">_xlfn.XLOOKUP(M238,Temas[Tema],Temas[id_Tema],FALSE)</f>
        <v>#NAME?</v>
      </c>
      <c r="D238" t="s">
        <v>3701</v>
      </c>
      <c r="F238" t="e" vm="2">
        <f t="shared" ca="1" si="12"/>
        <v>#NAME?</v>
      </c>
      <c r="G238" t="e" vm="2">
        <f t="shared" ca="1" si="13"/>
        <v>#NAME?</v>
      </c>
      <c r="H238" t="e" vm="2">
        <f t="shared" ca="1" si="14"/>
        <v>#NAME?</v>
      </c>
      <c r="I238" t="str">
        <f t="shared" si="15"/>
        <v>07.02.06.06 Corte/Destrucción de Arbol/Arbusto Regulados por Art. 21 Ley de Bosques</v>
      </c>
      <c r="K238" t="s">
        <v>67</v>
      </c>
      <c r="L238" t="s">
        <v>1576</v>
      </c>
      <c r="M238" t="s">
        <v>1588</v>
      </c>
      <c r="N238" t="s">
        <v>1807</v>
      </c>
    </row>
    <row r="239" spans="1:14" x14ac:dyDescent="0.25">
      <c r="A239" t="e" vm="1">
        <f ca="1">_xlfn.XLOOKUP(K239,Sectores[Sector],Sectores[id_Sector],FALSE)</f>
        <v>#NAME?</v>
      </c>
      <c r="B239" t="e" vm="1">
        <f ca="1">_xlfn.XLOOKUP(L239,Contenido[Contenido],Contenido[id_contenido])</f>
        <v>#NAME?</v>
      </c>
      <c r="C239" t="e" vm="1">
        <f ca="1">_xlfn.XLOOKUP(M239,Temas[Tema],Temas[id_Tema],FALSE)</f>
        <v>#NAME?</v>
      </c>
      <c r="D239" t="s">
        <v>3702</v>
      </c>
      <c r="F239" t="e" vm="2">
        <f t="shared" ca="1" si="12"/>
        <v>#NAME?</v>
      </c>
      <c r="G239" t="e" vm="2">
        <f t="shared" ca="1" si="13"/>
        <v>#NAME?</v>
      </c>
      <c r="H239" t="e" vm="2">
        <f t="shared" ca="1" si="14"/>
        <v>#NAME?</v>
      </c>
      <c r="I239" t="str">
        <f t="shared" si="15"/>
        <v>07.02.06.07 Delitos Contra la Ley de Bosque Nativo Ley 20.283</v>
      </c>
      <c r="K239" t="s">
        <v>67</v>
      </c>
      <c r="L239" t="s">
        <v>1576</v>
      </c>
      <c r="M239" t="s">
        <v>1588</v>
      </c>
      <c r="N239" t="s">
        <v>1854</v>
      </c>
    </row>
    <row r="240" spans="1:14" x14ac:dyDescent="0.25">
      <c r="A240" t="e" vm="1">
        <f ca="1">_xlfn.XLOOKUP(K240,Sectores[Sector],Sectores[id_Sector],FALSE)</f>
        <v>#NAME?</v>
      </c>
      <c r="B240" t="e" vm="1">
        <f ca="1">_xlfn.XLOOKUP(L240,Contenido[Contenido],Contenido[id_contenido])</f>
        <v>#NAME?</v>
      </c>
      <c r="C240" t="e" vm="1">
        <f ca="1">_xlfn.XLOOKUP(M240,Temas[Tema],Temas[id_Tema],FALSE)</f>
        <v>#NAME?</v>
      </c>
      <c r="D240" t="s">
        <v>3703</v>
      </c>
      <c r="F240" t="e" vm="2">
        <f t="shared" ca="1" si="12"/>
        <v>#NAME?</v>
      </c>
      <c r="G240" t="e" vm="2">
        <f t="shared" ca="1" si="13"/>
        <v>#NAME?</v>
      </c>
      <c r="H240" t="e" vm="2">
        <f t="shared" ca="1" si="14"/>
        <v>#NAME?</v>
      </c>
      <c r="I240" t="str">
        <f t="shared" si="15"/>
        <v>07.02.06.08 Incendio</v>
      </c>
      <c r="K240" t="s">
        <v>67</v>
      </c>
      <c r="L240" t="s">
        <v>1576</v>
      </c>
      <c r="M240" t="s">
        <v>1588</v>
      </c>
      <c r="N240" t="s">
        <v>2047</v>
      </c>
    </row>
    <row r="241" spans="1:14" x14ac:dyDescent="0.25">
      <c r="A241" t="e" vm="1">
        <f ca="1">_xlfn.XLOOKUP(K241,Sectores[Sector],Sectores[id_Sector],FALSE)</f>
        <v>#NAME?</v>
      </c>
      <c r="B241" t="e" vm="1">
        <f ca="1">_xlfn.XLOOKUP(L241,Contenido[Contenido],Contenido[id_contenido])</f>
        <v>#NAME?</v>
      </c>
      <c r="C241" t="e" vm="1">
        <f ca="1">_xlfn.XLOOKUP(M241,Temas[Tema],Temas[id_Tema],FALSE)</f>
        <v>#NAME?</v>
      </c>
      <c r="D241" t="s">
        <v>3704</v>
      </c>
      <c r="F241" t="e" vm="2">
        <f t="shared" ca="1" si="12"/>
        <v>#NAME?</v>
      </c>
      <c r="G241" t="e" vm="2">
        <f t="shared" ca="1" si="13"/>
        <v>#NAME?</v>
      </c>
      <c r="H241" t="e" vm="2">
        <f t="shared" ca="1" si="14"/>
        <v>#NAME?</v>
      </c>
      <c r="I241" t="str">
        <f t="shared" si="15"/>
        <v>07.02.06.09 Incendio c/Peligro para Las Personas</v>
      </c>
      <c r="K241" t="s">
        <v>67</v>
      </c>
      <c r="L241" t="s">
        <v>1576</v>
      </c>
      <c r="M241" t="s">
        <v>1588</v>
      </c>
      <c r="N241" t="s">
        <v>2049</v>
      </c>
    </row>
    <row r="242" spans="1:14" x14ac:dyDescent="0.25">
      <c r="A242" t="e" vm="1">
        <f ca="1">_xlfn.XLOOKUP(K242,Sectores[Sector],Sectores[id_Sector],FALSE)</f>
        <v>#NAME?</v>
      </c>
      <c r="B242" t="e" vm="1">
        <f ca="1">_xlfn.XLOOKUP(L242,Contenido[Contenido],Contenido[id_contenido])</f>
        <v>#NAME?</v>
      </c>
      <c r="C242" t="e" vm="1">
        <f ca="1">_xlfn.XLOOKUP(M242,Temas[Tema],Temas[id_Tema],FALSE)</f>
        <v>#NAME?</v>
      </c>
      <c r="D242" t="s">
        <v>3705</v>
      </c>
      <c r="F242" t="e" vm="2">
        <f t="shared" ca="1" si="12"/>
        <v>#NAME?</v>
      </c>
      <c r="G242" t="e" vm="2">
        <f t="shared" ca="1" si="13"/>
        <v>#NAME?</v>
      </c>
      <c r="H242" t="e" vm="2">
        <f t="shared" ca="1" si="14"/>
        <v>#NAME?</v>
      </c>
      <c r="I242" t="str">
        <f t="shared" si="15"/>
        <v>07.02.06.10 Incendio con Resultado de Muerte y/o Lesiones</v>
      </c>
      <c r="K242" t="s">
        <v>67</v>
      </c>
      <c r="L242" t="s">
        <v>1576</v>
      </c>
      <c r="M242" t="s">
        <v>1588</v>
      </c>
      <c r="N242" t="s">
        <v>2051</v>
      </c>
    </row>
    <row r="243" spans="1:14" x14ac:dyDescent="0.25">
      <c r="A243" t="e" vm="1">
        <f ca="1">_xlfn.XLOOKUP(K243,Sectores[Sector],Sectores[id_Sector],FALSE)</f>
        <v>#NAME?</v>
      </c>
      <c r="B243" t="e" vm="1">
        <f ca="1">_xlfn.XLOOKUP(L243,Contenido[Contenido],Contenido[id_contenido])</f>
        <v>#NAME?</v>
      </c>
      <c r="C243" t="e" vm="1">
        <f ca="1">_xlfn.XLOOKUP(M243,Temas[Tema],Temas[id_Tema],FALSE)</f>
        <v>#NAME?</v>
      </c>
      <c r="D243" t="s">
        <v>3706</v>
      </c>
      <c r="F243" t="e" vm="2">
        <f t="shared" ca="1" si="12"/>
        <v>#NAME?</v>
      </c>
      <c r="G243" t="e" vm="2">
        <f t="shared" ca="1" si="13"/>
        <v>#NAME?</v>
      </c>
      <c r="H243" t="e" vm="2">
        <f t="shared" ca="1" si="14"/>
        <v>#NAME?</v>
      </c>
      <c r="I243" t="str">
        <f t="shared" si="15"/>
        <v>07.02.06.11 Incendio de Bosques</v>
      </c>
      <c r="K243" t="s">
        <v>67</v>
      </c>
      <c r="L243" t="s">
        <v>1576</v>
      </c>
      <c r="M243" t="s">
        <v>1588</v>
      </c>
      <c r="N243" t="s">
        <v>2053</v>
      </c>
    </row>
    <row r="244" spans="1:14" x14ac:dyDescent="0.25">
      <c r="A244" t="e" vm="1">
        <f ca="1">_xlfn.XLOOKUP(K244,Sectores[Sector],Sectores[id_Sector],FALSE)</f>
        <v>#NAME?</v>
      </c>
      <c r="B244" t="e" vm="1">
        <f ca="1">_xlfn.XLOOKUP(L244,Contenido[Contenido],Contenido[id_contenido])</f>
        <v>#NAME?</v>
      </c>
      <c r="C244" t="e" vm="1">
        <f ca="1">_xlfn.XLOOKUP(M244,Temas[Tema],Temas[id_Tema],FALSE)</f>
        <v>#NAME?</v>
      </c>
      <c r="D244" t="s">
        <v>3707</v>
      </c>
      <c r="F244" t="e" vm="2">
        <f t="shared" ca="1" si="12"/>
        <v>#NAME?</v>
      </c>
      <c r="G244" t="e" vm="2">
        <f t="shared" ca="1" si="13"/>
        <v>#NAME?</v>
      </c>
      <c r="H244" t="e" vm="2">
        <f t="shared" ca="1" si="14"/>
        <v>#NAME?</v>
      </c>
      <c r="I244" t="str">
        <f t="shared" si="15"/>
        <v>07.02.06.12 Incendio Solo c/Daños o Sin Peligro Propagación</v>
      </c>
      <c r="K244" t="s">
        <v>67</v>
      </c>
      <c r="L244" t="s">
        <v>1576</v>
      </c>
      <c r="M244" t="s">
        <v>1588</v>
      </c>
      <c r="N244" t="s">
        <v>2055</v>
      </c>
    </row>
    <row r="245" spans="1:14" x14ac:dyDescent="0.25">
      <c r="A245" t="e" vm="1">
        <f ca="1">_xlfn.XLOOKUP(K245,Sectores[Sector],Sectores[id_Sector],FALSE)</f>
        <v>#NAME?</v>
      </c>
      <c r="B245" t="e" vm="1">
        <f ca="1">_xlfn.XLOOKUP(L245,Contenido[Contenido],Contenido[id_contenido])</f>
        <v>#NAME?</v>
      </c>
      <c r="C245" t="e" vm="1">
        <f ca="1">_xlfn.XLOOKUP(M245,Temas[Tema],Temas[id_Tema],FALSE)</f>
        <v>#NAME?</v>
      </c>
      <c r="D245" t="s">
        <v>3708</v>
      </c>
      <c r="F245" t="e" vm="2">
        <f t="shared" ca="1" si="12"/>
        <v>#NAME?</v>
      </c>
      <c r="G245" t="e" vm="2">
        <f t="shared" ca="1" si="13"/>
        <v>#NAME?</v>
      </c>
      <c r="H245" t="e" vm="2">
        <f t="shared" ca="1" si="14"/>
        <v>#NAME?</v>
      </c>
      <c r="I245" t="str">
        <f t="shared" si="15"/>
        <v>07.02.06.13 Infracción a Ley 11.564 de Mataderos Clandestinos</v>
      </c>
      <c r="K245" t="s">
        <v>67</v>
      </c>
      <c r="L245" t="s">
        <v>1576</v>
      </c>
      <c r="M245" t="s">
        <v>1588</v>
      </c>
      <c r="N245" t="s">
        <v>2076</v>
      </c>
    </row>
    <row r="246" spans="1:14" x14ac:dyDescent="0.25">
      <c r="A246" t="e" vm="1">
        <f ca="1">_xlfn.XLOOKUP(K246,Sectores[Sector],Sectores[id_Sector],FALSE)</f>
        <v>#NAME?</v>
      </c>
      <c r="B246" t="e" vm="1">
        <f ca="1">_xlfn.XLOOKUP(L246,Contenido[Contenido],Contenido[id_contenido])</f>
        <v>#NAME?</v>
      </c>
      <c r="C246" t="e" vm="1">
        <f ca="1">_xlfn.XLOOKUP(M246,Temas[Tema],Temas[id_Tema],FALSE)</f>
        <v>#NAME?</v>
      </c>
      <c r="D246" t="s">
        <v>3709</v>
      </c>
      <c r="F246" t="e" vm="2">
        <f t="shared" ca="1" si="12"/>
        <v>#NAME?</v>
      </c>
      <c r="G246" t="e" vm="2">
        <f t="shared" ca="1" si="13"/>
        <v>#NAME?</v>
      </c>
      <c r="H246" t="e" vm="2">
        <f t="shared" ca="1" si="14"/>
        <v>#NAME?</v>
      </c>
      <c r="I246" t="str">
        <f t="shared" si="15"/>
        <v>07.02.06.14 Infracción Ley 18.892 de Pesca</v>
      </c>
      <c r="K246" t="s">
        <v>67</v>
      </c>
      <c r="L246" t="s">
        <v>1576</v>
      </c>
      <c r="M246" t="s">
        <v>1588</v>
      </c>
      <c r="N246" t="s">
        <v>2095</v>
      </c>
    </row>
    <row r="247" spans="1:14" x14ac:dyDescent="0.25">
      <c r="A247" t="e" vm="1">
        <f ca="1">_xlfn.XLOOKUP(K247,Sectores[Sector],Sectores[id_Sector],FALSE)</f>
        <v>#NAME?</v>
      </c>
      <c r="B247" t="e" vm="1">
        <f ca="1">_xlfn.XLOOKUP(L247,Contenido[Contenido],Contenido[id_contenido])</f>
        <v>#NAME?</v>
      </c>
      <c r="C247" t="e" vm="1">
        <f ca="1">_xlfn.XLOOKUP(M247,Temas[Tema],Temas[id_Tema],FALSE)</f>
        <v>#NAME?</v>
      </c>
      <c r="D247" t="s">
        <v>3710</v>
      </c>
      <c r="F247" t="e" vm="2">
        <f t="shared" ca="1" si="12"/>
        <v>#NAME?</v>
      </c>
      <c r="G247" t="e" vm="2">
        <f t="shared" ca="1" si="13"/>
        <v>#NAME?</v>
      </c>
      <c r="H247" t="e" vm="2">
        <f t="shared" ca="1" si="14"/>
        <v>#NAME?</v>
      </c>
      <c r="I247" t="str">
        <f t="shared" si="15"/>
        <v>07.02.06.15 Infracción por Contaminación</v>
      </c>
      <c r="K247" t="s">
        <v>67</v>
      </c>
      <c r="L247" t="s">
        <v>1576</v>
      </c>
      <c r="M247" t="s">
        <v>1588</v>
      </c>
      <c r="N247" t="s">
        <v>2103</v>
      </c>
    </row>
    <row r="248" spans="1:14" x14ac:dyDescent="0.25">
      <c r="A248" t="e" vm="1">
        <f ca="1">_xlfn.XLOOKUP(K248,Sectores[Sector],Sectores[id_Sector],FALSE)</f>
        <v>#NAME?</v>
      </c>
      <c r="B248" t="e" vm="1">
        <f ca="1">_xlfn.XLOOKUP(L248,Contenido[Contenido],Contenido[id_contenido])</f>
        <v>#NAME?</v>
      </c>
      <c r="C248" t="e" vm="1">
        <f ca="1">_xlfn.XLOOKUP(M248,Temas[Tema],Temas[id_Tema],FALSE)</f>
        <v>#NAME?</v>
      </c>
      <c r="D248" t="s">
        <v>3711</v>
      </c>
      <c r="F248" t="e" vm="2">
        <f t="shared" ca="1" si="12"/>
        <v>#NAME?</v>
      </c>
      <c r="G248" t="e" vm="2">
        <f t="shared" ca="1" si="13"/>
        <v>#NAME?</v>
      </c>
      <c r="H248" t="e" vm="2">
        <f t="shared" ca="1" si="14"/>
        <v>#NAME?</v>
      </c>
      <c r="I248" t="str">
        <f t="shared" si="15"/>
        <v>07.02.06.16 Malversación de Caudales Publicos</v>
      </c>
      <c r="K248" t="s">
        <v>67</v>
      </c>
      <c r="L248" t="s">
        <v>1576</v>
      </c>
      <c r="M248" t="s">
        <v>1588</v>
      </c>
      <c r="N248" t="s">
        <v>2179</v>
      </c>
    </row>
    <row r="249" spans="1:14" x14ac:dyDescent="0.25">
      <c r="A249" t="e" vm="1">
        <f ca="1">_xlfn.XLOOKUP(K249,Sectores[Sector],Sectores[id_Sector],FALSE)</f>
        <v>#NAME?</v>
      </c>
      <c r="B249" t="e" vm="1">
        <f ca="1">_xlfn.XLOOKUP(L249,Contenido[Contenido],Contenido[id_contenido])</f>
        <v>#NAME?</v>
      </c>
      <c r="C249" t="e" vm="1">
        <f ca="1">_xlfn.XLOOKUP(M249,Temas[Tema],Temas[id_Tema],FALSE)</f>
        <v>#NAME?</v>
      </c>
      <c r="D249" t="s">
        <v>3712</v>
      </c>
      <c r="F249" t="e" vm="2">
        <f t="shared" ca="1" si="12"/>
        <v>#NAME?</v>
      </c>
      <c r="G249" t="e" vm="2">
        <f t="shared" ca="1" si="13"/>
        <v>#NAME?</v>
      </c>
      <c r="H249" t="e" vm="2">
        <f t="shared" ca="1" si="14"/>
        <v>#NAME?</v>
      </c>
      <c r="I249" t="str">
        <f t="shared" si="15"/>
        <v>07.02.06.17 Malversación, Defraudación E Incendio por Menos de 1 Utm</v>
      </c>
      <c r="K249" t="s">
        <v>67</v>
      </c>
      <c r="L249" t="s">
        <v>1576</v>
      </c>
      <c r="M249" t="s">
        <v>1588</v>
      </c>
      <c r="N249" t="s">
        <v>2181</v>
      </c>
    </row>
    <row r="250" spans="1:14" x14ac:dyDescent="0.25">
      <c r="A250" t="e" vm="1">
        <f ca="1">_xlfn.XLOOKUP(K250,Sectores[Sector],Sectores[id_Sector],FALSE)</f>
        <v>#NAME?</v>
      </c>
      <c r="B250" t="e" vm="1">
        <f ca="1">_xlfn.XLOOKUP(L250,Contenido[Contenido],Contenido[id_contenido])</f>
        <v>#NAME?</v>
      </c>
      <c r="C250" t="e" vm="1">
        <f ca="1">_xlfn.XLOOKUP(M250,Temas[Tema],Temas[id_Tema],FALSE)</f>
        <v>#NAME?</v>
      </c>
      <c r="D250" t="s">
        <v>3713</v>
      </c>
      <c r="F250" t="e" vm="2">
        <f t="shared" ca="1" si="12"/>
        <v>#NAME?</v>
      </c>
      <c r="G250" t="e" vm="2">
        <f t="shared" ca="1" si="13"/>
        <v>#NAME?</v>
      </c>
      <c r="H250" t="e" vm="2">
        <f t="shared" ca="1" si="14"/>
        <v>#NAME?</v>
      </c>
      <c r="I250" t="str">
        <f t="shared" si="15"/>
        <v>07.02.06.18 Otras Infracciones Ley 18.892 de Pesca</v>
      </c>
      <c r="K250" t="s">
        <v>67</v>
      </c>
      <c r="L250" t="s">
        <v>1576</v>
      </c>
      <c r="M250" t="s">
        <v>1588</v>
      </c>
      <c r="N250" t="s">
        <v>2256</v>
      </c>
    </row>
    <row r="251" spans="1:14" x14ac:dyDescent="0.25">
      <c r="A251" t="e" vm="1">
        <f ca="1">_xlfn.XLOOKUP(K251,Sectores[Sector],Sectores[id_Sector],FALSE)</f>
        <v>#NAME?</v>
      </c>
      <c r="B251" t="e" vm="1">
        <f ca="1">_xlfn.XLOOKUP(L251,Contenido[Contenido],Contenido[id_contenido])</f>
        <v>#NAME?</v>
      </c>
      <c r="C251" t="e" vm="1">
        <f ca="1">_xlfn.XLOOKUP(M251,Temas[Tema],Temas[id_Tema],FALSE)</f>
        <v>#NAME?</v>
      </c>
      <c r="D251" t="s">
        <v>3714</v>
      </c>
      <c r="F251" t="e" vm="2">
        <f t="shared" ca="1" si="12"/>
        <v>#NAME?</v>
      </c>
      <c r="G251" t="e" vm="2">
        <f t="shared" ca="1" si="13"/>
        <v>#NAME?</v>
      </c>
      <c r="H251" t="e" vm="2">
        <f t="shared" ca="1" si="14"/>
        <v>#NAME?</v>
      </c>
      <c r="I251" t="str">
        <f t="shared" si="15"/>
        <v>07.02.06.19 Peleas de Animales Como Espectáculo</v>
      </c>
      <c r="K251" t="s">
        <v>67</v>
      </c>
      <c r="L251" t="s">
        <v>1576</v>
      </c>
      <c r="M251" t="s">
        <v>1588</v>
      </c>
      <c r="N251" t="s">
        <v>2300</v>
      </c>
    </row>
    <row r="252" spans="1:14" x14ac:dyDescent="0.25">
      <c r="A252" t="e" vm="1">
        <f ca="1">_xlfn.XLOOKUP(K252,Sectores[Sector],Sectores[id_Sector],FALSE)</f>
        <v>#NAME?</v>
      </c>
      <c r="B252" t="e" vm="1">
        <f ca="1">_xlfn.XLOOKUP(L252,Contenido[Contenido],Contenido[id_contenido])</f>
        <v>#NAME?</v>
      </c>
      <c r="C252" t="e" vm="1">
        <f ca="1">_xlfn.XLOOKUP(M252,Temas[Tema],Temas[id_Tema],FALSE)</f>
        <v>#NAME?</v>
      </c>
      <c r="D252" t="s">
        <v>3715</v>
      </c>
      <c r="F252" t="e" vm="2">
        <f t="shared" ca="1" si="12"/>
        <v>#NAME?</v>
      </c>
      <c r="G252" t="e" vm="2">
        <f t="shared" ca="1" si="13"/>
        <v>#NAME?</v>
      </c>
      <c r="H252" t="e" vm="2">
        <f t="shared" ca="1" si="14"/>
        <v>#NAME?</v>
      </c>
      <c r="I252" t="str">
        <f t="shared" si="15"/>
        <v>07.02.06.20 Propagación de Enfermed Que Afecten la Salud Animal o Vegetal</v>
      </c>
      <c r="K252" t="s">
        <v>67</v>
      </c>
      <c r="L252" t="s">
        <v>1576</v>
      </c>
      <c r="M252" t="s">
        <v>1588</v>
      </c>
      <c r="N252" t="s">
        <v>2340</v>
      </c>
    </row>
    <row r="253" spans="1:14" x14ac:dyDescent="0.25">
      <c r="A253" t="e" vm="1">
        <f ca="1">_xlfn.XLOOKUP(K253,Sectores[Sector],Sectores[id_Sector],FALSE)</f>
        <v>#NAME?</v>
      </c>
      <c r="B253" t="e" vm="1">
        <f ca="1">_xlfn.XLOOKUP(L253,Contenido[Contenido],Contenido[id_contenido])</f>
        <v>#NAME?</v>
      </c>
      <c r="C253" t="e" vm="1">
        <f ca="1">_xlfn.XLOOKUP(M253,Temas[Tema],Temas[id_Tema],FALSE)</f>
        <v>#NAME?</v>
      </c>
      <c r="D253" t="s">
        <v>3716</v>
      </c>
      <c r="F253" t="e" vm="2">
        <f t="shared" ca="1" si="12"/>
        <v>#NAME?</v>
      </c>
      <c r="G253" t="e" vm="2">
        <f t="shared" ca="1" si="13"/>
        <v>#NAME?</v>
      </c>
      <c r="H253" t="e" vm="2">
        <f t="shared" ca="1" si="14"/>
        <v>#NAME?</v>
      </c>
      <c r="I253" t="str">
        <f t="shared" si="15"/>
        <v>07.02.06.21 Tráfico de Especies Vegetales</v>
      </c>
      <c r="K253" t="s">
        <v>67</v>
      </c>
      <c r="L253" t="s">
        <v>1576</v>
      </c>
      <c r="M253" t="s">
        <v>1588</v>
      </c>
      <c r="N253" t="s">
        <v>2451</v>
      </c>
    </row>
    <row r="254" spans="1:14" x14ac:dyDescent="0.25">
      <c r="A254" t="e" vm="1">
        <f ca="1">_xlfn.XLOOKUP(K254,Sectores[Sector],Sectores[id_Sector],FALSE)</f>
        <v>#NAME?</v>
      </c>
      <c r="B254" t="e" vm="1">
        <f ca="1">_xlfn.XLOOKUP(L254,Contenido[Contenido],Contenido[id_contenido])</f>
        <v>#NAME?</v>
      </c>
      <c r="C254" t="e" vm="1">
        <f ca="1">_xlfn.XLOOKUP(M254,Temas[Tema],Temas[id_Tema],FALSE)</f>
        <v>#NAME?</v>
      </c>
      <c r="D254" t="s">
        <v>3717</v>
      </c>
      <c r="F254" t="e" vm="2">
        <f t="shared" ca="1" si="12"/>
        <v>#NAME?</v>
      </c>
      <c r="G254" t="e" vm="2">
        <f t="shared" ca="1" si="13"/>
        <v>#NAME?</v>
      </c>
      <c r="H254" t="e" vm="2">
        <f t="shared" ca="1" si="14"/>
        <v>#NAME?</v>
      </c>
      <c r="I254" t="str">
        <f t="shared" si="15"/>
        <v>07.02.06.22 Transporte de Desechos a Vertederos Clandestinos</v>
      </c>
      <c r="K254" t="s">
        <v>67</v>
      </c>
      <c r="L254" t="s">
        <v>1576</v>
      </c>
      <c r="M254" t="s">
        <v>1588</v>
      </c>
      <c r="N254" t="s">
        <v>2469</v>
      </c>
    </row>
    <row r="255" spans="1:14" x14ac:dyDescent="0.25">
      <c r="A255" t="e" vm="1">
        <f ca="1">_xlfn.XLOOKUP(K255,Sectores[Sector],Sectores[id_Sector],FALSE)</f>
        <v>#NAME?</v>
      </c>
      <c r="B255" t="e" vm="1">
        <f ca="1">_xlfn.XLOOKUP(L255,Contenido[Contenido],Contenido[id_contenido])</f>
        <v>#NAME?</v>
      </c>
      <c r="C255" t="e" vm="1">
        <f ca="1">_xlfn.XLOOKUP(M255,Temas[Tema],Temas[id_Tema],FALSE)</f>
        <v>#NAME?</v>
      </c>
      <c r="D255" t="s">
        <v>3718</v>
      </c>
      <c r="F255" t="e" vm="2">
        <f t="shared" ca="1" si="12"/>
        <v>#NAME?</v>
      </c>
      <c r="G255" t="e" vm="2">
        <f t="shared" ca="1" si="13"/>
        <v>#NAME?</v>
      </c>
      <c r="H255" t="e" vm="2">
        <f t="shared" ca="1" si="14"/>
        <v>#NAME?</v>
      </c>
      <c r="I255" t="str">
        <f t="shared" si="15"/>
        <v>07.02.06.23 Uso Ilícito Fuego</v>
      </c>
      <c r="K255" t="s">
        <v>67</v>
      </c>
      <c r="L255" t="s">
        <v>1576</v>
      </c>
      <c r="M255" t="s">
        <v>1588</v>
      </c>
      <c r="N255" t="s">
        <v>2491</v>
      </c>
    </row>
    <row r="256" spans="1:14" x14ac:dyDescent="0.25">
      <c r="A256" t="e" vm="1">
        <f ca="1">_xlfn.XLOOKUP(K256,Sectores[Sector],Sectores[id_Sector],FALSE)</f>
        <v>#NAME?</v>
      </c>
      <c r="B256" t="e" vm="1">
        <f ca="1">_xlfn.XLOOKUP(L256,Contenido[Contenido],Contenido[id_contenido])</f>
        <v>#NAME?</v>
      </c>
      <c r="C256" t="e" vm="1">
        <f ca="1">_xlfn.XLOOKUP(M256,Temas[Tema],Temas[id_Tema],FALSE)</f>
        <v>#NAME?</v>
      </c>
      <c r="D256" t="s">
        <v>3719</v>
      </c>
      <c r="F256" t="e" vm="2">
        <f t="shared" ca="1" si="12"/>
        <v>#NAME?</v>
      </c>
      <c r="G256" t="e" vm="2">
        <f t="shared" ca="1" si="13"/>
        <v>#NAME?</v>
      </c>
      <c r="H256" t="e" vm="2">
        <f t="shared" ca="1" si="14"/>
        <v>#NAME?</v>
      </c>
      <c r="I256" t="str">
        <f t="shared" si="15"/>
        <v>07.02.07.01 Alteración Orden Público</v>
      </c>
      <c r="K256" t="s">
        <v>67</v>
      </c>
      <c r="L256" t="s">
        <v>1576</v>
      </c>
      <c r="M256" t="s">
        <v>1647</v>
      </c>
      <c r="N256" t="s">
        <v>1648</v>
      </c>
    </row>
    <row r="257" spans="1:14" x14ac:dyDescent="0.25">
      <c r="A257" t="e" vm="1">
        <f ca="1">_xlfn.XLOOKUP(K257,Sectores[Sector],Sectores[id_Sector],FALSE)</f>
        <v>#NAME?</v>
      </c>
      <c r="B257" t="e" vm="1">
        <f ca="1">_xlfn.XLOOKUP(L257,Contenido[Contenido],Contenido[id_contenido])</f>
        <v>#NAME?</v>
      </c>
      <c r="C257" t="e" vm="1">
        <f ca="1">_xlfn.XLOOKUP(M257,Temas[Tema],Temas[id_Tema],FALSE)</f>
        <v>#NAME?</v>
      </c>
      <c r="D257" t="s">
        <v>3720</v>
      </c>
      <c r="F257" t="e" vm="2">
        <f t="shared" ca="1" si="12"/>
        <v>#NAME?</v>
      </c>
      <c r="G257" t="e" vm="2">
        <f t="shared" ca="1" si="13"/>
        <v>#NAME?</v>
      </c>
      <c r="H257" t="e" vm="2">
        <f t="shared" ca="1" si="14"/>
        <v>#NAME?</v>
      </c>
      <c r="I257" t="str">
        <f t="shared" si="15"/>
        <v>07.02.07.02 Amenaza a Fiscales o Defensores en el Desempeño de Funciones</v>
      </c>
      <c r="K257" t="s">
        <v>67</v>
      </c>
      <c r="L257" t="s">
        <v>1576</v>
      </c>
      <c r="M257" t="s">
        <v>1647</v>
      </c>
      <c r="N257" t="s">
        <v>1652</v>
      </c>
    </row>
    <row r="258" spans="1:14" x14ac:dyDescent="0.25">
      <c r="A258" t="e" vm="1">
        <f ca="1">_xlfn.XLOOKUP(K258,Sectores[Sector],Sectores[id_Sector],FALSE)</f>
        <v>#NAME?</v>
      </c>
      <c r="B258" t="e" vm="1">
        <f ca="1">_xlfn.XLOOKUP(L258,Contenido[Contenido],Contenido[id_contenido])</f>
        <v>#NAME?</v>
      </c>
      <c r="C258" t="e" vm="1">
        <f ca="1">_xlfn.XLOOKUP(M258,Temas[Tema],Temas[id_Tema],FALSE)</f>
        <v>#NAME?</v>
      </c>
      <c r="D258" t="s">
        <v>3721</v>
      </c>
      <c r="F258" t="e" vm="2">
        <f t="shared" ca="1" si="12"/>
        <v>#NAME?</v>
      </c>
      <c r="G258" t="e" vm="2">
        <f t="shared" ca="1" si="13"/>
        <v>#NAME?</v>
      </c>
      <c r="H258" t="e" vm="2">
        <f t="shared" ca="1" si="14"/>
        <v>#NAME?</v>
      </c>
      <c r="I258" t="str">
        <f t="shared" si="15"/>
        <v>07.02.07.03 Amenaza a Gendarme en el Desempeño de sus Funciones</v>
      </c>
      <c r="K258" t="s">
        <v>67</v>
      </c>
      <c r="L258" t="s">
        <v>1576</v>
      </c>
      <c r="M258" t="s">
        <v>1647</v>
      </c>
      <c r="N258" t="s">
        <v>1654</v>
      </c>
    </row>
    <row r="259" spans="1:14" x14ac:dyDescent="0.25">
      <c r="A259" t="e" vm="1">
        <f ca="1">_xlfn.XLOOKUP(K259,Sectores[Sector],Sectores[id_Sector],FALSE)</f>
        <v>#NAME?</v>
      </c>
      <c r="B259" t="e" vm="1">
        <f ca="1">_xlfn.XLOOKUP(L259,Contenido[Contenido],Contenido[id_contenido])</f>
        <v>#NAME?</v>
      </c>
      <c r="C259" t="e" vm="1">
        <f ca="1">_xlfn.XLOOKUP(M259,Temas[Tema],Temas[id_Tema],FALSE)</f>
        <v>#NAME?</v>
      </c>
      <c r="D259" t="s">
        <v>3722</v>
      </c>
      <c r="F259" t="e" vm="2">
        <f t="shared" ca="1" si="12"/>
        <v>#NAME?</v>
      </c>
      <c r="G259" t="e" vm="2">
        <f t="shared" ca="1" si="13"/>
        <v>#NAME?</v>
      </c>
      <c r="H259" t="e" vm="2">
        <f t="shared" ca="1" si="14"/>
        <v>#NAME?</v>
      </c>
      <c r="I259" t="str">
        <f t="shared" si="15"/>
        <v>07.02.07.04 Amenazar Simple o Condicionalmente u Ofender Personal de Investigaciones</v>
      </c>
      <c r="K259" t="s">
        <v>67</v>
      </c>
      <c r="L259" t="s">
        <v>1576</v>
      </c>
      <c r="M259" t="s">
        <v>1647</v>
      </c>
      <c r="N259" t="s">
        <v>1658</v>
      </c>
    </row>
    <row r="260" spans="1:14" x14ac:dyDescent="0.25">
      <c r="A260" t="e" vm="1">
        <f ca="1">_xlfn.XLOOKUP(K260,Sectores[Sector],Sectores[id_Sector],FALSE)</f>
        <v>#NAME?</v>
      </c>
      <c r="B260" t="e" vm="1">
        <f ca="1">_xlfn.XLOOKUP(L260,Contenido[Contenido],Contenido[id_contenido])</f>
        <v>#NAME?</v>
      </c>
      <c r="C260" t="e" vm="1">
        <f ca="1">_xlfn.XLOOKUP(M260,Temas[Tema],Temas[id_Tema],FALSE)</f>
        <v>#NAME?</v>
      </c>
      <c r="D260" t="s">
        <v>3723</v>
      </c>
      <c r="F260" t="e" vm="2">
        <f t="shared" ca="1" si="12"/>
        <v>#NAME?</v>
      </c>
      <c r="G260" t="e" vm="2">
        <f t="shared" ca="1" si="13"/>
        <v>#NAME?</v>
      </c>
      <c r="H260" t="e" vm="2">
        <f t="shared" ca="1" si="14"/>
        <v>#NAME?</v>
      </c>
      <c r="I260" t="str">
        <f t="shared" si="15"/>
        <v>07.02.07.05 Amenazas a Carabineros</v>
      </c>
      <c r="K260" t="s">
        <v>67</v>
      </c>
      <c r="L260" t="s">
        <v>1576</v>
      </c>
      <c r="M260" t="s">
        <v>1647</v>
      </c>
      <c r="N260" t="s">
        <v>1660</v>
      </c>
    </row>
    <row r="261" spans="1:14" x14ac:dyDescent="0.25">
      <c r="A261" t="e" vm="1">
        <f ca="1">_xlfn.XLOOKUP(K261,Sectores[Sector],Sectores[id_Sector],FALSE)</f>
        <v>#NAME?</v>
      </c>
      <c r="B261" t="e" vm="1">
        <f ca="1">_xlfn.XLOOKUP(L261,Contenido[Contenido],Contenido[id_contenido])</f>
        <v>#NAME?</v>
      </c>
      <c r="C261" t="e" vm="1">
        <f ca="1">_xlfn.XLOOKUP(M261,Temas[Tema],Temas[id_Tema],FALSE)</f>
        <v>#NAME?</v>
      </c>
      <c r="D261" t="s">
        <v>3724</v>
      </c>
      <c r="F261" t="e" vm="2">
        <f t="shared" ref="F261:F324" ca="1" si="16">+A261&amp;" "&amp;K261</f>
        <v>#NAME?</v>
      </c>
      <c r="G261" t="e" vm="2">
        <f t="shared" ref="G261:G324" ca="1" si="17">+B261&amp;" "&amp;L261</f>
        <v>#NAME?</v>
      </c>
      <c r="H261" t="e" vm="2">
        <f t="shared" ref="H261:H324" ca="1" si="18">+C261&amp;" "&amp;M261</f>
        <v>#NAME?</v>
      </c>
      <c r="I261" t="str">
        <f t="shared" ref="I261:I324" si="19">+D261&amp;" "&amp;N261</f>
        <v>07.02.07.06 Apoderamiento o Atentado al Transporte Público</v>
      </c>
      <c r="K261" t="s">
        <v>67</v>
      </c>
      <c r="L261" t="s">
        <v>1576</v>
      </c>
      <c r="M261" t="s">
        <v>1647</v>
      </c>
      <c r="N261" t="s">
        <v>1672</v>
      </c>
    </row>
    <row r="262" spans="1:14" x14ac:dyDescent="0.25">
      <c r="A262" t="e" vm="1">
        <f ca="1">_xlfn.XLOOKUP(K262,Sectores[Sector],Sectores[id_Sector],FALSE)</f>
        <v>#NAME?</v>
      </c>
      <c r="B262" t="e" vm="1">
        <f ca="1">_xlfn.XLOOKUP(L262,Contenido[Contenido],Contenido[id_contenido])</f>
        <v>#NAME?</v>
      </c>
      <c r="C262" t="e" vm="1">
        <f ca="1">_xlfn.XLOOKUP(M262,Temas[Tema],Temas[id_Tema],FALSE)</f>
        <v>#NAME?</v>
      </c>
      <c r="D262" t="s">
        <v>3725</v>
      </c>
      <c r="F262" t="e" vm="2">
        <f t="shared" ca="1" si="16"/>
        <v>#NAME?</v>
      </c>
      <c r="G262" t="e" vm="2">
        <f t="shared" ca="1" si="17"/>
        <v>#NAME?</v>
      </c>
      <c r="H262" t="e" vm="2">
        <f t="shared" ca="1" si="18"/>
        <v>#NAME?</v>
      </c>
      <c r="I262" t="str">
        <f t="shared" si="19"/>
        <v>07.02.07.07 Arrojamiento de Piedras u Otros Objetos</v>
      </c>
      <c r="K262" t="s">
        <v>67</v>
      </c>
      <c r="L262" t="s">
        <v>1576</v>
      </c>
      <c r="M262" t="s">
        <v>1647</v>
      </c>
      <c r="N262" t="s">
        <v>1694</v>
      </c>
    </row>
    <row r="263" spans="1:14" x14ac:dyDescent="0.25">
      <c r="A263" t="e" vm="1">
        <f ca="1">_xlfn.XLOOKUP(K263,Sectores[Sector],Sectores[id_Sector],FALSE)</f>
        <v>#NAME?</v>
      </c>
      <c r="B263" t="e" vm="1">
        <f ca="1">_xlfn.XLOOKUP(L263,Contenido[Contenido],Contenido[id_contenido])</f>
        <v>#NAME?</v>
      </c>
      <c r="C263" t="e" vm="1">
        <f ca="1">_xlfn.XLOOKUP(M263,Temas[Tema],Temas[id_Tema],FALSE)</f>
        <v>#NAME?</v>
      </c>
      <c r="D263" t="s">
        <v>3726</v>
      </c>
      <c r="F263" t="e" vm="2">
        <f t="shared" ca="1" si="16"/>
        <v>#NAME?</v>
      </c>
      <c r="G263" t="e" vm="2">
        <f t="shared" ca="1" si="17"/>
        <v>#NAME?</v>
      </c>
      <c r="H263" t="e" vm="2">
        <f t="shared" ca="1" si="18"/>
        <v>#NAME?</v>
      </c>
      <c r="I263" t="str">
        <f t="shared" si="19"/>
        <v>07.02.07.08 Atentado a Vehículo Motorizado en Circulación con Objeto Contundente</v>
      </c>
      <c r="K263" t="s">
        <v>67</v>
      </c>
      <c r="L263" t="s">
        <v>1576</v>
      </c>
      <c r="M263" t="s">
        <v>1647</v>
      </c>
      <c r="N263" t="s">
        <v>1707</v>
      </c>
    </row>
    <row r="264" spans="1:14" x14ac:dyDescent="0.25">
      <c r="A264" t="e" vm="1">
        <f ca="1">_xlfn.XLOOKUP(K264,Sectores[Sector],Sectores[id_Sector],FALSE)</f>
        <v>#NAME?</v>
      </c>
      <c r="B264" t="e" vm="1">
        <f ca="1">_xlfn.XLOOKUP(L264,Contenido[Contenido],Contenido[id_contenido])</f>
        <v>#NAME?</v>
      </c>
      <c r="C264" t="e" vm="1">
        <f ca="1">_xlfn.XLOOKUP(M264,Temas[Tema],Temas[id_Tema],FALSE)</f>
        <v>#NAME?</v>
      </c>
      <c r="D264" t="s">
        <v>3727</v>
      </c>
      <c r="F264" t="e" vm="2">
        <f t="shared" ca="1" si="16"/>
        <v>#NAME?</v>
      </c>
      <c r="G264" t="e" vm="2">
        <f t="shared" ca="1" si="17"/>
        <v>#NAME?</v>
      </c>
      <c r="H264" t="e" vm="2">
        <f t="shared" ca="1" si="18"/>
        <v>#NAME?</v>
      </c>
      <c r="I264" t="str">
        <f t="shared" si="19"/>
        <v>07.02.07.09 Atentado Contra Jefe de Estado o Autoridad Pública</v>
      </c>
      <c r="K264" t="s">
        <v>67</v>
      </c>
      <c r="L264" t="s">
        <v>1576</v>
      </c>
      <c r="M264" t="s">
        <v>1647</v>
      </c>
      <c r="N264" t="s">
        <v>1709</v>
      </c>
    </row>
    <row r="265" spans="1:14" x14ac:dyDescent="0.25">
      <c r="A265" t="e" vm="1">
        <f ca="1">_xlfn.XLOOKUP(K265,Sectores[Sector],Sectores[id_Sector],FALSE)</f>
        <v>#NAME?</v>
      </c>
      <c r="B265" t="e" vm="1">
        <f ca="1">_xlfn.XLOOKUP(L265,Contenido[Contenido],Contenido[id_contenido])</f>
        <v>#NAME?</v>
      </c>
      <c r="C265" t="e" vm="1">
        <f ca="1">_xlfn.XLOOKUP(M265,Temas[Tema],Temas[id_Tema],FALSE)</f>
        <v>#NAME?</v>
      </c>
      <c r="D265" t="s">
        <v>3728</v>
      </c>
      <c r="F265" t="e" vm="2">
        <f t="shared" ca="1" si="16"/>
        <v>#NAME?</v>
      </c>
      <c r="G265" t="e" vm="2">
        <f t="shared" ca="1" si="17"/>
        <v>#NAME?</v>
      </c>
      <c r="H265" t="e" vm="2">
        <f t="shared" ca="1" si="18"/>
        <v>#NAME?</v>
      </c>
      <c r="I265" t="str">
        <f t="shared" si="19"/>
        <v>07.02.07.10 Atentado Explosivo o Incendiario</v>
      </c>
      <c r="K265" t="s">
        <v>67</v>
      </c>
      <c r="L265" t="s">
        <v>1576</v>
      </c>
      <c r="M265" t="s">
        <v>1647</v>
      </c>
      <c r="N265" t="s">
        <v>1711</v>
      </c>
    </row>
    <row r="266" spans="1:14" x14ac:dyDescent="0.25">
      <c r="A266" t="e" vm="1">
        <f ca="1">_xlfn.XLOOKUP(K266,Sectores[Sector],Sectores[id_Sector],FALSE)</f>
        <v>#NAME?</v>
      </c>
      <c r="B266" t="e" vm="1">
        <f ca="1">_xlfn.XLOOKUP(L266,Contenido[Contenido],Contenido[id_contenido])</f>
        <v>#NAME?</v>
      </c>
      <c r="C266" t="e" vm="1">
        <f ca="1">_xlfn.XLOOKUP(M266,Temas[Tema],Temas[id_Tema],FALSE)</f>
        <v>#NAME?</v>
      </c>
      <c r="D266" t="s">
        <v>3729</v>
      </c>
      <c r="F266" t="e" vm="2">
        <f t="shared" ca="1" si="16"/>
        <v>#NAME?</v>
      </c>
      <c r="G266" t="e" vm="2">
        <f t="shared" ca="1" si="17"/>
        <v>#NAME?</v>
      </c>
      <c r="H266" t="e" vm="2">
        <f t="shared" ca="1" si="18"/>
        <v>#NAME?</v>
      </c>
      <c r="I266" t="str">
        <f t="shared" si="19"/>
        <v>07.02.07.11 Atentados y Amenazas Contra la Autoridad</v>
      </c>
      <c r="K266" t="s">
        <v>67</v>
      </c>
      <c r="L266" t="s">
        <v>1576</v>
      </c>
      <c r="M266" t="s">
        <v>1647</v>
      </c>
      <c r="N266" t="s">
        <v>1713</v>
      </c>
    </row>
    <row r="267" spans="1:14" x14ac:dyDescent="0.25">
      <c r="A267" t="e" vm="1">
        <f ca="1">_xlfn.XLOOKUP(K267,Sectores[Sector],Sectores[id_Sector],FALSE)</f>
        <v>#NAME?</v>
      </c>
      <c r="B267" t="e" vm="1">
        <f ca="1">_xlfn.XLOOKUP(L267,Contenido[Contenido],Contenido[id_contenido])</f>
        <v>#NAME?</v>
      </c>
      <c r="C267" t="e" vm="1">
        <f ca="1">_xlfn.XLOOKUP(M267,Temas[Tema],Temas[id_Tema],FALSE)</f>
        <v>#NAME?</v>
      </c>
      <c r="D267" t="s">
        <v>3730</v>
      </c>
      <c r="F267" t="e" vm="2">
        <f t="shared" ca="1" si="16"/>
        <v>#NAME?</v>
      </c>
      <c r="G267" t="e" vm="2">
        <f t="shared" ca="1" si="17"/>
        <v>#NAME?</v>
      </c>
      <c r="H267" t="e" vm="2">
        <f t="shared" ca="1" si="18"/>
        <v>#NAME?</v>
      </c>
      <c r="I267" t="str">
        <f t="shared" si="19"/>
        <v>07.02.07.12 Causar la Muerte a Personal de la Policia de Investigaciones</v>
      </c>
      <c r="K267" t="s">
        <v>67</v>
      </c>
      <c r="L267" t="s">
        <v>1576</v>
      </c>
      <c r="M267" t="s">
        <v>1647</v>
      </c>
      <c r="N267" t="s">
        <v>1727</v>
      </c>
    </row>
    <row r="268" spans="1:14" x14ac:dyDescent="0.25">
      <c r="A268" t="e" vm="1">
        <f ca="1">_xlfn.XLOOKUP(K268,Sectores[Sector],Sectores[id_Sector],FALSE)</f>
        <v>#NAME?</v>
      </c>
      <c r="B268" t="e" vm="1">
        <f ca="1">_xlfn.XLOOKUP(L268,Contenido[Contenido],Contenido[id_contenido])</f>
        <v>#NAME?</v>
      </c>
      <c r="C268" t="e" vm="1">
        <f ca="1">_xlfn.XLOOKUP(M268,Temas[Tema],Temas[id_Tema],FALSE)</f>
        <v>#NAME?</v>
      </c>
      <c r="D268" t="s">
        <v>3731</v>
      </c>
      <c r="F268" t="e" vm="2">
        <f t="shared" ca="1" si="16"/>
        <v>#NAME?</v>
      </c>
      <c r="G268" t="e" vm="2">
        <f t="shared" ca="1" si="17"/>
        <v>#NAME?</v>
      </c>
      <c r="H268" t="e" vm="2">
        <f t="shared" ca="1" si="18"/>
        <v>#NAME?</v>
      </c>
      <c r="I268" t="str">
        <f t="shared" si="19"/>
        <v>07.02.07.13 Colocación Bomba Artefacto</v>
      </c>
      <c r="K268" t="s">
        <v>67</v>
      </c>
      <c r="L268" t="s">
        <v>1576</v>
      </c>
      <c r="M268" t="s">
        <v>1647</v>
      </c>
      <c r="N268" t="s">
        <v>1739</v>
      </c>
    </row>
    <row r="269" spans="1:14" x14ac:dyDescent="0.25">
      <c r="A269" t="e" vm="1">
        <f ca="1">_xlfn.XLOOKUP(K269,Sectores[Sector],Sectores[id_Sector],FALSE)</f>
        <v>#NAME?</v>
      </c>
      <c r="B269" t="e" vm="1">
        <f ca="1">_xlfn.XLOOKUP(L269,Contenido[Contenido],Contenido[id_contenido])</f>
        <v>#NAME?</v>
      </c>
      <c r="C269" t="e" vm="1">
        <f ca="1">_xlfn.XLOOKUP(M269,Temas[Tema],Temas[id_Tema],FALSE)</f>
        <v>#NAME?</v>
      </c>
      <c r="D269" t="s">
        <v>3732</v>
      </c>
      <c r="F269" t="e" vm="2">
        <f t="shared" ca="1" si="16"/>
        <v>#NAME?</v>
      </c>
      <c r="G269" t="e" vm="2">
        <f t="shared" ca="1" si="17"/>
        <v>#NAME?</v>
      </c>
      <c r="H269" t="e" vm="2">
        <f t="shared" ca="1" si="18"/>
        <v>#NAME?</v>
      </c>
      <c r="I269" t="str">
        <f t="shared" si="19"/>
        <v>07.02.07.14 Crímenes y Simples Delitos c/Soberanía Nacional y Seguridad del Estado</v>
      </c>
      <c r="K269" t="s">
        <v>67</v>
      </c>
      <c r="L269" t="s">
        <v>1576</v>
      </c>
      <c r="M269" t="s">
        <v>1647</v>
      </c>
      <c r="N269" t="s">
        <v>1811</v>
      </c>
    </row>
    <row r="270" spans="1:14" x14ac:dyDescent="0.25">
      <c r="A270" t="e" vm="1">
        <f ca="1">_xlfn.XLOOKUP(K270,Sectores[Sector],Sectores[id_Sector],FALSE)</f>
        <v>#NAME?</v>
      </c>
      <c r="B270" t="e" vm="1">
        <f ca="1">_xlfn.XLOOKUP(L270,Contenido[Contenido],Contenido[id_contenido])</f>
        <v>#NAME?</v>
      </c>
      <c r="C270" t="e" vm="1">
        <f ca="1">_xlfn.XLOOKUP(M270,Temas[Tema],Temas[id_Tema],FALSE)</f>
        <v>#NAME?</v>
      </c>
      <c r="D270" t="s">
        <v>3733</v>
      </c>
      <c r="F270" t="e" vm="2">
        <f t="shared" ca="1" si="16"/>
        <v>#NAME?</v>
      </c>
      <c r="G270" t="e" vm="2">
        <f t="shared" ca="1" si="17"/>
        <v>#NAME?</v>
      </c>
      <c r="H270" t="e" vm="2">
        <f t="shared" ca="1" si="18"/>
        <v>#NAME?</v>
      </c>
      <c r="I270" t="str">
        <f t="shared" si="19"/>
        <v>07.02.07.15 Crimenes y Simples Delitos Seguridad Interior del Estado</v>
      </c>
      <c r="K270" t="s">
        <v>67</v>
      </c>
      <c r="L270" t="s">
        <v>1576</v>
      </c>
      <c r="M270" t="s">
        <v>1647</v>
      </c>
      <c r="N270" t="s">
        <v>1813</v>
      </c>
    </row>
    <row r="271" spans="1:14" x14ac:dyDescent="0.25">
      <c r="A271" t="e" vm="1">
        <f ca="1">_xlfn.XLOOKUP(K271,Sectores[Sector],Sectores[id_Sector],FALSE)</f>
        <v>#NAME?</v>
      </c>
      <c r="B271" t="e" vm="1">
        <f ca="1">_xlfn.XLOOKUP(L271,Contenido[Contenido],Contenido[id_contenido])</f>
        <v>#NAME?</v>
      </c>
      <c r="C271" t="e" vm="1">
        <f ca="1">_xlfn.XLOOKUP(M271,Temas[Tema],Temas[id_Tema],FALSE)</f>
        <v>#NAME?</v>
      </c>
      <c r="D271" t="s">
        <v>3734</v>
      </c>
      <c r="F271" t="e" vm="2">
        <f t="shared" ca="1" si="16"/>
        <v>#NAME?</v>
      </c>
      <c r="G271" t="e" vm="2">
        <f t="shared" ca="1" si="17"/>
        <v>#NAME?</v>
      </c>
      <c r="H271" t="e" vm="2">
        <f t="shared" ca="1" si="18"/>
        <v>#NAME?</v>
      </c>
      <c r="I271" t="str">
        <f t="shared" si="19"/>
        <v>07.02.07.16 Dejar Animales Sueltos</v>
      </c>
      <c r="K271" t="s">
        <v>67</v>
      </c>
      <c r="L271" t="s">
        <v>1576</v>
      </c>
      <c r="M271" t="s">
        <v>1647</v>
      </c>
      <c r="N271" t="s">
        <v>1841</v>
      </c>
    </row>
    <row r="272" spans="1:14" x14ac:dyDescent="0.25">
      <c r="A272" t="e" vm="1">
        <f ca="1">_xlfn.XLOOKUP(K272,Sectores[Sector],Sectores[id_Sector],FALSE)</f>
        <v>#NAME?</v>
      </c>
      <c r="B272" t="e" vm="1">
        <f ca="1">_xlfn.XLOOKUP(L272,Contenido[Contenido],Contenido[id_contenido])</f>
        <v>#NAME?</v>
      </c>
      <c r="C272" t="e" vm="1">
        <f ca="1">_xlfn.XLOOKUP(M272,Temas[Tema],Temas[id_Tema],FALSE)</f>
        <v>#NAME?</v>
      </c>
      <c r="D272" t="s">
        <v>3735</v>
      </c>
      <c r="F272" t="e" vm="2">
        <f t="shared" ca="1" si="16"/>
        <v>#NAME?</v>
      </c>
      <c r="G272" t="e" vm="2">
        <f t="shared" ca="1" si="17"/>
        <v>#NAME?</v>
      </c>
      <c r="H272" t="e" vm="2">
        <f t="shared" ca="1" si="18"/>
        <v>#NAME?</v>
      </c>
      <c r="I272" t="str">
        <f t="shared" si="19"/>
        <v>07.02.07.17 Delito Desordenes Públicos</v>
      </c>
      <c r="K272" t="s">
        <v>67</v>
      </c>
      <c r="L272" t="s">
        <v>1576</v>
      </c>
      <c r="M272" t="s">
        <v>1647</v>
      </c>
      <c r="N272" t="s">
        <v>1843</v>
      </c>
    </row>
    <row r="273" spans="1:14" x14ac:dyDescent="0.25">
      <c r="A273" t="e" vm="1">
        <f ca="1">_xlfn.XLOOKUP(K273,Sectores[Sector],Sectores[id_Sector],FALSE)</f>
        <v>#NAME?</v>
      </c>
      <c r="B273" t="e" vm="1">
        <f ca="1">_xlfn.XLOOKUP(L273,Contenido[Contenido],Contenido[id_contenido])</f>
        <v>#NAME?</v>
      </c>
      <c r="C273" t="e" vm="1">
        <f ca="1">_xlfn.XLOOKUP(M273,Temas[Tema],Temas[id_Tema],FALSE)</f>
        <v>#NAME?</v>
      </c>
      <c r="D273" t="s">
        <v>3736</v>
      </c>
      <c r="F273" t="e" vm="2">
        <f t="shared" ca="1" si="16"/>
        <v>#NAME?</v>
      </c>
      <c r="G273" t="e" vm="2">
        <f t="shared" ca="1" si="17"/>
        <v>#NAME?</v>
      </c>
      <c r="H273" t="e" vm="2">
        <f t="shared" ca="1" si="18"/>
        <v>#NAME?</v>
      </c>
      <c r="I273" t="str">
        <f t="shared" si="19"/>
        <v>07.02.07.18 Desacato</v>
      </c>
      <c r="K273" t="s">
        <v>67</v>
      </c>
      <c r="L273" t="s">
        <v>1576</v>
      </c>
      <c r="M273" t="s">
        <v>1647</v>
      </c>
      <c r="N273" t="s">
        <v>1883</v>
      </c>
    </row>
    <row r="274" spans="1:14" x14ac:dyDescent="0.25">
      <c r="A274" t="e" vm="1">
        <f ca="1">_xlfn.XLOOKUP(K274,Sectores[Sector],Sectores[id_Sector],FALSE)</f>
        <v>#NAME?</v>
      </c>
      <c r="B274" t="e" vm="1">
        <f ca="1">_xlfn.XLOOKUP(L274,Contenido[Contenido],Contenido[id_contenido])</f>
        <v>#NAME?</v>
      </c>
      <c r="C274" t="e" vm="1">
        <f ca="1">_xlfn.XLOOKUP(M274,Temas[Tema],Temas[id_Tema],FALSE)</f>
        <v>#NAME?</v>
      </c>
      <c r="D274" t="s">
        <v>3737</v>
      </c>
      <c r="F274" t="e" vm="2">
        <f t="shared" ca="1" si="16"/>
        <v>#NAME?</v>
      </c>
      <c r="G274" t="e" vm="2">
        <f t="shared" ca="1" si="17"/>
        <v>#NAME?</v>
      </c>
      <c r="H274" t="e" vm="2">
        <f t="shared" ca="1" si="18"/>
        <v>#NAME?</v>
      </c>
      <c r="I274" t="str">
        <f t="shared" si="19"/>
        <v>07.02.07.19 Desatender el Llamado a Reclamo</v>
      </c>
      <c r="K274" t="s">
        <v>67</v>
      </c>
      <c r="L274" t="s">
        <v>1576</v>
      </c>
      <c r="M274" t="s">
        <v>1647</v>
      </c>
      <c r="N274" t="s">
        <v>1885</v>
      </c>
    </row>
    <row r="275" spans="1:14" x14ac:dyDescent="0.25">
      <c r="A275" t="e" vm="1">
        <f ca="1">_xlfn.XLOOKUP(K275,Sectores[Sector],Sectores[id_Sector],FALSE)</f>
        <v>#NAME?</v>
      </c>
      <c r="B275" t="e" vm="1">
        <f ca="1">_xlfn.XLOOKUP(L275,Contenido[Contenido],Contenido[id_contenido])</f>
        <v>#NAME?</v>
      </c>
      <c r="C275" t="e" vm="1">
        <f ca="1">_xlfn.XLOOKUP(M275,Temas[Tema],Temas[id_Tema],FALSE)</f>
        <v>#NAME?</v>
      </c>
      <c r="D275" t="s">
        <v>3738</v>
      </c>
      <c r="F275" t="e" vm="2">
        <f t="shared" ca="1" si="16"/>
        <v>#NAME?</v>
      </c>
      <c r="G275" t="e" vm="2">
        <f t="shared" ca="1" si="17"/>
        <v>#NAME?</v>
      </c>
      <c r="H275" t="e" vm="2">
        <f t="shared" ca="1" si="18"/>
        <v>#NAME?</v>
      </c>
      <c r="I275" t="str">
        <f t="shared" si="19"/>
        <v>07.02.07.20 Desordenes en Espectáculos Públicos</v>
      </c>
      <c r="K275" t="s">
        <v>67</v>
      </c>
      <c r="L275" t="s">
        <v>1576</v>
      </c>
      <c r="M275" t="s">
        <v>1647</v>
      </c>
      <c r="N275" t="s">
        <v>1887</v>
      </c>
    </row>
    <row r="276" spans="1:14" x14ac:dyDescent="0.25">
      <c r="A276" t="e" vm="1">
        <f ca="1">_xlfn.XLOOKUP(K276,Sectores[Sector],Sectores[id_Sector],FALSE)</f>
        <v>#NAME?</v>
      </c>
      <c r="B276" t="e" vm="1">
        <f ca="1">_xlfn.XLOOKUP(L276,Contenido[Contenido],Contenido[id_contenido])</f>
        <v>#NAME?</v>
      </c>
      <c r="C276" t="e" vm="1">
        <f ca="1">_xlfn.XLOOKUP(M276,Temas[Tema],Temas[id_Tema],FALSE)</f>
        <v>#NAME?</v>
      </c>
      <c r="D276" t="s">
        <v>3739</v>
      </c>
      <c r="F276" t="e" vm="2">
        <f t="shared" ca="1" si="16"/>
        <v>#NAME?</v>
      </c>
      <c r="G276" t="e" vm="2">
        <f t="shared" ca="1" si="17"/>
        <v>#NAME?</v>
      </c>
      <c r="H276" t="e" vm="2">
        <f t="shared" ca="1" si="18"/>
        <v>#NAME?</v>
      </c>
      <c r="I276" t="str">
        <f t="shared" si="19"/>
        <v>07.02.07.21 Dirigir Reuniones Tumultuosas</v>
      </c>
      <c r="K276" t="s">
        <v>67</v>
      </c>
      <c r="L276" t="s">
        <v>1576</v>
      </c>
      <c r="M276" t="s">
        <v>1647</v>
      </c>
      <c r="N276" t="s">
        <v>1899</v>
      </c>
    </row>
    <row r="277" spans="1:14" x14ac:dyDescent="0.25">
      <c r="A277" t="e" vm="1">
        <f ca="1">_xlfn.XLOOKUP(K277,Sectores[Sector],Sectores[id_Sector],FALSE)</f>
        <v>#NAME?</v>
      </c>
      <c r="B277" t="e" vm="1">
        <f ca="1">_xlfn.XLOOKUP(L277,Contenido[Contenido],Contenido[id_contenido])</f>
        <v>#NAME?</v>
      </c>
      <c r="C277" t="e" vm="1">
        <f ca="1">_xlfn.XLOOKUP(M277,Temas[Tema],Temas[id_Tema],FALSE)</f>
        <v>#NAME?</v>
      </c>
      <c r="D277" t="s">
        <v>3740</v>
      </c>
      <c r="F277" t="e" vm="2">
        <f t="shared" ca="1" si="16"/>
        <v>#NAME?</v>
      </c>
      <c r="G277" t="e" vm="2">
        <f t="shared" ca="1" si="17"/>
        <v>#NAME?</v>
      </c>
      <c r="H277" t="e" vm="2">
        <f t="shared" ca="1" si="18"/>
        <v>#NAME?</v>
      </c>
      <c r="I277" t="str">
        <f t="shared" si="19"/>
        <v>07.02.07.22 Disensiones Domésticas</v>
      </c>
      <c r="K277" t="s">
        <v>67</v>
      </c>
      <c r="L277" t="s">
        <v>1576</v>
      </c>
      <c r="M277" t="s">
        <v>1647</v>
      </c>
      <c r="N277" t="s">
        <v>1901</v>
      </c>
    </row>
    <row r="278" spans="1:14" x14ac:dyDescent="0.25">
      <c r="A278" t="e" vm="1">
        <f ca="1">_xlfn.XLOOKUP(K278,Sectores[Sector],Sectores[id_Sector],FALSE)</f>
        <v>#NAME?</v>
      </c>
      <c r="B278" t="e" vm="1">
        <f ca="1">_xlfn.XLOOKUP(L278,Contenido[Contenido],Contenido[id_contenido])</f>
        <v>#NAME?</v>
      </c>
      <c r="C278" t="e" vm="1">
        <f ca="1">_xlfn.XLOOKUP(M278,Temas[Tema],Temas[id_Tema],FALSE)</f>
        <v>#NAME?</v>
      </c>
      <c r="D278" t="s">
        <v>3741</v>
      </c>
      <c r="F278" t="e" vm="2">
        <f t="shared" ca="1" si="16"/>
        <v>#NAME?</v>
      </c>
      <c r="G278" t="e" vm="2">
        <f t="shared" ca="1" si="17"/>
        <v>#NAME?</v>
      </c>
      <c r="H278" t="e" vm="2">
        <f t="shared" ca="1" si="18"/>
        <v>#NAME?</v>
      </c>
      <c r="I278" t="str">
        <f t="shared" si="19"/>
        <v>07.02.07.23 Disparos Injustificados Vía Pública</v>
      </c>
      <c r="K278" t="s">
        <v>67</v>
      </c>
      <c r="L278" t="s">
        <v>1576</v>
      </c>
      <c r="M278" t="s">
        <v>1647</v>
      </c>
      <c r="N278" t="s">
        <v>1903</v>
      </c>
    </row>
    <row r="279" spans="1:14" x14ac:dyDescent="0.25">
      <c r="A279" t="e" vm="1">
        <f ca="1">_xlfn.XLOOKUP(K279,Sectores[Sector],Sectores[id_Sector],FALSE)</f>
        <v>#NAME?</v>
      </c>
      <c r="B279" t="e" vm="1">
        <f ca="1">_xlfn.XLOOKUP(L279,Contenido[Contenido],Contenido[id_contenido])</f>
        <v>#NAME?</v>
      </c>
      <c r="C279" t="e" vm="1">
        <f ca="1">_xlfn.XLOOKUP(M279,Temas[Tema],Temas[id_Tema],FALSE)</f>
        <v>#NAME?</v>
      </c>
      <c r="D279" t="s">
        <v>3742</v>
      </c>
      <c r="F279" t="e" vm="2">
        <f t="shared" ca="1" si="16"/>
        <v>#NAME?</v>
      </c>
      <c r="G279" t="e" vm="2">
        <f t="shared" ca="1" si="17"/>
        <v>#NAME?</v>
      </c>
      <c r="H279" t="e" vm="2">
        <f t="shared" ca="1" si="18"/>
        <v>#NAME?</v>
      </c>
      <c r="I279" t="str">
        <f t="shared" si="19"/>
        <v>07.02.07.24 Falsa Alarma de Incendio, Emergencia o Calamidad Pública</v>
      </c>
      <c r="K279" t="s">
        <v>67</v>
      </c>
      <c r="L279" t="s">
        <v>1576</v>
      </c>
      <c r="M279" t="s">
        <v>1647</v>
      </c>
      <c r="N279" t="s">
        <v>1952</v>
      </c>
    </row>
    <row r="280" spans="1:14" x14ac:dyDescent="0.25">
      <c r="A280" t="e" vm="1">
        <f ca="1">_xlfn.XLOOKUP(K280,Sectores[Sector],Sectores[id_Sector],FALSE)</f>
        <v>#NAME?</v>
      </c>
      <c r="B280" t="e" vm="1">
        <f ca="1">_xlfn.XLOOKUP(L280,Contenido[Contenido],Contenido[id_contenido])</f>
        <v>#NAME?</v>
      </c>
      <c r="C280" t="e" vm="1">
        <f ca="1">_xlfn.XLOOKUP(M280,Temas[Tema],Temas[id_Tema],FALSE)</f>
        <v>#NAME?</v>
      </c>
      <c r="D280" t="s">
        <v>3743</v>
      </c>
      <c r="F280" t="e" vm="2">
        <f t="shared" ca="1" si="16"/>
        <v>#NAME?</v>
      </c>
      <c r="G280" t="e" vm="2">
        <f t="shared" ca="1" si="17"/>
        <v>#NAME?</v>
      </c>
      <c r="H280" t="e" vm="2">
        <f t="shared" ca="1" si="18"/>
        <v>#NAME?</v>
      </c>
      <c r="I280" t="str">
        <f t="shared" si="19"/>
        <v>07.02.07.25 Falta de Respeto a Autoridad Pública</v>
      </c>
      <c r="K280" t="s">
        <v>67</v>
      </c>
      <c r="L280" t="s">
        <v>1576</v>
      </c>
      <c r="M280" t="s">
        <v>1647</v>
      </c>
      <c r="N280" t="s">
        <v>1982</v>
      </c>
    </row>
    <row r="281" spans="1:14" x14ac:dyDescent="0.25">
      <c r="A281" t="e" vm="1">
        <f ca="1">_xlfn.XLOOKUP(K281,Sectores[Sector],Sectores[id_Sector],FALSE)</f>
        <v>#NAME?</v>
      </c>
      <c r="B281" t="e" vm="1">
        <f ca="1">_xlfn.XLOOKUP(L281,Contenido[Contenido],Contenido[id_contenido])</f>
        <v>#NAME?</v>
      </c>
      <c r="C281" t="e" vm="1">
        <f ca="1">_xlfn.XLOOKUP(M281,Temas[Tema],Temas[id_Tema],FALSE)</f>
        <v>#NAME?</v>
      </c>
      <c r="D281" t="s">
        <v>3744</v>
      </c>
      <c r="F281" t="e" vm="2">
        <f t="shared" ca="1" si="16"/>
        <v>#NAME?</v>
      </c>
      <c r="G281" t="e" vm="2">
        <f t="shared" ca="1" si="17"/>
        <v>#NAME?</v>
      </c>
      <c r="H281" t="e" vm="2">
        <f t="shared" ca="1" si="18"/>
        <v>#NAME?</v>
      </c>
      <c r="I281" t="str">
        <f t="shared" si="19"/>
        <v>07.02.07.26 Faltas al Régimen Penitenciario</v>
      </c>
      <c r="K281" t="s">
        <v>67</v>
      </c>
      <c r="L281" t="s">
        <v>1576</v>
      </c>
      <c r="M281" t="s">
        <v>1647</v>
      </c>
      <c r="N281" t="s">
        <v>1984</v>
      </c>
    </row>
    <row r="282" spans="1:14" x14ac:dyDescent="0.25">
      <c r="A282" t="e" vm="1">
        <f ca="1">_xlfn.XLOOKUP(K282,Sectores[Sector],Sectores[id_Sector],FALSE)</f>
        <v>#NAME?</v>
      </c>
      <c r="B282" t="e" vm="1">
        <f ca="1">_xlfn.XLOOKUP(L282,Contenido[Contenido],Contenido[id_contenido])</f>
        <v>#NAME?</v>
      </c>
      <c r="C282" t="e" vm="1">
        <f ca="1">_xlfn.XLOOKUP(M282,Temas[Tema],Temas[id_Tema],FALSE)</f>
        <v>#NAME?</v>
      </c>
      <c r="D282" t="s">
        <v>3745</v>
      </c>
      <c r="F282" t="e" vm="2">
        <f t="shared" ca="1" si="16"/>
        <v>#NAME?</v>
      </c>
      <c r="G282" t="e" vm="2">
        <f t="shared" ca="1" si="17"/>
        <v>#NAME?</v>
      </c>
      <c r="H282" t="e" vm="2">
        <f t="shared" ca="1" si="18"/>
        <v>#NAME?</v>
      </c>
      <c r="I282" t="str">
        <f t="shared" si="19"/>
        <v>07.02.07.27 Ganado Que Entra a Predio Ajeno Causando Daños</v>
      </c>
      <c r="K282" t="s">
        <v>67</v>
      </c>
      <c r="L282" t="s">
        <v>1576</v>
      </c>
      <c r="M282" t="s">
        <v>1647</v>
      </c>
      <c r="N282" t="s">
        <v>2001</v>
      </c>
    </row>
    <row r="283" spans="1:14" x14ac:dyDescent="0.25">
      <c r="A283" t="e" vm="1">
        <f ca="1">_xlfn.XLOOKUP(K283,Sectores[Sector],Sectores[id_Sector],FALSE)</f>
        <v>#NAME?</v>
      </c>
      <c r="B283" t="e" vm="1">
        <f ca="1">_xlfn.XLOOKUP(L283,Contenido[Contenido],Contenido[id_contenido])</f>
        <v>#NAME?</v>
      </c>
      <c r="C283" t="e" vm="1">
        <f ca="1">_xlfn.XLOOKUP(M283,Temas[Tema],Temas[id_Tema],FALSE)</f>
        <v>#NAME?</v>
      </c>
      <c r="D283" t="s">
        <v>3746</v>
      </c>
      <c r="F283" t="e" vm="2">
        <f t="shared" ca="1" si="16"/>
        <v>#NAME?</v>
      </c>
      <c r="G283" t="e" vm="2">
        <f t="shared" ca="1" si="17"/>
        <v>#NAME?</v>
      </c>
      <c r="H283" t="e" vm="2">
        <f t="shared" ca="1" si="18"/>
        <v>#NAME?</v>
      </c>
      <c r="I283" t="str">
        <f t="shared" si="19"/>
        <v>07.02.07.28 Impedir Ejercicio de Funciones a Inspectores Municipales</v>
      </c>
      <c r="K283" t="s">
        <v>67</v>
      </c>
      <c r="L283" t="s">
        <v>1576</v>
      </c>
      <c r="M283" t="s">
        <v>1647</v>
      </c>
      <c r="N283" t="s">
        <v>2045</v>
      </c>
    </row>
    <row r="284" spans="1:14" x14ac:dyDescent="0.25">
      <c r="A284" t="e" vm="1">
        <f ca="1">_xlfn.XLOOKUP(K284,Sectores[Sector],Sectores[id_Sector],FALSE)</f>
        <v>#NAME?</v>
      </c>
      <c r="B284" t="e" vm="1">
        <f ca="1">_xlfn.XLOOKUP(L284,Contenido[Contenido],Contenido[id_contenido])</f>
        <v>#NAME?</v>
      </c>
      <c r="C284" t="e" vm="1">
        <f ca="1">_xlfn.XLOOKUP(M284,Temas[Tema],Temas[id_Tema],FALSE)</f>
        <v>#NAME?</v>
      </c>
      <c r="D284" t="s">
        <v>3747</v>
      </c>
      <c r="F284" t="e" vm="2">
        <f t="shared" ca="1" si="16"/>
        <v>#NAME?</v>
      </c>
      <c r="G284" t="e" vm="2">
        <f t="shared" ca="1" si="17"/>
        <v>#NAME?</v>
      </c>
      <c r="H284" t="e" vm="2">
        <f t="shared" ca="1" si="18"/>
        <v>#NAME?</v>
      </c>
      <c r="I284" t="str">
        <f t="shared" si="19"/>
        <v>07.02.07.29 Interrupción de Servicio Eléctrico</v>
      </c>
      <c r="K284" t="s">
        <v>67</v>
      </c>
      <c r="L284" t="s">
        <v>1576</v>
      </c>
      <c r="M284" t="s">
        <v>1647</v>
      </c>
      <c r="N284" t="s">
        <v>2127</v>
      </c>
    </row>
    <row r="285" spans="1:14" x14ac:dyDescent="0.25">
      <c r="A285" t="e" vm="1">
        <f ca="1">_xlfn.XLOOKUP(K285,Sectores[Sector],Sectores[id_Sector],FALSE)</f>
        <v>#NAME?</v>
      </c>
      <c r="B285" t="e" vm="1">
        <f ca="1">_xlfn.XLOOKUP(L285,Contenido[Contenido],Contenido[id_contenido])</f>
        <v>#NAME?</v>
      </c>
      <c r="C285" t="e" vm="1">
        <f ca="1">_xlfn.XLOOKUP(M285,Temas[Tema],Temas[id_Tema],FALSE)</f>
        <v>#NAME?</v>
      </c>
      <c r="D285" t="s">
        <v>3748</v>
      </c>
      <c r="F285" t="e" vm="2">
        <f t="shared" ca="1" si="16"/>
        <v>#NAME?</v>
      </c>
      <c r="G285" t="e" vm="2">
        <f t="shared" ca="1" si="17"/>
        <v>#NAME?</v>
      </c>
      <c r="H285" t="e" vm="2">
        <f t="shared" ca="1" si="18"/>
        <v>#NAME?</v>
      </c>
      <c r="I285" t="str">
        <f t="shared" si="19"/>
        <v>07.02.07.30 Inutilización de Dispositivos de Monitoreo Telemático</v>
      </c>
      <c r="K285" t="s">
        <v>67</v>
      </c>
      <c r="L285" t="s">
        <v>1576</v>
      </c>
      <c r="M285" t="s">
        <v>1647</v>
      </c>
      <c r="N285" t="s">
        <v>2129</v>
      </c>
    </row>
    <row r="286" spans="1:14" x14ac:dyDescent="0.25">
      <c r="A286" t="e" vm="1">
        <f ca="1">_xlfn.XLOOKUP(K286,Sectores[Sector],Sectores[id_Sector],FALSE)</f>
        <v>#NAME?</v>
      </c>
      <c r="B286" t="e" vm="1">
        <f ca="1">_xlfn.XLOOKUP(L286,Contenido[Contenido],Contenido[id_contenido])</f>
        <v>#NAME?</v>
      </c>
      <c r="C286" t="e" vm="1">
        <f ca="1">_xlfn.XLOOKUP(M286,Temas[Tema],Temas[id_Tema],FALSE)</f>
        <v>#NAME?</v>
      </c>
      <c r="D286" t="s">
        <v>3749</v>
      </c>
      <c r="F286" t="e" vm="2">
        <f t="shared" ca="1" si="16"/>
        <v>#NAME?</v>
      </c>
      <c r="G286" t="e" vm="2">
        <f t="shared" ca="1" si="17"/>
        <v>#NAME?</v>
      </c>
      <c r="H286" t="e" vm="2">
        <f t="shared" ca="1" si="18"/>
        <v>#NAME?</v>
      </c>
      <c r="I286" t="str">
        <f t="shared" si="19"/>
        <v>07.02.07.31 Lesionar o Amenazar Fiscalizador Transporte</v>
      </c>
      <c r="K286" t="s">
        <v>67</v>
      </c>
      <c r="L286" t="s">
        <v>1576</v>
      </c>
      <c r="M286" t="s">
        <v>1647</v>
      </c>
      <c r="N286" t="s">
        <v>2139</v>
      </c>
    </row>
    <row r="287" spans="1:14" x14ac:dyDescent="0.25">
      <c r="A287" t="e" vm="1">
        <f ca="1">_xlfn.XLOOKUP(K287,Sectores[Sector],Sectores[id_Sector],FALSE)</f>
        <v>#NAME?</v>
      </c>
      <c r="B287" t="e" vm="1">
        <f ca="1">_xlfn.XLOOKUP(L287,Contenido[Contenido],Contenido[id_contenido])</f>
        <v>#NAME?</v>
      </c>
      <c r="C287" t="e" vm="1">
        <f ca="1">_xlfn.XLOOKUP(M287,Temas[Tema],Temas[id_Tema],FALSE)</f>
        <v>#NAME?</v>
      </c>
      <c r="D287" t="s">
        <v>3750</v>
      </c>
      <c r="F287" t="e" vm="2">
        <f t="shared" ca="1" si="16"/>
        <v>#NAME?</v>
      </c>
      <c r="G287" t="e" vm="2">
        <f t="shared" ca="1" si="17"/>
        <v>#NAME?</v>
      </c>
      <c r="H287" t="e" vm="2">
        <f t="shared" ca="1" si="18"/>
        <v>#NAME?</v>
      </c>
      <c r="I287" t="str">
        <f t="shared" si="19"/>
        <v>07.02.07.32 Maltrato de Obra a Gendarme en el Desempeño de sus Funciones</v>
      </c>
      <c r="K287" t="s">
        <v>67</v>
      </c>
      <c r="L287" t="s">
        <v>1576</v>
      </c>
      <c r="M287" t="s">
        <v>1647</v>
      </c>
      <c r="N287" t="s">
        <v>2170</v>
      </c>
    </row>
    <row r="288" spans="1:14" x14ac:dyDescent="0.25">
      <c r="A288" t="e" vm="1">
        <f ca="1">_xlfn.XLOOKUP(K288,Sectores[Sector],Sectores[id_Sector],FALSE)</f>
        <v>#NAME?</v>
      </c>
      <c r="B288" t="e" vm="1">
        <f ca="1">_xlfn.XLOOKUP(L288,Contenido[Contenido],Contenido[id_contenido])</f>
        <v>#NAME?</v>
      </c>
      <c r="C288" t="e" vm="1">
        <f ca="1">_xlfn.XLOOKUP(M288,Temas[Tema],Temas[id_Tema],FALSE)</f>
        <v>#NAME?</v>
      </c>
      <c r="D288" t="s">
        <v>3751</v>
      </c>
      <c r="F288" t="e" vm="2">
        <f t="shared" ca="1" si="16"/>
        <v>#NAME?</v>
      </c>
      <c r="G288" t="e" vm="2">
        <f t="shared" ca="1" si="17"/>
        <v>#NAME?</v>
      </c>
      <c r="H288" t="e" vm="2">
        <f t="shared" ca="1" si="18"/>
        <v>#NAME?</v>
      </c>
      <c r="I288" t="str">
        <f t="shared" si="19"/>
        <v>07.02.07.33 Maltrato de Obra Personal Investigaciones con o Sin Lesiones</v>
      </c>
      <c r="K288" t="s">
        <v>67</v>
      </c>
      <c r="L288" t="s">
        <v>1576</v>
      </c>
      <c r="M288" t="s">
        <v>1647</v>
      </c>
      <c r="N288" t="s">
        <v>2172</v>
      </c>
    </row>
    <row r="289" spans="1:14" x14ac:dyDescent="0.25">
      <c r="A289" t="e" vm="1">
        <f ca="1">_xlfn.XLOOKUP(K289,Sectores[Sector],Sectores[id_Sector],FALSE)</f>
        <v>#NAME?</v>
      </c>
      <c r="B289" t="e" vm="1">
        <f ca="1">_xlfn.XLOOKUP(L289,Contenido[Contenido],Contenido[id_contenido])</f>
        <v>#NAME?</v>
      </c>
      <c r="C289" t="e" vm="1">
        <f ca="1">_xlfn.XLOOKUP(M289,Temas[Tema],Temas[id_Tema],FALSE)</f>
        <v>#NAME?</v>
      </c>
      <c r="D289" t="s">
        <v>3752</v>
      </c>
      <c r="F289" t="e" vm="2">
        <f t="shared" ca="1" si="16"/>
        <v>#NAME?</v>
      </c>
      <c r="G289" t="e" vm="2">
        <f t="shared" ca="1" si="17"/>
        <v>#NAME?</v>
      </c>
      <c r="H289" t="e" vm="2">
        <f t="shared" ca="1" si="18"/>
        <v>#NAME?</v>
      </c>
      <c r="I289" t="str">
        <f t="shared" si="19"/>
        <v>07.02.07.34 Maltrato Obra a Carabineros</v>
      </c>
      <c r="K289" t="s">
        <v>67</v>
      </c>
      <c r="L289" t="s">
        <v>1576</v>
      </c>
      <c r="M289" t="s">
        <v>1647</v>
      </c>
      <c r="N289" t="s">
        <v>2175</v>
      </c>
    </row>
    <row r="290" spans="1:14" x14ac:dyDescent="0.25">
      <c r="A290" t="e" vm="1">
        <f ca="1">_xlfn.XLOOKUP(K290,Sectores[Sector],Sectores[id_Sector],FALSE)</f>
        <v>#NAME?</v>
      </c>
      <c r="B290" t="e" vm="1">
        <f ca="1">_xlfn.XLOOKUP(L290,Contenido[Contenido],Contenido[id_contenido])</f>
        <v>#NAME?</v>
      </c>
      <c r="C290" t="e" vm="1">
        <f ca="1">_xlfn.XLOOKUP(M290,Temas[Tema],Temas[id_Tema],FALSE)</f>
        <v>#NAME?</v>
      </c>
      <c r="D290" t="s">
        <v>3753</v>
      </c>
      <c r="F290" t="e" vm="2">
        <f t="shared" ca="1" si="16"/>
        <v>#NAME?</v>
      </c>
      <c r="G290" t="e" vm="2">
        <f t="shared" ca="1" si="17"/>
        <v>#NAME?</v>
      </c>
      <c r="H290" t="e" vm="2">
        <f t="shared" ca="1" si="18"/>
        <v>#NAME?</v>
      </c>
      <c r="I290" t="str">
        <f t="shared" si="19"/>
        <v>07.02.07.35 Maltrato Obra a Fiscales o Defensores en Desempeño Funciones</v>
      </c>
      <c r="K290" t="s">
        <v>67</v>
      </c>
      <c r="L290" t="s">
        <v>1576</v>
      </c>
      <c r="M290" t="s">
        <v>1647</v>
      </c>
      <c r="N290" t="s">
        <v>2177</v>
      </c>
    </row>
    <row r="291" spans="1:14" x14ac:dyDescent="0.25">
      <c r="A291" t="e" vm="1">
        <f ca="1">_xlfn.XLOOKUP(K291,Sectores[Sector],Sectores[id_Sector],FALSE)</f>
        <v>#NAME?</v>
      </c>
      <c r="B291" t="e" vm="1">
        <f ca="1">_xlfn.XLOOKUP(L291,Contenido[Contenido],Contenido[id_contenido])</f>
        <v>#NAME?</v>
      </c>
      <c r="C291" t="e" vm="1">
        <f ca="1">_xlfn.XLOOKUP(M291,Temas[Tema],Temas[id_Tema],FALSE)</f>
        <v>#NAME?</v>
      </c>
      <c r="D291" t="s">
        <v>3754</v>
      </c>
      <c r="F291" t="e" vm="2">
        <f t="shared" ca="1" si="16"/>
        <v>#NAME?</v>
      </c>
      <c r="G291" t="e" vm="2">
        <f t="shared" ca="1" si="17"/>
        <v>#NAME?</v>
      </c>
      <c r="H291" t="e" vm="2">
        <f t="shared" ca="1" si="18"/>
        <v>#NAME?</v>
      </c>
      <c r="I291" t="str">
        <f t="shared" si="19"/>
        <v>07.02.07.36 Matar a Carabinero en Ejercicio de Funciones</v>
      </c>
      <c r="K291" t="s">
        <v>67</v>
      </c>
      <c r="L291" t="s">
        <v>1576</v>
      </c>
      <c r="M291" t="s">
        <v>1647</v>
      </c>
      <c r="N291" t="s">
        <v>2187</v>
      </c>
    </row>
    <row r="292" spans="1:14" x14ac:dyDescent="0.25">
      <c r="A292" t="e" vm="1">
        <f ca="1">_xlfn.XLOOKUP(K292,Sectores[Sector],Sectores[id_Sector],FALSE)</f>
        <v>#NAME?</v>
      </c>
      <c r="B292" t="e" vm="1">
        <f ca="1">_xlfn.XLOOKUP(L292,Contenido[Contenido],Contenido[id_contenido])</f>
        <v>#NAME?</v>
      </c>
      <c r="C292" t="e" vm="1">
        <f ca="1">_xlfn.XLOOKUP(M292,Temas[Tema],Temas[id_Tema],FALSE)</f>
        <v>#NAME?</v>
      </c>
      <c r="D292" t="s">
        <v>3755</v>
      </c>
      <c r="F292" t="e" vm="2">
        <f t="shared" ca="1" si="16"/>
        <v>#NAME?</v>
      </c>
      <c r="G292" t="e" vm="2">
        <f t="shared" ca="1" si="17"/>
        <v>#NAME?</v>
      </c>
      <c r="H292" t="e" vm="2">
        <f t="shared" ca="1" si="18"/>
        <v>#NAME?</v>
      </c>
      <c r="I292" t="str">
        <f t="shared" si="19"/>
        <v>07.02.07.37 Obstrucción o Infracción Ley de Violencia en Los Estadios</v>
      </c>
      <c r="K292" t="s">
        <v>67</v>
      </c>
      <c r="L292" t="s">
        <v>1576</v>
      </c>
      <c r="M292" t="s">
        <v>1647</v>
      </c>
      <c r="N292" t="s">
        <v>2212</v>
      </c>
    </row>
    <row r="293" spans="1:14" x14ac:dyDescent="0.25">
      <c r="A293" t="e" vm="1">
        <f ca="1">_xlfn.XLOOKUP(K293,Sectores[Sector],Sectores[id_Sector],FALSE)</f>
        <v>#NAME?</v>
      </c>
      <c r="B293" t="e" vm="1">
        <f ca="1">_xlfn.XLOOKUP(L293,Contenido[Contenido],Contenido[id_contenido])</f>
        <v>#NAME?</v>
      </c>
      <c r="C293" t="e" vm="1">
        <f ca="1">_xlfn.XLOOKUP(M293,Temas[Tema],Temas[id_Tema],FALSE)</f>
        <v>#NAME?</v>
      </c>
      <c r="D293" t="s">
        <v>3756</v>
      </c>
      <c r="F293" t="e" vm="2">
        <f t="shared" ca="1" si="16"/>
        <v>#NAME?</v>
      </c>
      <c r="G293" t="e" vm="2">
        <f t="shared" ca="1" si="17"/>
        <v>#NAME?</v>
      </c>
      <c r="H293" t="e" vm="2">
        <f t="shared" ca="1" si="18"/>
        <v>#NAME?</v>
      </c>
      <c r="I293" t="str">
        <f t="shared" si="19"/>
        <v>07.02.07.38 Ofensas al Pudor</v>
      </c>
      <c r="K293" t="s">
        <v>67</v>
      </c>
      <c r="L293" t="s">
        <v>1576</v>
      </c>
      <c r="M293" t="s">
        <v>1647</v>
      </c>
      <c r="N293" t="s">
        <v>2232</v>
      </c>
    </row>
    <row r="294" spans="1:14" x14ac:dyDescent="0.25">
      <c r="A294" t="e" vm="1">
        <f ca="1">_xlfn.XLOOKUP(K294,Sectores[Sector],Sectores[id_Sector],FALSE)</f>
        <v>#NAME?</v>
      </c>
      <c r="B294" t="e" vm="1">
        <f ca="1">_xlfn.XLOOKUP(L294,Contenido[Contenido],Contenido[id_contenido])</f>
        <v>#NAME?</v>
      </c>
      <c r="C294" t="e" vm="1">
        <f ca="1">_xlfn.XLOOKUP(M294,Temas[Tema],Temas[id_Tema],FALSE)</f>
        <v>#NAME?</v>
      </c>
      <c r="D294" t="s">
        <v>3757</v>
      </c>
      <c r="F294" t="e" vm="2">
        <f t="shared" ca="1" si="16"/>
        <v>#NAME?</v>
      </c>
      <c r="G294" t="e" vm="2">
        <f t="shared" ca="1" si="17"/>
        <v>#NAME?</v>
      </c>
      <c r="H294" t="e" vm="2">
        <f t="shared" ca="1" si="18"/>
        <v>#NAME?</v>
      </c>
      <c r="I294" t="str">
        <f t="shared" si="19"/>
        <v>07.02.07.39 Oponerse a la Acción de la Autoridad Pública o sus Agentes</v>
      </c>
      <c r="K294" t="s">
        <v>67</v>
      </c>
      <c r="L294" t="s">
        <v>1576</v>
      </c>
      <c r="M294" t="s">
        <v>1647</v>
      </c>
      <c r="N294" t="s">
        <v>2236</v>
      </c>
    </row>
    <row r="295" spans="1:14" x14ac:dyDescent="0.25">
      <c r="A295" t="e" vm="1">
        <f ca="1">_xlfn.XLOOKUP(K295,Sectores[Sector],Sectores[id_Sector],FALSE)</f>
        <v>#NAME?</v>
      </c>
      <c r="B295" t="e" vm="1">
        <f ca="1">_xlfn.XLOOKUP(L295,Contenido[Contenido],Contenido[id_contenido])</f>
        <v>#NAME?</v>
      </c>
      <c r="C295" t="e" vm="1">
        <f ca="1">_xlfn.XLOOKUP(M295,Temas[Tema],Temas[id_Tema],FALSE)</f>
        <v>#NAME?</v>
      </c>
      <c r="D295" t="s">
        <v>3758</v>
      </c>
      <c r="F295" t="e" vm="2">
        <f t="shared" ca="1" si="16"/>
        <v>#NAME?</v>
      </c>
      <c r="G295" t="e" vm="2">
        <f t="shared" ca="1" si="17"/>
        <v>#NAME?</v>
      </c>
      <c r="H295" t="e" vm="2">
        <f t="shared" ca="1" si="18"/>
        <v>#NAME?</v>
      </c>
      <c r="I295" t="str">
        <f t="shared" si="19"/>
        <v>07.02.07.40 Otros Delitos Contra Orden y Seguridad Pública Cometidos por Particulares</v>
      </c>
      <c r="K295" t="s">
        <v>67</v>
      </c>
      <c r="L295" t="s">
        <v>1576</v>
      </c>
      <c r="M295" t="s">
        <v>1647</v>
      </c>
      <c r="N295" t="s">
        <v>2276</v>
      </c>
    </row>
    <row r="296" spans="1:14" x14ac:dyDescent="0.25">
      <c r="A296" t="e" vm="1">
        <f ca="1">_xlfn.XLOOKUP(K296,Sectores[Sector],Sectores[id_Sector],FALSE)</f>
        <v>#NAME?</v>
      </c>
      <c r="B296" t="e" vm="1">
        <f ca="1">_xlfn.XLOOKUP(L296,Contenido[Contenido],Contenido[id_contenido])</f>
        <v>#NAME?</v>
      </c>
      <c r="C296" t="e" vm="1">
        <f ca="1">_xlfn.XLOOKUP(M296,Temas[Tema],Temas[id_Tema],FALSE)</f>
        <v>#NAME?</v>
      </c>
      <c r="D296" t="s">
        <v>3759</v>
      </c>
      <c r="F296" t="e" vm="2">
        <f t="shared" ca="1" si="16"/>
        <v>#NAME?</v>
      </c>
      <c r="G296" t="e" vm="2">
        <f t="shared" ca="1" si="17"/>
        <v>#NAME?</v>
      </c>
      <c r="H296" t="e" vm="2">
        <f t="shared" ca="1" si="18"/>
        <v>#NAME?</v>
      </c>
      <c r="I296" t="str">
        <f t="shared" si="19"/>
        <v>07.02.07.41 Otros Delitos Ley 19.327 Sobre Violencia en Los Estadios</v>
      </c>
      <c r="K296" t="s">
        <v>67</v>
      </c>
      <c r="L296" t="s">
        <v>1576</v>
      </c>
      <c r="M296" t="s">
        <v>1647</v>
      </c>
      <c r="N296" t="s">
        <v>2286</v>
      </c>
    </row>
    <row r="297" spans="1:14" x14ac:dyDescent="0.25">
      <c r="A297" t="e" vm="1">
        <f ca="1">_xlfn.XLOOKUP(K297,Sectores[Sector],Sectores[id_Sector],FALSE)</f>
        <v>#NAME?</v>
      </c>
      <c r="B297" t="e" vm="1">
        <f ca="1">_xlfn.XLOOKUP(L297,Contenido[Contenido],Contenido[id_contenido])</f>
        <v>#NAME?</v>
      </c>
      <c r="C297" t="e" vm="1">
        <f ca="1">_xlfn.XLOOKUP(M297,Temas[Tema],Temas[id_Tema],FALSE)</f>
        <v>#NAME?</v>
      </c>
      <c r="D297" t="s">
        <v>3760</v>
      </c>
      <c r="F297" t="e" vm="2">
        <f t="shared" ca="1" si="16"/>
        <v>#NAME?</v>
      </c>
      <c r="G297" t="e" vm="2">
        <f t="shared" ca="1" si="17"/>
        <v>#NAME?</v>
      </c>
      <c r="H297" t="e" vm="2">
        <f t="shared" ca="1" si="18"/>
        <v>#NAME?</v>
      </c>
      <c r="I297" t="str">
        <f t="shared" si="19"/>
        <v>07.02.07.42 Riña Pública</v>
      </c>
      <c r="K297" t="s">
        <v>67</v>
      </c>
      <c r="L297" t="s">
        <v>1576</v>
      </c>
      <c r="M297" t="s">
        <v>1647</v>
      </c>
      <c r="N297" t="s">
        <v>2362</v>
      </c>
    </row>
    <row r="298" spans="1:14" x14ac:dyDescent="0.25">
      <c r="A298" t="e" vm="1">
        <f ca="1">_xlfn.XLOOKUP(K298,Sectores[Sector],Sectores[id_Sector],FALSE)</f>
        <v>#NAME?</v>
      </c>
      <c r="B298" t="e" vm="1">
        <f ca="1">_xlfn.XLOOKUP(L298,Contenido[Contenido],Contenido[id_contenido])</f>
        <v>#NAME?</v>
      </c>
      <c r="C298" t="e" vm="1">
        <f ca="1">_xlfn.XLOOKUP(M298,Temas[Tema],Temas[id_Tema],FALSE)</f>
        <v>#NAME?</v>
      </c>
      <c r="D298" t="s">
        <v>3761</v>
      </c>
      <c r="F298" t="e" vm="2">
        <f t="shared" ca="1" si="16"/>
        <v>#NAME?</v>
      </c>
      <c r="G298" t="e" vm="2">
        <f t="shared" ca="1" si="17"/>
        <v>#NAME?</v>
      </c>
      <c r="H298" t="e" vm="2">
        <f t="shared" ca="1" si="18"/>
        <v>#NAME?</v>
      </c>
      <c r="I298" t="str">
        <f t="shared" si="19"/>
        <v>07.02.07.43 Ultraje Público a Las Buenas Costumbres</v>
      </c>
      <c r="K298" t="s">
        <v>67</v>
      </c>
      <c r="L298" t="s">
        <v>1576</v>
      </c>
      <c r="M298" t="s">
        <v>1647</v>
      </c>
      <c r="N298" t="s">
        <v>2483</v>
      </c>
    </row>
    <row r="299" spans="1:14" x14ac:dyDescent="0.25">
      <c r="A299" t="e" vm="1">
        <f ca="1">_xlfn.XLOOKUP(K299,Sectores[Sector],Sectores[id_Sector],FALSE)</f>
        <v>#NAME?</v>
      </c>
      <c r="B299" t="e" vm="1">
        <f ca="1">_xlfn.XLOOKUP(L299,Contenido[Contenido],Contenido[id_contenido])</f>
        <v>#NAME?</v>
      </c>
      <c r="C299" t="e" vm="1">
        <f ca="1">_xlfn.XLOOKUP(M299,Temas[Tema],Temas[id_Tema],FALSE)</f>
        <v>#NAME?</v>
      </c>
      <c r="D299" t="s">
        <v>3762</v>
      </c>
      <c r="F299" t="e" vm="2">
        <f t="shared" ca="1" si="16"/>
        <v>#NAME?</v>
      </c>
      <c r="G299" t="e" vm="2">
        <f t="shared" ca="1" si="17"/>
        <v>#NAME?</v>
      </c>
      <c r="H299" t="e" vm="2">
        <f t="shared" ca="1" si="18"/>
        <v>#NAME?</v>
      </c>
      <c r="I299" t="str">
        <f t="shared" si="19"/>
        <v>07.02.07.44 Ultraje Público Buenas Costumbres por Medio Comunicación Social</v>
      </c>
      <c r="K299" t="s">
        <v>67</v>
      </c>
      <c r="L299" t="s">
        <v>1576</v>
      </c>
      <c r="M299" t="s">
        <v>1647</v>
      </c>
      <c r="N299" t="s">
        <v>2485</v>
      </c>
    </row>
    <row r="300" spans="1:14" x14ac:dyDescent="0.25">
      <c r="A300" t="e" vm="1">
        <f ca="1">_xlfn.XLOOKUP(K300,Sectores[Sector],Sectores[id_Sector],FALSE)</f>
        <v>#NAME?</v>
      </c>
      <c r="B300" t="e" vm="1">
        <f ca="1">_xlfn.XLOOKUP(L300,Contenido[Contenido],Contenido[id_contenido])</f>
        <v>#NAME?</v>
      </c>
      <c r="C300" t="e" vm="1">
        <f ca="1">_xlfn.XLOOKUP(M300,Temas[Tema],Temas[id_Tema],FALSE)</f>
        <v>#NAME?</v>
      </c>
      <c r="D300" t="s">
        <v>3763</v>
      </c>
      <c r="F300" t="e" vm="2">
        <f t="shared" ca="1" si="16"/>
        <v>#NAME?</v>
      </c>
      <c r="G300" t="e" vm="2">
        <f t="shared" ca="1" si="17"/>
        <v>#NAME?</v>
      </c>
      <c r="H300" t="e" vm="2">
        <f t="shared" ca="1" si="18"/>
        <v>#NAME?</v>
      </c>
      <c r="I300" t="str">
        <f t="shared" si="19"/>
        <v>07.02.07.45 Uso de Uniforme o Insignias de FF.AA. o Carabineros de Chile</v>
      </c>
      <c r="K300" t="s">
        <v>67</v>
      </c>
      <c r="L300" t="s">
        <v>1576</v>
      </c>
      <c r="M300" t="s">
        <v>1647</v>
      </c>
      <c r="N300" t="s">
        <v>2487</v>
      </c>
    </row>
    <row r="301" spans="1:14" x14ac:dyDescent="0.25">
      <c r="A301" t="e" vm="1">
        <f ca="1">_xlfn.XLOOKUP(K301,Sectores[Sector],Sectores[id_Sector],FALSE)</f>
        <v>#NAME?</v>
      </c>
      <c r="B301" t="e" vm="1">
        <f ca="1">_xlfn.XLOOKUP(L301,Contenido[Contenido],Contenido[id_contenido])</f>
        <v>#NAME?</v>
      </c>
      <c r="C301" t="e" vm="1">
        <f ca="1">_xlfn.XLOOKUP(M301,Temas[Tema],Temas[id_Tema],FALSE)</f>
        <v>#NAME?</v>
      </c>
      <c r="D301" t="s">
        <v>3764</v>
      </c>
      <c r="F301" t="e" vm="2">
        <f t="shared" ca="1" si="16"/>
        <v>#NAME?</v>
      </c>
      <c r="G301" t="e" vm="2">
        <f t="shared" ca="1" si="17"/>
        <v>#NAME?</v>
      </c>
      <c r="H301" t="e" vm="2">
        <f t="shared" ca="1" si="18"/>
        <v>#NAME?</v>
      </c>
      <c r="I301" t="str">
        <f t="shared" si="19"/>
        <v>07.02.07.46 Violencia en Los Estadios</v>
      </c>
      <c r="K301" t="s">
        <v>67</v>
      </c>
      <c r="L301" t="s">
        <v>1576</v>
      </c>
      <c r="M301" t="s">
        <v>1647</v>
      </c>
      <c r="N301" t="s">
        <v>2534</v>
      </c>
    </row>
    <row r="302" spans="1:14" x14ac:dyDescent="0.25">
      <c r="A302" t="e" vm="1">
        <f ca="1">_xlfn.XLOOKUP(K302,Sectores[Sector],Sectores[id_Sector],FALSE)</f>
        <v>#NAME?</v>
      </c>
      <c r="B302" t="e" vm="1">
        <f ca="1">_xlfn.XLOOKUP(L302,Contenido[Contenido],Contenido[id_contenido])</f>
        <v>#NAME?</v>
      </c>
      <c r="C302" t="e" vm="1">
        <f ca="1">_xlfn.XLOOKUP(M302,Temas[Tema],Temas[id_Tema],FALSE)</f>
        <v>#NAME?</v>
      </c>
      <c r="D302" t="s">
        <v>3765</v>
      </c>
      <c r="F302" t="e" vm="2">
        <f t="shared" ca="1" si="16"/>
        <v>#NAME?</v>
      </c>
      <c r="G302" t="e" vm="2">
        <f t="shared" ca="1" si="17"/>
        <v>#NAME?</v>
      </c>
      <c r="H302" t="e" vm="2">
        <f t="shared" ca="1" si="18"/>
        <v>#NAME?</v>
      </c>
      <c r="I302" t="str">
        <f t="shared" si="19"/>
        <v>07.02.08.01 Obstrucción a la Investigación</v>
      </c>
      <c r="K302" t="s">
        <v>67</v>
      </c>
      <c r="L302" t="s">
        <v>1576</v>
      </c>
      <c r="M302" t="s">
        <v>2205</v>
      </c>
      <c r="N302" t="s">
        <v>2206</v>
      </c>
    </row>
    <row r="303" spans="1:14" x14ac:dyDescent="0.25">
      <c r="A303" t="e" vm="1">
        <f ca="1">_xlfn.XLOOKUP(K303,Sectores[Sector],Sectores[id_Sector],FALSE)</f>
        <v>#NAME?</v>
      </c>
      <c r="B303" t="e" vm="1">
        <f ca="1">_xlfn.XLOOKUP(L303,Contenido[Contenido],Contenido[id_contenido])</f>
        <v>#NAME?</v>
      </c>
      <c r="C303" t="e" vm="1">
        <f ca="1">_xlfn.XLOOKUP(M303,Temas[Tema],Temas[id_Tema],FALSE)</f>
        <v>#NAME?</v>
      </c>
      <c r="D303" t="s">
        <v>3766</v>
      </c>
      <c r="F303" t="e" vm="2">
        <f t="shared" ca="1" si="16"/>
        <v>#NAME?</v>
      </c>
      <c r="G303" t="e" vm="2">
        <f t="shared" ca="1" si="17"/>
        <v>#NAME?</v>
      </c>
      <c r="H303" t="e" vm="2">
        <f t="shared" ca="1" si="18"/>
        <v>#NAME?</v>
      </c>
      <c r="I303" t="str">
        <f t="shared" si="19"/>
        <v>07.02.08.02 Obstrucción a la Justicia con Ocasión de Tratamiento de ADN</v>
      </c>
      <c r="K303" t="s">
        <v>67</v>
      </c>
      <c r="L303" t="s">
        <v>1576</v>
      </c>
      <c r="M303" t="s">
        <v>2205</v>
      </c>
      <c r="N303" t="s">
        <v>2208</v>
      </c>
    </row>
    <row r="304" spans="1:14" x14ac:dyDescent="0.25">
      <c r="A304" t="e" vm="1">
        <f ca="1">_xlfn.XLOOKUP(K304,Sectores[Sector],Sectores[id_Sector],FALSE)</f>
        <v>#NAME?</v>
      </c>
      <c r="B304" t="e" vm="1">
        <f ca="1">_xlfn.XLOOKUP(L304,Contenido[Contenido],Contenido[id_contenido])</f>
        <v>#NAME?</v>
      </c>
      <c r="C304" t="e" vm="1">
        <f ca="1">_xlfn.XLOOKUP(M304,Temas[Tema],Temas[id_Tema],FALSE)</f>
        <v>#NAME?</v>
      </c>
      <c r="D304" t="s">
        <v>3767</v>
      </c>
      <c r="F304" t="e" vm="2">
        <f t="shared" ca="1" si="16"/>
        <v>#NAME?</v>
      </c>
      <c r="G304" t="e" vm="2">
        <f t="shared" ca="1" si="17"/>
        <v>#NAME?</v>
      </c>
      <c r="H304" t="e" vm="2">
        <f t="shared" ca="1" si="18"/>
        <v>#NAME?</v>
      </c>
      <c r="I304" t="str">
        <f t="shared" si="19"/>
        <v>07.02.08.03 Obstrucción a la Justicia por Fiscal o Asistente de Fiscal del Ministerio Público</v>
      </c>
      <c r="K304" t="s">
        <v>67</v>
      </c>
      <c r="L304" t="s">
        <v>1576</v>
      </c>
      <c r="M304" t="s">
        <v>2205</v>
      </c>
      <c r="N304" t="s">
        <v>2210</v>
      </c>
    </row>
    <row r="305" spans="1:14" x14ac:dyDescent="0.25">
      <c r="A305" t="e" vm="1">
        <f ca="1">_xlfn.XLOOKUP(K305,Sectores[Sector],Sectores[id_Sector],FALSE)</f>
        <v>#NAME?</v>
      </c>
      <c r="B305" t="e" vm="1">
        <f ca="1">_xlfn.XLOOKUP(L305,Contenido[Contenido],Contenido[id_contenido])</f>
        <v>#NAME?</v>
      </c>
      <c r="C305" t="e" vm="1">
        <f ca="1">_xlfn.XLOOKUP(M305,Temas[Tema],Temas[id_Tema],FALSE)</f>
        <v>#NAME?</v>
      </c>
      <c r="D305" t="s">
        <v>3768</v>
      </c>
      <c r="F305" t="e" vm="2">
        <f t="shared" ca="1" si="16"/>
        <v>#NAME?</v>
      </c>
      <c r="G305" t="e" vm="2">
        <f t="shared" ca="1" si="17"/>
        <v>#NAME?</v>
      </c>
      <c r="H305" t="e" vm="2">
        <f t="shared" ca="1" si="18"/>
        <v>#NAME?</v>
      </c>
      <c r="I305" t="str">
        <f t="shared" si="19"/>
        <v>07.02.08.04 Obtención de Declaraciones Forzadas</v>
      </c>
      <c r="K305" t="s">
        <v>67</v>
      </c>
      <c r="L305" t="s">
        <v>1576</v>
      </c>
      <c r="M305" t="s">
        <v>2205</v>
      </c>
      <c r="N305" t="s">
        <v>2214</v>
      </c>
    </row>
    <row r="306" spans="1:14" x14ac:dyDescent="0.25">
      <c r="A306" t="e" vm="1">
        <f ca="1">_xlfn.XLOOKUP(K306,Sectores[Sector],Sectores[id_Sector],FALSE)</f>
        <v>#NAME?</v>
      </c>
      <c r="B306" t="e" vm="1">
        <f ca="1">_xlfn.XLOOKUP(L306,Contenido[Contenido],Contenido[id_contenido])</f>
        <v>#NAME?</v>
      </c>
      <c r="C306" t="e" vm="1">
        <f ca="1">_xlfn.XLOOKUP(M306,Temas[Tema],Temas[id_Tema],FALSE)</f>
        <v>#NAME?</v>
      </c>
      <c r="D306" t="s">
        <v>3769</v>
      </c>
      <c r="F306" t="e" vm="2">
        <f t="shared" ca="1" si="16"/>
        <v>#NAME?</v>
      </c>
      <c r="G306" t="e" vm="2">
        <f t="shared" ca="1" si="17"/>
        <v>#NAME?</v>
      </c>
      <c r="H306" t="e" vm="2">
        <f t="shared" ca="1" si="18"/>
        <v>#NAME?</v>
      </c>
      <c r="I306" t="str">
        <f t="shared" si="19"/>
        <v>07.02.08.05 Ocultación de Identidad</v>
      </c>
      <c r="K306" t="s">
        <v>67</v>
      </c>
      <c r="L306" t="s">
        <v>1576</v>
      </c>
      <c r="M306" t="s">
        <v>2205</v>
      </c>
      <c r="N306" t="s">
        <v>2222</v>
      </c>
    </row>
    <row r="307" spans="1:14" x14ac:dyDescent="0.25">
      <c r="A307" t="e" vm="1">
        <f ca="1">_xlfn.XLOOKUP(K307,Sectores[Sector],Sectores[id_Sector],FALSE)</f>
        <v>#NAME?</v>
      </c>
      <c r="B307" t="e" vm="1">
        <f ca="1">_xlfn.XLOOKUP(L307,Contenido[Contenido],Contenido[id_contenido])</f>
        <v>#NAME?</v>
      </c>
      <c r="C307" t="e" vm="1">
        <f ca="1">_xlfn.XLOOKUP(M307,Temas[Tema],Temas[id_Tema],FALSE)</f>
        <v>#NAME?</v>
      </c>
      <c r="D307" t="s">
        <v>3770</v>
      </c>
      <c r="F307" t="e" vm="2">
        <f t="shared" ca="1" si="16"/>
        <v>#NAME?</v>
      </c>
      <c r="G307" t="e" vm="2">
        <f t="shared" ca="1" si="17"/>
        <v>#NAME?</v>
      </c>
      <c r="H307" t="e" vm="2">
        <f t="shared" ca="1" si="18"/>
        <v>#NAME?</v>
      </c>
      <c r="I307" t="str">
        <f t="shared" si="19"/>
        <v>07.02.08.06 Ocultación de Identidad en Control Investigación</v>
      </c>
      <c r="K307" t="s">
        <v>67</v>
      </c>
      <c r="L307" t="s">
        <v>1576</v>
      </c>
      <c r="M307" t="s">
        <v>2205</v>
      </c>
      <c r="N307" t="s">
        <v>2224</v>
      </c>
    </row>
    <row r="308" spans="1:14" x14ac:dyDescent="0.25">
      <c r="A308" t="e" vm="1">
        <f ca="1">_xlfn.XLOOKUP(K308,Sectores[Sector],Sectores[id_Sector],FALSE)</f>
        <v>#NAME?</v>
      </c>
      <c r="B308" t="e" vm="1">
        <f ca="1">_xlfn.XLOOKUP(L308,Contenido[Contenido],Contenido[id_contenido])</f>
        <v>#NAME?</v>
      </c>
      <c r="C308" t="e" vm="1">
        <f ca="1">_xlfn.XLOOKUP(M308,Temas[Tema],Temas[id_Tema],FALSE)</f>
        <v>#NAME?</v>
      </c>
      <c r="D308" t="s">
        <v>3771</v>
      </c>
      <c r="F308" t="e" vm="2">
        <f t="shared" ca="1" si="16"/>
        <v>#NAME?</v>
      </c>
      <c r="G308" t="e" vm="2">
        <f t="shared" ca="1" si="17"/>
        <v>#NAME?</v>
      </c>
      <c r="H308" t="e" vm="2">
        <f t="shared" ca="1" si="18"/>
        <v>#NAME?</v>
      </c>
      <c r="I308" t="str">
        <f t="shared" si="19"/>
        <v>07.02.08.07 Ocultación de Identidad en Control Preventivo</v>
      </c>
      <c r="K308" t="s">
        <v>67</v>
      </c>
      <c r="L308" t="s">
        <v>1576</v>
      </c>
      <c r="M308" t="s">
        <v>2205</v>
      </c>
      <c r="N308" t="s">
        <v>2226</v>
      </c>
    </row>
    <row r="309" spans="1:14" x14ac:dyDescent="0.25">
      <c r="A309" t="e" vm="1">
        <f ca="1">_xlfn.XLOOKUP(K309,Sectores[Sector],Sectores[id_Sector],FALSE)</f>
        <v>#NAME?</v>
      </c>
      <c r="B309" t="e" vm="1">
        <f ca="1">_xlfn.XLOOKUP(L309,Contenido[Contenido],Contenido[id_contenido])</f>
        <v>#NAME?</v>
      </c>
      <c r="C309" t="e" vm="1">
        <f ca="1">_xlfn.XLOOKUP(M309,Temas[Tema],Temas[id_Tema],FALSE)</f>
        <v>#NAME?</v>
      </c>
      <c r="D309" t="s">
        <v>3772</v>
      </c>
      <c r="F309" t="e" vm="2">
        <f t="shared" ca="1" si="16"/>
        <v>#NAME?</v>
      </c>
      <c r="G309" t="e" vm="2">
        <f t="shared" ca="1" si="17"/>
        <v>#NAME?</v>
      </c>
      <c r="H309" t="e" vm="2">
        <f t="shared" ca="1" si="18"/>
        <v>#NAME?</v>
      </c>
      <c r="I309" t="str">
        <f t="shared" si="19"/>
        <v>07.02.08.08 Ocultación o Entrega de Información Falsa a Fiscal Nacional Económico</v>
      </c>
      <c r="K309" t="s">
        <v>67</v>
      </c>
      <c r="L309" t="s">
        <v>1576</v>
      </c>
      <c r="M309" t="s">
        <v>2205</v>
      </c>
      <c r="N309" t="s">
        <v>2228</v>
      </c>
    </row>
    <row r="310" spans="1:14" x14ac:dyDescent="0.25">
      <c r="A310" t="e" vm="1">
        <f ca="1">_xlfn.XLOOKUP(K310,Sectores[Sector],Sectores[id_Sector],FALSE)</f>
        <v>#NAME?</v>
      </c>
      <c r="B310" t="e" vm="1">
        <f ca="1">_xlfn.XLOOKUP(L310,Contenido[Contenido],Contenido[id_contenido])</f>
        <v>#NAME?</v>
      </c>
      <c r="C310" t="e" vm="1">
        <f ca="1">_xlfn.XLOOKUP(M310,Temas[Tema],Temas[id_Tema],FALSE)</f>
        <v>#NAME?</v>
      </c>
      <c r="D310" t="s">
        <v>3773</v>
      </c>
      <c r="F310" t="e" vm="2">
        <f t="shared" ca="1" si="16"/>
        <v>#NAME?</v>
      </c>
      <c r="G310" t="e" vm="2">
        <f t="shared" ca="1" si="17"/>
        <v>#NAME?</v>
      </c>
      <c r="H310" t="e" vm="2">
        <f t="shared" ca="1" si="18"/>
        <v>#NAME?</v>
      </c>
      <c r="I310" t="str">
        <f t="shared" si="19"/>
        <v>07.02.08.09 Presentación de Peritos, Testigos o Interpretes Que Faltaren a la Verdad</v>
      </c>
      <c r="K310" t="s">
        <v>67</v>
      </c>
      <c r="L310" t="s">
        <v>1576</v>
      </c>
      <c r="M310" t="s">
        <v>2205</v>
      </c>
      <c r="N310" t="s">
        <v>2322</v>
      </c>
    </row>
    <row r="311" spans="1:14" x14ac:dyDescent="0.25">
      <c r="A311" t="e" vm="1">
        <f ca="1">_xlfn.XLOOKUP(K311,Sectores[Sector],Sectores[id_Sector],FALSE)</f>
        <v>#NAME?</v>
      </c>
      <c r="B311" t="e" vm="1">
        <f ca="1">_xlfn.XLOOKUP(L311,Contenido[Contenido],Contenido[id_contenido])</f>
        <v>#NAME?</v>
      </c>
      <c r="C311" t="e" vm="1">
        <f ca="1">_xlfn.XLOOKUP(M311,Temas[Tema],Temas[id_Tema],FALSE)</f>
        <v>#NAME?</v>
      </c>
      <c r="D311" t="s">
        <v>3774</v>
      </c>
      <c r="F311" t="e" vm="2">
        <f t="shared" ca="1" si="16"/>
        <v>#NAME?</v>
      </c>
      <c r="G311" t="e" vm="2">
        <f t="shared" ca="1" si="17"/>
        <v>#NAME?</v>
      </c>
      <c r="H311" t="e" vm="2">
        <f t="shared" ca="1" si="18"/>
        <v>#NAME?</v>
      </c>
      <c r="I311" t="str">
        <f t="shared" si="19"/>
        <v>07.02.08.10 Prevaricación del Abogado y Procurador</v>
      </c>
      <c r="K311" t="s">
        <v>67</v>
      </c>
      <c r="L311" t="s">
        <v>1576</v>
      </c>
      <c r="M311" t="s">
        <v>2205</v>
      </c>
      <c r="N311" t="s">
        <v>2328</v>
      </c>
    </row>
    <row r="312" spans="1:14" x14ac:dyDescent="0.25">
      <c r="A312" t="e" vm="1">
        <f ca="1">_xlfn.XLOOKUP(K312,Sectores[Sector],Sectores[id_Sector],FALSE)</f>
        <v>#NAME?</v>
      </c>
      <c r="B312" t="e" vm="1">
        <f ca="1">_xlfn.XLOOKUP(L312,Contenido[Contenido],Contenido[id_contenido])</f>
        <v>#NAME?</v>
      </c>
      <c r="C312" t="e" vm="1">
        <f ca="1">_xlfn.XLOOKUP(M312,Temas[Tema],Temas[id_Tema],FALSE)</f>
        <v>#NAME?</v>
      </c>
      <c r="D312" t="s">
        <v>3775</v>
      </c>
      <c r="F312" t="e" vm="2">
        <f t="shared" ca="1" si="16"/>
        <v>#NAME?</v>
      </c>
      <c r="G312" t="e" vm="2">
        <f t="shared" ca="1" si="17"/>
        <v>#NAME?</v>
      </c>
      <c r="H312" t="e" vm="2">
        <f t="shared" ca="1" si="18"/>
        <v>#NAME?</v>
      </c>
      <c r="I312" t="str">
        <f t="shared" si="19"/>
        <v>07.02.08.11 Prevaricación Judicial y Administrativa</v>
      </c>
      <c r="K312" t="s">
        <v>67</v>
      </c>
      <c r="L312" t="s">
        <v>1576</v>
      </c>
      <c r="M312" t="s">
        <v>2205</v>
      </c>
      <c r="N312" t="s">
        <v>2330</v>
      </c>
    </row>
    <row r="313" spans="1:14" x14ac:dyDescent="0.25">
      <c r="A313" t="e" vm="1">
        <f ca="1">_xlfn.XLOOKUP(K313,Sectores[Sector],Sectores[id_Sector],FALSE)</f>
        <v>#NAME?</v>
      </c>
      <c r="B313" t="e" vm="1">
        <f ca="1">_xlfn.XLOOKUP(L313,Contenido[Contenido],Contenido[id_contenido])</f>
        <v>#NAME?</v>
      </c>
      <c r="C313" t="e" vm="1">
        <f ca="1">_xlfn.XLOOKUP(M313,Temas[Tema],Temas[id_Tema],FALSE)</f>
        <v>#NAME?</v>
      </c>
      <c r="D313" t="s">
        <v>3776</v>
      </c>
      <c r="F313" t="e" vm="2">
        <f t="shared" ca="1" si="16"/>
        <v>#NAME?</v>
      </c>
      <c r="G313" t="e" vm="2">
        <f t="shared" ca="1" si="17"/>
        <v>#NAME?</v>
      </c>
      <c r="H313" t="e" vm="2">
        <f t="shared" ca="1" si="18"/>
        <v>#NAME?</v>
      </c>
      <c r="I313" t="str">
        <f t="shared" si="19"/>
        <v>07.02.08.12 Quebrantamiento</v>
      </c>
      <c r="K313" t="s">
        <v>67</v>
      </c>
      <c r="L313" t="s">
        <v>1576</v>
      </c>
      <c r="M313" t="s">
        <v>2205</v>
      </c>
      <c r="N313" t="s">
        <v>2342</v>
      </c>
    </row>
    <row r="314" spans="1:14" x14ac:dyDescent="0.25">
      <c r="A314" t="e" vm="1">
        <f ca="1">_xlfn.XLOOKUP(K314,Sectores[Sector],Sectores[id_Sector],FALSE)</f>
        <v>#NAME?</v>
      </c>
      <c r="B314" t="e" vm="1">
        <f ca="1">_xlfn.XLOOKUP(L314,Contenido[Contenido],Contenido[id_contenido])</f>
        <v>#NAME?</v>
      </c>
      <c r="C314" t="e" vm="1">
        <f ca="1">_xlfn.XLOOKUP(M314,Temas[Tema],Temas[id_Tema],FALSE)</f>
        <v>#NAME?</v>
      </c>
      <c r="D314" t="s">
        <v>3777</v>
      </c>
      <c r="F314" t="e" vm="2">
        <f t="shared" ca="1" si="16"/>
        <v>#NAME?</v>
      </c>
      <c r="G314" t="e" vm="2">
        <f t="shared" ca="1" si="17"/>
        <v>#NAME?</v>
      </c>
      <c r="H314" t="e" vm="2">
        <f t="shared" ca="1" si="18"/>
        <v>#NAME?</v>
      </c>
      <c r="I314" t="str">
        <f t="shared" si="19"/>
        <v>07.02.08.13 Rotura de Sellos</v>
      </c>
      <c r="K314" t="s">
        <v>67</v>
      </c>
      <c r="L314" t="s">
        <v>1576</v>
      </c>
      <c r="M314" t="s">
        <v>2205</v>
      </c>
      <c r="N314" t="s">
        <v>2401</v>
      </c>
    </row>
    <row r="315" spans="1:14" x14ac:dyDescent="0.25">
      <c r="A315" t="e" vm="1">
        <f ca="1">_xlfn.XLOOKUP(K315,Sectores[Sector],Sectores[id_Sector],FALSE)</f>
        <v>#NAME?</v>
      </c>
      <c r="B315" t="e" vm="1">
        <f ca="1">_xlfn.XLOOKUP(L315,Contenido[Contenido],Contenido[id_contenido])</f>
        <v>#NAME?</v>
      </c>
      <c r="C315" t="e" vm="1">
        <f ca="1">_xlfn.XLOOKUP(M315,Temas[Tema],Temas[id_Tema],FALSE)</f>
        <v>#NAME?</v>
      </c>
      <c r="D315" t="s">
        <v>3778</v>
      </c>
      <c r="F315" t="e" vm="2">
        <f t="shared" ca="1" si="16"/>
        <v>#NAME?</v>
      </c>
      <c r="G315" t="e" vm="2">
        <f t="shared" ca="1" si="17"/>
        <v>#NAME?</v>
      </c>
      <c r="H315" t="e" vm="2">
        <f t="shared" ca="1" si="18"/>
        <v>#NAME?</v>
      </c>
      <c r="I315" t="str">
        <f t="shared" si="19"/>
        <v>07.02.09.01 Falsificación de Billetes</v>
      </c>
      <c r="K315" t="s">
        <v>67</v>
      </c>
      <c r="L315" t="s">
        <v>1576</v>
      </c>
      <c r="M315" t="s">
        <v>1957</v>
      </c>
      <c r="N315" t="s">
        <v>1958</v>
      </c>
    </row>
    <row r="316" spans="1:14" x14ac:dyDescent="0.25">
      <c r="A316" t="e" vm="1">
        <f ca="1">_xlfn.XLOOKUP(K316,Sectores[Sector],Sectores[id_Sector],FALSE)</f>
        <v>#NAME?</v>
      </c>
      <c r="B316" t="e" vm="1">
        <f ca="1">_xlfn.XLOOKUP(L316,Contenido[Contenido],Contenido[id_contenido])</f>
        <v>#NAME?</v>
      </c>
      <c r="C316" t="e" vm="1">
        <f ca="1">_xlfn.XLOOKUP(M316,Temas[Tema],Temas[id_Tema],FALSE)</f>
        <v>#NAME?</v>
      </c>
      <c r="D316" t="s">
        <v>3779</v>
      </c>
      <c r="F316" t="e" vm="2">
        <f t="shared" ca="1" si="16"/>
        <v>#NAME?</v>
      </c>
      <c r="G316" t="e" vm="2">
        <f t="shared" ca="1" si="17"/>
        <v>#NAME?</v>
      </c>
      <c r="H316" t="e" vm="2">
        <f t="shared" ca="1" si="18"/>
        <v>#NAME?</v>
      </c>
      <c r="I316" t="str">
        <f t="shared" si="19"/>
        <v>07.02.09.02 Falsificación de Licencias Medicas o Pensión</v>
      </c>
      <c r="K316" t="s">
        <v>67</v>
      </c>
      <c r="L316" t="s">
        <v>1576</v>
      </c>
      <c r="M316" t="s">
        <v>1957</v>
      </c>
      <c r="N316" t="s">
        <v>1960</v>
      </c>
    </row>
    <row r="317" spans="1:14" x14ac:dyDescent="0.25">
      <c r="A317" t="e" vm="1">
        <f ca="1">_xlfn.XLOOKUP(K317,Sectores[Sector],Sectores[id_Sector],FALSE)</f>
        <v>#NAME?</v>
      </c>
      <c r="B317" t="e" vm="1">
        <f ca="1">_xlfn.XLOOKUP(L317,Contenido[Contenido],Contenido[id_contenido])</f>
        <v>#NAME?</v>
      </c>
      <c r="C317" t="e" vm="1">
        <f ca="1">_xlfn.XLOOKUP(M317,Temas[Tema],Temas[id_Tema],FALSE)</f>
        <v>#NAME?</v>
      </c>
      <c r="D317" t="s">
        <v>3780</v>
      </c>
      <c r="F317" t="e" vm="2">
        <f t="shared" ca="1" si="16"/>
        <v>#NAME?</v>
      </c>
      <c r="G317" t="e" vm="2">
        <f t="shared" ca="1" si="17"/>
        <v>#NAME?</v>
      </c>
      <c r="H317" t="e" vm="2">
        <f t="shared" ca="1" si="18"/>
        <v>#NAME?</v>
      </c>
      <c r="I317" t="str">
        <f t="shared" si="19"/>
        <v>07.02.09.03 Falsificación de Moneda y Otros</v>
      </c>
      <c r="K317" t="s">
        <v>67</v>
      </c>
      <c r="L317" t="s">
        <v>1576</v>
      </c>
      <c r="M317" t="s">
        <v>1957</v>
      </c>
      <c r="N317" t="s">
        <v>1962</v>
      </c>
    </row>
    <row r="318" spans="1:14" x14ac:dyDescent="0.25">
      <c r="A318" t="e" vm="1">
        <f ca="1">_xlfn.XLOOKUP(K318,Sectores[Sector],Sectores[id_Sector],FALSE)</f>
        <v>#NAME?</v>
      </c>
      <c r="B318" t="e" vm="1">
        <f ca="1">_xlfn.XLOOKUP(L318,Contenido[Contenido],Contenido[id_contenido])</f>
        <v>#NAME?</v>
      </c>
      <c r="C318" t="e" vm="1">
        <f ca="1">_xlfn.XLOOKUP(M318,Temas[Tema],Temas[id_Tema],FALSE)</f>
        <v>#NAME?</v>
      </c>
      <c r="D318" t="s">
        <v>3781</v>
      </c>
      <c r="F318" t="e" vm="2">
        <f t="shared" ca="1" si="16"/>
        <v>#NAME?</v>
      </c>
      <c r="G318" t="e" vm="2">
        <f t="shared" ca="1" si="17"/>
        <v>#NAME?</v>
      </c>
      <c r="H318" t="e" vm="2">
        <f t="shared" ca="1" si="18"/>
        <v>#NAME?</v>
      </c>
      <c r="I318" t="str">
        <f t="shared" si="19"/>
        <v>07.02.09.04 Falsificación de Obras Protegidas por Ley de Propiedad Intelectual</v>
      </c>
      <c r="K318" t="s">
        <v>67</v>
      </c>
      <c r="L318" t="s">
        <v>1576</v>
      </c>
      <c r="M318" t="s">
        <v>1957</v>
      </c>
      <c r="N318" t="s">
        <v>1964</v>
      </c>
    </row>
    <row r="319" spans="1:14" x14ac:dyDescent="0.25">
      <c r="A319" t="e" vm="1">
        <f ca="1">_xlfn.XLOOKUP(K319,Sectores[Sector],Sectores[id_Sector],FALSE)</f>
        <v>#NAME?</v>
      </c>
      <c r="B319" t="e" vm="1">
        <f ca="1">_xlfn.XLOOKUP(L319,Contenido[Contenido],Contenido[id_contenido])</f>
        <v>#NAME?</v>
      </c>
      <c r="C319" t="e" vm="1">
        <f ca="1">_xlfn.XLOOKUP(M319,Temas[Tema],Temas[id_Tema],FALSE)</f>
        <v>#NAME?</v>
      </c>
      <c r="D319" t="s">
        <v>3782</v>
      </c>
      <c r="F319" t="e" vm="2">
        <f t="shared" ca="1" si="16"/>
        <v>#NAME?</v>
      </c>
      <c r="G319" t="e" vm="2">
        <f t="shared" ca="1" si="17"/>
        <v>#NAME?</v>
      </c>
      <c r="H319" t="e" vm="2">
        <f t="shared" ca="1" si="18"/>
        <v>#NAME?</v>
      </c>
      <c r="I319" t="str">
        <f t="shared" si="19"/>
        <v>07.02.09.05 Falsificación de Placas, Tarjetas, Timbres y Sellos de Investigación</v>
      </c>
      <c r="K319" t="s">
        <v>67</v>
      </c>
      <c r="L319" t="s">
        <v>1576</v>
      </c>
      <c r="M319" t="s">
        <v>1957</v>
      </c>
      <c r="N319" t="s">
        <v>1966</v>
      </c>
    </row>
    <row r="320" spans="1:14" x14ac:dyDescent="0.25">
      <c r="A320" t="e" vm="1">
        <f ca="1">_xlfn.XLOOKUP(K320,Sectores[Sector],Sectores[id_Sector],FALSE)</f>
        <v>#NAME?</v>
      </c>
      <c r="B320" t="e" vm="1">
        <f ca="1">_xlfn.XLOOKUP(L320,Contenido[Contenido],Contenido[id_contenido])</f>
        <v>#NAME?</v>
      </c>
      <c r="C320" t="e" vm="1">
        <f ca="1">_xlfn.XLOOKUP(M320,Temas[Tema],Temas[id_Tema],FALSE)</f>
        <v>#NAME?</v>
      </c>
      <c r="D320" t="s">
        <v>3783</v>
      </c>
      <c r="F320" t="e" vm="2">
        <f t="shared" ca="1" si="16"/>
        <v>#NAME?</v>
      </c>
      <c r="G320" t="e" vm="2">
        <f t="shared" ca="1" si="17"/>
        <v>#NAME?</v>
      </c>
      <c r="H320" t="e" vm="2">
        <f t="shared" ca="1" si="18"/>
        <v>#NAME?</v>
      </c>
      <c r="I320" t="str">
        <f t="shared" si="19"/>
        <v>07.02.09.06 Falsificación de Rótulos o Certificados</v>
      </c>
      <c r="K320" t="s">
        <v>67</v>
      </c>
      <c r="L320" t="s">
        <v>1576</v>
      </c>
      <c r="M320" t="s">
        <v>1957</v>
      </c>
      <c r="N320" t="s">
        <v>1968</v>
      </c>
    </row>
    <row r="321" spans="1:14" x14ac:dyDescent="0.25">
      <c r="A321" t="e" vm="1">
        <f ca="1">_xlfn.XLOOKUP(K321,Sectores[Sector],Sectores[id_Sector],FALSE)</f>
        <v>#NAME?</v>
      </c>
      <c r="B321" t="e" vm="1">
        <f ca="1">_xlfn.XLOOKUP(L321,Contenido[Contenido],Contenido[id_contenido])</f>
        <v>#NAME?</v>
      </c>
      <c r="C321" t="e" vm="1">
        <f ca="1">_xlfn.XLOOKUP(M321,Temas[Tema],Temas[id_Tema],FALSE)</f>
        <v>#NAME?</v>
      </c>
      <c r="D321" t="s">
        <v>3784</v>
      </c>
      <c r="F321" t="e" vm="2">
        <f t="shared" ca="1" si="16"/>
        <v>#NAME?</v>
      </c>
      <c r="G321" t="e" vm="2">
        <f t="shared" ca="1" si="17"/>
        <v>#NAME?</v>
      </c>
      <c r="H321" t="e" vm="2">
        <f t="shared" ca="1" si="18"/>
        <v>#NAME?</v>
      </c>
      <c r="I321" t="str">
        <f t="shared" si="19"/>
        <v>07.02.09.07 Falsificación Licencia de Conducir y Otras Falsificaciones</v>
      </c>
      <c r="K321" t="s">
        <v>67</v>
      </c>
      <c r="L321" t="s">
        <v>1576</v>
      </c>
      <c r="M321" t="s">
        <v>1957</v>
      </c>
      <c r="N321" t="s">
        <v>1970</v>
      </c>
    </row>
    <row r="322" spans="1:14" x14ac:dyDescent="0.25">
      <c r="A322" t="e" vm="1">
        <f ca="1">_xlfn.XLOOKUP(K322,Sectores[Sector],Sectores[id_Sector],FALSE)</f>
        <v>#NAME?</v>
      </c>
      <c r="B322" t="e" vm="1">
        <f ca="1">_xlfn.XLOOKUP(L322,Contenido[Contenido],Contenido[id_contenido])</f>
        <v>#NAME?</v>
      </c>
      <c r="C322" t="e" vm="1">
        <f ca="1">_xlfn.XLOOKUP(M322,Temas[Tema],Temas[id_Tema],FALSE)</f>
        <v>#NAME?</v>
      </c>
      <c r="D322" t="s">
        <v>3785</v>
      </c>
      <c r="F322" t="e" vm="2">
        <f t="shared" ca="1" si="16"/>
        <v>#NAME?</v>
      </c>
      <c r="G322" t="e" vm="2">
        <f t="shared" ca="1" si="17"/>
        <v>#NAME?</v>
      </c>
      <c r="H322" t="e" vm="2">
        <f t="shared" ca="1" si="18"/>
        <v>#NAME?</v>
      </c>
      <c r="I322" t="str">
        <f t="shared" si="19"/>
        <v>07.02.09.08 Falsificación o Uso de Pasaportes o Permisos para Porte de Armas</v>
      </c>
      <c r="K322" t="s">
        <v>67</v>
      </c>
      <c r="L322" t="s">
        <v>1576</v>
      </c>
      <c r="M322" t="s">
        <v>1957</v>
      </c>
      <c r="N322" t="s">
        <v>1974</v>
      </c>
    </row>
    <row r="323" spans="1:14" x14ac:dyDescent="0.25">
      <c r="A323" t="e" vm="1">
        <f ca="1">_xlfn.XLOOKUP(K323,Sectores[Sector],Sectores[id_Sector],FALSE)</f>
        <v>#NAME?</v>
      </c>
      <c r="B323" t="e" vm="1">
        <f ca="1">_xlfn.XLOOKUP(L323,Contenido[Contenido],Contenido[id_contenido])</f>
        <v>#NAME?</v>
      </c>
      <c r="C323" t="e" vm="1">
        <f ca="1">_xlfn.XLOOKUP(M323,Temas[Tema],Temas[id_Tema],FALSE)</f>
        <v>#NAME?</v>
      </c>
      <c r="D323" t="s">
        <v>3786</v>
      </c>
      <c r="F323" t="e" vm="2">
        <f t="shared" ca="1" si="16"/>
        <v>#NAME?</v>
      </c>
      <c r="G323" t="e" vm="2">
        <f t="shared" ca="1" si="17"/>
        <v>#NAME?</v>
      </c>
      <c r="H323" t="e" vm="2">
        <f t="shared" ca="1" si="18"/>
        <v>#NAME?</v>
      </c>
      <c r="I323" t="str">
        <f t="shared" si="19"/>
        <v>07.02.09.09 Falsificación o Uso Malicioso de Documentos Privados</v>
      </c>
      <c r="K323" t="s">
        <v>67</v>
      </c>
      <c r="L323" t="s">
        <v>1576</v>
      </c>
      <c r="M323" t="s">
        <v>1957</v>
      </c>
      <c r="N323" t="s">
        <v>1976</v>
      </c>
    </row>
    <row r="324" spans="1:14" x14ac:dyDescent="0.25">
      <c r="A324" t="e" vm="1">
        <f ca="1">_xlfn.XLOOKUP(K324,Sectores[Sector],Sectores[id_Sector],FALSE)</f>
        <v>#NAME?</v>
      </c>
      <c r="B324" t="e" vm="1">
        <f ca="1">_xlfn.XLOOKUP(L324,Contenido[Contenido],Contenido[id_contenido])</f>
        <v>#NAME?</v>
      </c>
      <c r="C324" t="e" vm="1">
        <f ca="1">_xlfn.XLOOKUP(M324,Temas[Tema],Temas[id_Tema],FALSE)</f>
        <v>#NAME?</v>
      </c>
      <c r="D324" t="s">
        <v>3787</v>
      </c>
      <c r="F324" t="e" vm="2">
        <f t="shared" ca="1" si="16"/>
        <v>#NAME?</v>
      </c>
      <c r="G324" t="e" vm="2">
        <f t="shared" ca="1" si="17"/>
        <v>#NAME?</v>
      </c>
      <c r="H324" t="e" vm="2">
        <f t="shared" ca="1" si="18"/>
        <v>#NAME?</v>
      </c>
      <c r="I324" t="str">
        <f t="shared" si="19"/>
        <v>07.02.09.10 Falsificación o Uso Malicioso de Documentos Públicos</v>
      </c>
      <c r="K324" t="s">
        <v>67</v>
      </c>
      <c r="L324" t="s">
        <v>1576</v>
      </c>
      <c r="M324" t="s">
        <v>1957</v>
      </c>
      <c r="N324" t="s">
        <v>1978</v>
      </c>
    </row>
    <row r="325" spans="1:14" x14ac:dyDescent="0.25">
      <c r="A325" t="e" vm="1">
        <f ca="1">_xlfn.XLOOKUP(K325,Sectores[Sector],Sectores[id_Sector],FALSE)</f>
        <v>#NAME?</v>
      </c>
      <c r="B325" t="e" vm="1">
        <f ca="1">_xlfn.XLOOKUP(L325,Contenido[Contenido],Contenido[id_contenido])</f>
        <v>#NAME?</v>
      </c>
      <c r="C325" t="e" vm="1">
        <f ca="1">_xlfn.XLOOKUP(M325,Temas[Tema],Temas[id_Tema],FALSE)</f>
        <v>#NAME?</v>
      </c>
      <c r="D325" t="s">
        <v>3788</v>
      </c>
      <c r="F325" t="e" vm="2">
        <f t="shared" ref="F325:F388" ca="1" si="20">+A325&amp;" "&amp;K325</f>
        <v>#NAME?</v>
      </c>
      <c r="G325" t="e" vm="2">
        <f t="shared" ref="G325:G388" ca="1" si="21">+B325&amp;" "&amp;L325</f>
        <v>#NAME?</v>
      </c>
      <c r="H325" t="e" vm="2">
        <f t="shared" ref="H325:H388" ca="1" si="22">+C325&amp;" "&amp;M325</f>
        <v>#NAME?</v>
      </c>
      <c r="I325" t="str">
        <f t="shared" ref="I325:I388" si="23">+D325&amp;" "&amp;N325</f>
        <v>07.02.09.11 Falso testimonio, Perjurio o Denuncia Calumniosa</v>
      </c>
      <c r="K325" t="s">
        <v>67</v>
      </c>
      <c r="L325" t="s">
        <v>1576</v>
      </c>
      <c r="M325" t="s">
        <v>1957</v>
      </c>
      <c r="N325" t="s">
        <v>1980</v>
      </c>
    </row>
    <row r="326" spans="1:14" x14ac:dyDescent="0.25">
      <c r="A326" t="e" vm="1">
        <f ca="1">_xlfn.XLOOKUP(K326,Sectores[Sector],Sectores[id_Sector],FALSE)</f>
        <v>#NAME?</v>
      </c>
      <c r="B326" t="e" vm="1">
        <f ca="1">_xlfn.XLOOKUP(L326,Contenido[Contenido],Contenido[id_contenido])</f>
        <v>#NAME?</v>
      </c>
      <c r="C326" t="e" vm="1">
        <f ca="1">_xlfn.XLOOKUP(M326,Temas[Tema],Temas[id_Tema],FALSE)</f>
        <v>#NAME?</v>
      </c>
      <c r="D326" t="s">
        <v>3789</v>
      </c>
      <c r="F326" t="e" vm="2">
        <f t="shared" ca="1" si="20"/>
        <v>#NAME?</v>
      </c>
      <c r="G326" t="e" vm="2">
        <f t="shared" ca="1" si="21"/>
        <v>#NAME?</v>
      </c>
      <c r="H326" t="e" vm="2">
        <f t="shared" ca="1" si="22"/>
        <v>#NAME?</v>
      </c>
      <c r="I326" t="str">
        <f t="shared" si="23"/>
        <v>07.02.09.12 Fraudulenta Atribución Calidad de Indígena</v>
      </c>
      <c r="K326" t="s">
        <v>67</v>
      </c>
      <c r="L326" t="s">
        <v>1576</v>
      </c>
      <c r="M326" t="s">
        <v>1957</v>
      </c>
      <c r="N326" t="s">
        <v>1999</v>
      </c>
    </row>
    <row r="327" spans="1:14" x14ac:dyDescent="0.25">
      <c r="A327" t="e" vm="1">
        <f ca="1">_xlfn.XLOOKUP(K327,Sectores[Sector],Sectores[id_Sector],FALSE)</f>
        <v>#NAME?</v>
      </c>
      <c r="B327" t="e" vm="1">
        <f ca="1">_xlfn.XLOOKUP(L327,Contenido[Contenido],Contenido[id_contenido])</f>
        <v>#NAME?</v>
      </c>
      <c r="C327" t="e" vm="1">
        <f ca="1">_xlfn.XLOOKUP(M327,Temas[Tema],Temas[id_Tema],FALSE)</f>
        <v>#NAME?</v>
      </c>
      <c r="D327" t="s">
        <v>3790</v>
      </c>
      <c r="F327" t="e" vm="2">
        <f t="shared" ca="1" si="20"/>
        <v>#NAME?</v>
      </c>
      <c r="G327" t="e" vm="2">
        <f t="shared" ca="1" si="21"/>
        <v>#NAME?</v>
      </c>
      <c r="H327" t="e" vm="2">
        <f t="shared" ca="1" si="22"/>
        <v>#NAME?</v>
      </c>
      <c r="I327" t="str">
        <f t="shared" si="23"/>
        <v>07.02.09.13 Otros Delitos Contra la Fe Pública, Falsificación, Falso Testimonio y Perjuicio</v>
      </c>
      <c r="K327" t="s">
        <v>67</v>
      </c>
      <c r="L327" t="s">
        <v>1576</v>
      </c>
      <c r="M327" t="s">
        <v>1957</v>
      </c>
      <c r="N327" t="s">
        <v>2262</v>
      </c>
    </row>
    <row r="328" spans="1:14" x14ac:dyDescent="0.25">
      <c r="A328" t="e" vm="1">
        <f ca="1">_xlfn.XLOOKUP(K328,Sectores[Sector],Sectores[id_Sector],FALSE)</f>
        <v>#NAME?</v>
      </c>
      <c r="B328" t="e" vm="1">
        <f ca="1">_xlfn.XLOOKUP(L328,Contenido[Contenido],Contenido[id_contenido])</f>
        <v>#NAME?</v>
      </c>
      <c r="C328" t="e" vm="1">
        <f ca="1">_xlfn.XLOOKUP(M328,Temas[Tema],Temas[id_Tema],FALSE)</f>
        <v>#NAME?</v>
      </c>
      <c r="D328" t="s">
        <v>3791</v>
      </c>
      <c r="F328" t="e" vm="2">
        <f t="shared" ca="1" si="20"/>
        <v>#NAME?</v>
      </c>
      <c r="G328" t="e" vm="2">
        <f t="shared" ca="1" si="21"/>
        <v>#NAME?</v>
      </c>
      <c r="H328" t="e" vm="2">
        <f t="shared" ca="1" si="22"/>
        <v>#NAME?</v>
      </c>
      <c r="I328" t="str">
        <f t="shared" si="23"/>
        <v>07.02.09.14 Tacha Falsa de Firma Auténtica</v>
      </c>
      <c r="K328" t="s">
        <v>67</v>
      </c>
      <c r="L328" t="s">
        <v>1576</v>
      </c>
      <c r="M328" t="s">
        <v>1957</v>
      </c>
      <c r="N328" t="s">
        <v>2429</v>
      </c>
    </row>
    <row r="329" spans="1:14" x14ac:dyDescent="0.25">
      <c r="A329" t="e" vm="1">
        <f ca="1">_xlfn.XLOOKUP(K329,Sectores[Sector],Sectores[id_Sector],FALSE)</f>
        <v>#NAME?</v>
      </c>
      <c r="B329" t="e" vm="1">
        <f ca="1">_xlfn.XLOOKUP(L329,Contenido[Contenido],Contenido[id_contenido])</f>
        <v>#NAME?</v>
      </c>
      <c r="C329" t="e" vm="1">
        <f ca="1">_xlfn.XLOOKUP(M329,Temas[Tema],Temas[id_Tema],FALSE)</f>
        <v>#NAME?</v>
      </c>
      <c r="D329" t="s">
        <v>3792</v>
      </c>
      <c r="F329" t="e" vm="2">
        <f t="shared" ca="1" si="20"/>
        <v>#NAME?</v>
      </c>
      <c r="G329" t="e" vm="2">
        <f t="shared" ca="1" si="21"/>
        <v>#NAME?</v>
      </c>
      <c r="H329" t="e" vm="2">
        <f t="shared" ca="1" si="22"/>
        <v>#NAME?</v>
      </c>
      <c r="I329" t="str">
        <f t="shared" si="23"/>
        <v>07.02.09.15 Tacha Falsa de Firma Auténtica Acción Penal Pública</v>
      </c>
      <c r="K329" t="s">
        <v>67</v>
      </c>
      <c r="L329" t="s">
        <v>1576</v>
      </c>
      <c r="M329" t="s">
        <v>1957</v>
      </c>
      <c r="N329" t="s">
        <v>2431</v>
      </c>
    </row>
    <row r="330" spans="1:14" x14ac:dyDescent="0.25">
      <c r="A330" t="e" vm="1">
        <f ca="1">_xlfn.XLOOKUP(K330,Sectores[Sector],Sectores[id_Sector],FALSE)</f>
        <v>#NAME?</v>
      </c>
      <c r="B330" t="e" vm="1">
        <f ca="1">_xlfn.XLOOKUP(L330,Contenido[Contenido],Contenido[id_contenido])</f>
        <v>#NAME?</v>
      </c>
      <c r="C330" t="e" vm="1">
        <f ca="1">_xlfn.XLOOKUP(M330,Temas[Tema],Temas[id_Tema],FALSE)</f>
        <v>#NAME?</v>
      </c>
      <c r="D330" t="s">
        <v>3793</v>
      </c>
      <c r="F330" t="e" vm="2">
        <f t="shared" ca="1" si="20"/>
        <v>#NAME?</v>
      </c>
      <c r="G330" t="e" vm="2">
        <f t="shared" ca="1" si="21"/>
        <v>#NAME?</v>
      </c>
      <c r="H330" t="e" vm="2">
        <f t="shared" ca="1" si="22"/>
        <v>#NAME?</v>
      </c>
      <c r="I330" t="str">
        <f t="shared" si="23"/>
        <v>07.02.10.01 Acceso, Divulgacion y Uso Indebido de Información Génetica.</v>
      </c>
      <c r="K330" t="s">
        <v>67</v>
      </c>
      <c r="L330" t="s">
        <v>1576</v>
      </c>
      <c r="M330" t="s">
        <v>1626</v>
      </c>
      <c r="N330" t="s">
        <v>1627</v>
      </c>
    </row>
    <row r="331" spans="1:14" x14ac:dyDescent="0.25">
      <c r="A331" t="e" vm="1">
        <f ca="1">_xlfn.XLOOKUP(K331,Sectores[Sector],Sectores[id_Sector],FALSE)</f>
        <v>#NAME?</v>
      </c>
      <c r="B331" t="e" vm="1">
        <f ca="1">_xlfn.XLOOKUP(L331,Contenido[Contenido],Contenido[id_contenido])</f>
        <v>#NAME?</v>
      </c>
      <c r="C331" t="e" vm="1">
        <f ca="1">_xlfn.XLOOKUP(M331,Temas[Tema],Temas[id_Tema],FALSE)</f>
        <v>#NAME?</v>
      </c>
      <c r="D331" t="s">
        <v>3794</v>
      </c>
      <c r="F331" t="e" vm="2">
        <f t="shared" ca="1" si="20"/>
        <v>#NAME?</v>
      </c>
      <c r="G331" t="e" vm="2">
        <f t="shared" ca="1" si="21"/>
        <v>#NAME?</v>
      </c>
      <c r="H331" t="e" vm="2">
        <f t="shared" ca="1" si="22"/>
        <v>#NAME?</v>
      </c>
      <c r="I331" t="str">
        <f t="shared" si="23"/>
        <v>07.02.10.02 Amenazas Condicionales Contra Personas y Propiedades</v>
      </c>
      <c r="K331" t="s">
        <v>67</v>
      </c>
      <c r="L331" t="s">
        <v>1576</v>
      </c>
      <c r="M331" t="s">
        <v>1626</v>
      </c>
      <c r="N331" t="s">
        <v>1662</v>
      </c>
    </row>
    <row r="332" spans="1:14" x14ac:dyDescent="0.25">
      <c r="A332" t="e" vm="1">
        <f ca="1">_xlfn.XLOOKUP(K332,Sectores[Sector],Sectores[id_Sector],FALSE)</f>
        <v>#NAME?</v>
      </c>
      <c r="B332" t="e" vm="1">
        <f ca="1">_xlfn.XLOOKUP(L332,Contenido[Contenido],Contenido[id_contenido])</f>
        <v>#NAME?</v>
      </c>
      <c r="C332" t="e" vm="1">
        <f ca="1">_xlfn.XLOOKUP(M332,Temas[Tema],Temas[id_Tema],FALSE)</f>
        <v>#NAME?</v>
      </c>
      <c r="D332" t="s">
        <v>3795</v>
      </c>
      <c r="F332" t="e" vm="2">
        <f t="shared" ca="1" si="20"/>
        <v>#NAME?</v>
      </c>
      <c r="G332" t="e" vm="2">
        <f t="shared" ca="1" si="21"/>
        <v>#NAME?</v>
      </c>
      <c r="H332" t="e" vm="2">
        <f t="shared" ca="1" si="22"/>
        <v>#NAME?</v>
      </c>
      <c r="I332" t="str">
        <f t="shared" si="23"/>
        <v>07.02.10.03 Amenazas de Atentados Contra Personas y Propiedades</v>
      </c>
      <c r="K332" t="s">
        <v>67</v>
      </c>
      <c r="L332" t="s">
        <v>1576</v>
      </c>
      <c r="M332" t="s">
        <v>1626</v>
      </c>
      <c r="N332" t="s">
        <v>1664</v>
      </c>
    </row>
    <row r="333" spans="1:14" x14ac:dyDescent="0.25">
      <c r="A333" t="e" vm="1">
        <f ca="1">_xlfn.XLOOKUP(K333,Sectores[Sector],Sectores[id_Sector],FALSE)</f>
        <v>#NAME?</v>
      </c>
      <c r="B333" t="e" vm="1">
        <f ca="1">_xlfn.XLOOKUP(L333,Contenido[Contenido],Contenido[id_contenido])</f>
        <v>#NAME?</v>
      </c>
      <c r="C333" t="e" vm="1">
        <f ca="1">_xlfn.XLOOKUP(M333,Temas[Tema],Temas[id_Tema],FALSE)</f>
        <v>#NAME?</v>
      </c>
      <c r="D333" t="s">
        <v>3796</v>
      </c>
      <c r="F333" t="e" vm="2">
        <f t="shared" ca="1" si="20"/>
        <v>#NAME?</v>
      </c>
      <c r="G333" t="e" vm="2">
        <f t="shared" ca="1" si="21"/>
        <v>#NAME?</v>
      </c>
      <c r="H333" t="e" vm="2">
        <f t="shared" ca="1" si="22"/>
        <v>#NAME?</v>
      </c>
      <c r="I333" t="str">
        <f t="shared" si="23"/>
        <v>07.02.10.04 Amenazas Simples Contra Personas y Propiedades</v>
      </c>
      <c r="K333" t="s">
        <v>67</v>
      </c>
      <c r="L333" t="s">
        <v>1576</v>
      </c>
      <c r="M333" t="s">
        <v>1626</v>
      </c>
      <c r="N333" t="s">
        <v>1666</v>
      </c>
    </row>
    <row r="334" spans="1:14" x14ac:dyDescent="0.25">
      <c r="A334" t="e" vm="1">
        <f ca="1">_xlfn.XLOOKUP(K334,Sectores[Sector],Sectores[id_Sector],FALSE)</f>
        <v>#NAME?</v>
      </c>
      <c r="B334" t="e" vm="1">
        <f ca="1">_xlfn.XLOOKUP(L334,Contenido[Contenido],Contenido[id_contenido])</f>
        <v>#NAME?</v>
      </c>
      <c r="C334" t="e" vm="1">
        <f ca="1">_xlfn.XLOOKUP(M334,Temas[Tema],Temas[id_Tema],FALSE)</f>
        <v>#NAME?</v>
      </c>
      <c r="D334" t="s">
        <v>3797</v>
      </c>
      <c r="F334" t="e" vm="2">
        <f t="shared" ca="1" si="20"/>
        <v>#NAME?</v>
      </c>
      <c r="G334" t="e" vm="2">
        <f t="shared" ca="1" si="21"/>
        <v>#NAME?</v>
      </c>
      <c r="H334" t="e" vm="2">
        <f t="shared" ca="1" si="22"/>
        <v>#NAME?</v>
      </c>
      <c r="I334" t="str">
        <f t="shared" si="23"/>
        <v>07.02.10.05 Apertura, Registro o Interceptación de Correspondencia</v>
      </c>
      <c r="K334" t="s">
        <v>67</v>
      </c>
      <c r="L334" t="s">
        <v>1576</v>
      </c>
      <c r="M334" t="s">
        <v>1626</v>
      </c>
      <c r="N334" t="s">
        <v>1670</v>
      </c>
    </row>
    <row r="335" spans="1:14" x14ac:dyDescent="0.25">
      <c r="A335" t="e" vm="1">
        <f ca="1">_xlfn.XLOOKUP(K335,Sectores[Sector],Sectores[id_Sector],FALSE)</f>
        <v>#NAME?</v>
      </c>
      <c r="B335" t="e" vm="1">
        <f ca="1">_xlfn.XLOOKUP(L335,Contenido[Contenido],Contenido[id_contenido])</f>
        <v>#NAME?</v>
      </c>
      <c r="C335" t="e" vm="1">
        <f ca="1">_xlfn.XLOOKUP(M335,Temas[Tema],Temas[id_Tema],FALSE)</f>
        <v>#NAME?</v>
      </c>
      <c r="D335" t="s">
        <v>3798</v>
      </c>
      <c r="F335" t="e" vm="2">
        <f t="shared" ca="1" si="20"/>
        <v>#NAME?</v>
      </c>
      <c r="G335" t="e" vm="2">
        <f t="shared" ca="1" si="21"/>
        <v>#NAME?</v>
      </c>
      <c r="H335" t="e" vm="2">
        <f t="shared" ca="1" si="22"/>
        <v>#NAME?</v>
      </c>
      <c r="I335" t="str">
        <f t="shared" si="23"/>
        <v>07.02.10.06 Captura, Grabación, Difusión Registro Audiovisuales Partes Íntimas</v>
      </c>
      <c r="K335" t="s">
        <v>67</v>
      </c>
      <c r="L335" t="s">
        <v>1576</v>
      </c>
      <c r="M335" t="s">
        <v>1626</v>
      </c>
      <c r="N335" t="s">
        <v>1723</v>
      </c>
    </row>
    <row r="336" spans="1:14" x14ac:dyDescent="0.25">
      <c r="A336" t="e" vm="1">
        <f ca="1">_xlfn.XLOOKUP(K336,Sectores[Sector],Sectores[id_Sector],FALSE)</f>
        <v>#NAME?</v>
      </c>
      <c r="B336" t="e" vm="1">
        <f ca="1">_xlfn.XLOOKUP(L336,Contenido[Contenido],Contenido[id_contenido])</f>
        <v>#NAME?</v>
      </c>
      <c r="C336" t="e" vm="1">
        <f ca="1">_xlfn.XLOOKUP(M336,Temas[Tema],Temas[id_Tema],FALSE)</f>
        <v>#NAME?</v>
      </c>
      <c r="D336" t="s">
        <v>3799</v>
      </c>
      <c r="F336" t="e" vm="2">
        <f t="shared" ca="1" si="20"/>
        <v>#NAME?</v>
      </c>
      <c r="G336" t="e" vm="2">
        <f t="shared" ca="1" si="21"/>
        <v>#NAME?</v>
      </c>
      <c r="H336" t="e" vm="2">
        <f t="shared" ca="1" si="22"/>
        <v>#NAME?</v>
      </c>
      <c r="I336" t="str">
        <f t="shared" si="23"/>
        <v>07.02.10.07 Delitos Contra la Libertad Ambulatoria y el Derecho de Asociación</v>
      </c>
      <c r="K336" t="s">
        <v>67</v>
      </c>
      <c r="L336" t="s">
        <v>1576</v>
      </c>
      <c r="M336" t="s">
        <v>1626</v>
      </c>
      <c r="N336" t="s">
        <v>1856</v>
      </c>
    </row>
    <row r="337" spans="1:14" x14ac:dyDescent="0.25">
      <c r="A337" t="e" vm="1">
        <f ca="1">_xlfn.XLOOKUP(K337,Sectores[Sector],Sectores[id_Sector],FALSE)</f>
        <v>#NAME?</v>
      </c>
      <c r="B337" t="e" vm="1">
        <f ca="1">_xlfn.XLOOKUP(L337,Contenido[Contenido],Contenido[id_contenido])</f>
        <v>#NAME?</v>
      </c>
      <c r="C337" t="e" vm="1">
        <f ca="1">_xlfn.XLOOKUP(M337,Temas[Tema],Temas[id_Tema],FALSE)</f>
        <v>#NAME?</v>
      </c>
      <c r="D337" t="s">
        <v>3800</v>
      </c>
      <c r="F337" t="e" vm="2">
        <f t="shared" ca="1" si="20"/>
        <v>#NAME?</v>
      </c>
      <c r="G337" t="e" vm="2">
        <f t="shared" ca="1" si="21"/>
        <v>#NAME?</v>
      </c>
      <c r="H337" t="e" vm="2">
        <f t="shared" ca="1" si="22"/>
        <v>#NAME?</v>
      </c>
      <c r="I337" t="str">
        <f t="shared" si="23"/>
        <v>07.02.10.08 Delitos Contra la Vida y la Privacidad de Las Conversaciones</v>
      </c>
      <c r="K337" t="s">
        <v>67</v>
      </c>
      <c r="L337" t="s">
        <v>1576</v>
      </c>
      <c r="M337" t="s">
        <v>1626</v>
      </c>
      <c r="N337" t="s">
        <v>1858</v>
      </c>
    </row>
    <row r="338" spans="1:14" x14ac:dyDescent="0.25">
      <c r="A338" t="e" vm="1">
        <f ca="1">_xlfn.XLOOKUP(K338,Sectores[Sector],Sectores[id_Sector],FALSE)</f>
        <v>#NAME?</v>
      </c>
      <c r="B338" t="e" vm="1">
        <f ca="1">_xlfn.XLOOKUP(L338,Contenido[Contenido],Contenido[id_contenido])</f>
        <v>#NAME?</v>
      </c>
      <c r="C338" t="e" vm="1">
        <f ca="1">_xlfn.XLOOKUP(M338,Temas[Tema],Temas[id_Tema],FALSE)</f>
        <v>#NAME?</v>
      </c>
      <c r="D338" t="s">
        <v>3801</v>
      </c>
      <c r="F338" t="e" vm="2">
        <f t="shared" ca="1" si="20"/>
        <v>#NAME?</v>
      </c>
      <c r="G338" t="e" vm="2">
        <f t="shared" ca="1" si="21"/>
        <v>#NAME?</v>
      </c>
      <c r="H338" t="e" vm="2">
        <f t="shared" ca="1" si="22"/>
        <v>#NAME?</v>
      </c>
      <c r="I338" t="str">
        <f t="shared" si="23"/>
        <v>07.02.10.09 Difusión Indebida Entrevista Videograbada</v>
      </c>
      <c r="K338" t="s">
        <v>67</v>
      </c>
      <c r="L338" t="s">
        <v>1576</v>
      </c>
      <c r="M338" t="s">
        <v>1626</v>
      </c>
      <c r="N338" t="s">
        <v>1897</v>
      </c>
    </row>
    <row r="339" spans="1:14" x14ac:dyDescent="0.25">
      <c r="A339" t="e" vm="1">
        <f ca="1">_xlfn.XLOOKUP(K339,Sectores[Sector],Sectores[id_Sector],FALSE)</f>
        <v>#NAME?</v>
      </c>
      <c r="B339" t="e" vm="1">
        <f ca="1">_xlfn.XLOOKUP(L339,Contenido[Contenido],Contenido[id_contenido])</f>
        <v>#NAME?</v>
      </c>
      <c r="C339" t="e" vm="1">
        <f ca="1">_xlfn.XLOOKUP(M339,Temas[Tema],Temas[id_Tema],FALSE)</f>
        <v>#NAME?</v>
      </c>
      <c r="D339" t="s">
        <v>3802</v>
      </c>
      <c r="F339" t="e" vm="2">
        <f t="shared" ca="1" si="20"/>
        <v>#NAME?</v>
      </c>
      <c r="G339" t="e" vm="2">
        <f t="shared" ca="1" si="21"/>
        <v>#NAME?</v>
      </c>
      <c r="H339" t="e" vm="2">
        <f t="shared" ca="1" si="22"/>
        <v>#NAME?</v>
      </c>
      <c r="I339" t="str">
        <f t="shared" si="23"/>
        <v>07.02.10.10 Divulgación Datos Militante de Partido Pólitico</v>
      </c>
      <c r="K339" t="s">
        <v>67</v>
      </c>
      <c r="L339" t="s">
        <v>1576</v>
      </c>
      <c r="M339" t="s">
        <v>1626</v>
      </c>
      <c r="N339" t="s">
        <v>1905</v>
      </c>
    </row>
    <row r="340" spans="1:14" x14ac:dyDescent="0.25">
      <c r="A340" t="e" vm="1">
        <f ca="1">_xlfn.XLOOKUP(K340,Sectores[Sector],Sectores[id_Sector],FALSE)</f>
        <v>#NAME?</v>
      </c>
      <c r="B340" t="e" vm="1">
        <f ca="1">_xlfn.XLOOKUP(L340,Contenido[Contenido],Contenido[id_contenido])</f>
        <v>#NAME?</v>
      </c>
      <c r="C340" t="e" vm="1">
        <f ca="1">_xlfn.XLOOKUP(M340,Temas[Tema],Temas[id_Tema],FALSE)</f>
        <v>#NAME?</v>
      </c>
      <c r="D340" t="s">
        <v>3803</v>
      </c>
      <c r="F340" t="e" vm="2">
        <f t="shared" ca="1" si="20"/>
        <v>#NAME?</v>
      </c>
      <c r="G340" t="e" vm="2">
        <f t="shared" ca="1" si="21"/>
        <v>#NAME?</v>
      </c>
      <c r="H340" t="e" vm="2">
        <f t="shared" ca="1" si="22"/>
        <v>#NAME?</v>
      </c>
      <c r="I340" t="str">
        <f t="shared" si="23"/>
        <v>07.02.10.11 Divulgación Identidad Menores por Medio Comunicación Social</v>
      </c>
      <c r="K340" t="s">
        <v>67</v>
      </c>
      <c r="L340" t="s">
        <v>1576</v>
      </c>
      <c r="M340" t="s">
        <v>1626</v>
      </c>
      <c r="N340" t="s">
        <v>1907</v>
      </c>
    </row>
    <row r="341" spans="1:14" x14ac:dyDescent="0.25">
      <c r="A341" t="e" vm="1">
        <f ca="1">_xlfn.XLOOKUP(K341,Sectores[Sector],Sectores[id_Sector],FALSE)</f>
        <v>#NAME?</v>
      </c>
      <c r="B341" t="e" vm="1">
        <f ca="1">_xlfn.XLOOKUP(L341,Contenido[Contenido],Contenido[id_contenido])</f>
        <v>#NAME?</v>
      </c>
      <c r="C341" t="e" vm="1">
        <f ca="1">_xlfn.XLOOKUP(M341,Temas[Tema],Temas[id_Tema],FALSE)</f>
        <v>#NAME?</v>
      </c>
      <c r="D341" t="s">
        <v>3804</v>
      </c>
      <c r="F341" t="e" vm="2">
        <f t="shared" ca="1" si="20"/>
        <v>#NAME?</v>
      </c>
      <c r="G341" t="e" vm="2">
        <f t="shared" ca="1" si="21"/>
        <v>#NAME?</v>
      </c>
      <c r="H341" t="e" vm="2">
        <f t="shared" ca="1" si="22"/>
        <v>#NAME?</v>
      </c>
      <c r="I341" t="str">
        <f t="shared" si="23"/>
        <v>07.02.10.12 Extorsión</v>
      </c>
      <c r="K341" t="s">
        <v>67</v>
      </c>
      <c r="L341" t="s">
        <v>1576</v>
      </c>
      <c r="M341" t="s">
        <v>1626</v>
      </c>
      <c r="N341" t="s">
        <v>1940</v>
      </c>
    </row>
    <row r="342" spans="1:14" x14ac:dyDescent="0.25">
      <c r="A342" t="e" vm="1">
        <f ca="1">_xlfn.XLOOKUP(K342,Sectores[Sector],Sectores[id_Sector],FALSE)</f>
        <v>#NAME?</v>
      </c>
      <c r="B342" t="e" vm="1">
        <f ca="1">_xlfn.XLOOKUP(L342,Contenido[Contenido],Contenido[id_contenido])</f>
        <v>#NAME?</v>
      </c>
      <c r="C342" t="e" vm="1">
        <f ca="1">_xlfn.XLOOKUP(M342,Temas[Tema],Temas[id_Tema],FALSE)</f>
        <v>#NAME?</v>
      </c>
      <c r="D342" t="s">
        <v>3805</v>
      </c>
      <c r="F342" t="e" vm="2">
        <f t="shared" ca="1" si="20"/>
        <v>#NAME?</v>
      </c>
      <c r="G342" t="e" vm="2">
        <f t="shared" ca="1" si="21"/>
        <v>#NAME?</v>
      </c>
      <c r="H342" t="e" vm="2">
        <f t="shared" ca="1" si="22"/>
        <v>#NAME?</v>
      </c>
      <c r="I342" t="str">
        <f t="shared" si="23"/>
        <v>07.02.10.13 Infracciones a la Ley de Identidad de Género</v>
      </c>
      <c r="K342" t="s">
        <v>67</v>
      </c>
      <c r="L342" t="s">
        <v>1576</v>
      </c>
      <c r="M342" t="s">
        <v>1626</v>
      </c>
      <c r="N342" t="s">
        <v>2105</v>
      </c>
    </row>
    <row r="343" spans="1:14" x14ac:dyDescent="0.25">
      <c r="A343" t="e" vm="1">
        <f ca="1">_xlfn.XLOOKUP(K343,Sectores[Sector],Sectores[id_Sector],FALSE)</f>
        <v>#NAME?</v>
      </c>
      <c r="B343" t="e" vm="1">
        <f ca="1">_xlfn.XLOOKUP(L343,Contenido[Contenido],Contenido[id_contenido])</f>
        <v>#NAME?</v>
      </c>
      <c r="C343" t="e" vm="1">
        <f ca="1">_xlfn.XLOOKUP(M343,Temas[Tema],Temas[id_Tema],FALSE)</f>
        <v>#NAME?</v>
      </c>
      <c r="D343" t="s">
        <v>3806</v>
      </c>
      <c r="F343" t="e" vm="2">
        <f t="shared" ca="1" si="20"/>
        <v>#NAME?</v>
      </c>
      <c r="G343" t="e" vm="2">
        <f t="shared" ca="1" si="21"/>
        <v>#NAME?</v>
      </c>
      <c r="H343" t="e" vm="2">
        <f t="shared" ca="1" si="22"/>
        <v>#NAME?</v>
      </c>
      <c r="I343" t="str">
        <f t="shared" si="23"/>
        <v>07.02.10.14 Vigilancia Privada No Autorizada</v>
      </c>
      <c r="K343" t="s">
        <v>67</v>
      </c>
      <c r="L343" t="s">
        <v>1576</v>
      </c>
      <c r="M343" t="s">
        <v>1626</v>
      </c>
      <c r="N343" t="s">
        <v>2519</v>
      </c>
    </row>
    <row r="344" spans="1:14" x14ac:dyDescent="0.25">
      <c r="A344" t="e" vm="1">
        <f ca="1">_xlfn.XLOOKUP(K344,Sectores[Sector],Sectores[id_Sector],FALSE)</f>
        <v>#NAME?</v>
      </c>
      <c r="B344" t="e" vm="1">
        <f ca="1">_xlfn.XLOOKUP(L344,Contenido[Contenido],Contenido[id_contenido])</f>
        <v>#NAME?</v>
      </c>
      <c r="C344" t="e" vm="1">
        <f ca="1">_xlfn.XLOOKUP(M344,Temas[Tema],Temas[id_Tema],FALSE)</f>
        <v>#NAME?</v>
      </c>
      <c r="D344" t="s">
        <v>3807</v>
      </c>
      <c r="F344" t="e" vm="2">
        <f t="shared" ca="1" si="20"/>
        <v>#NAME?</v>
      </c>
      <c r="G344" t="e" vm="2">
        <f t="shared" ca="1" si="21"/>
        <v>#NAME?</v>
      </c>
      <c r="H344" t="e" vm="2">
        <f t="shared" ca="1" si="22"/>
        <v>#NAME?</v>
      </c>
      <c r="I344" t="str">
        <f t="shared" si="23"/>
        <v>07.02.11.01 Abigeato</v>
      </c>
      <c r="K344" t="s">
        <v>67</v>
      </c>
      <c r="L344" t="s">
        <v>1576</v>
      </c>
      <c r="M344" t="s">
        <v>1591</v>
      </c>
      <c r="N344" t="s">
        <v>1592</v>
      </c>
    </row>
    <row r="345" spans="1:14" x14ac:dyDescent="0.25">
      <c r="A345" t="e" vm="1">
        <f ca="1">_xlfn.XLOOKUP(K345,Sectores[Sector],Sectores[id_Sector],FALSE)</f>
        <v>#NAME?</v>
      </c>
      <c r="B345" t="e" vm="1">
        <f ca="1">_xlfn.XLOOKUP(L345,Contenido[Contenido],Contenido[id_contenido])</f>
        <v>#NAME?</v>
      </c>
      <c r="C345" t="e" vm="1">
        <f ca="1">_xlfn.XLOOKUP(M345,Temas[Tema],Temas[id_Tema],FALSE)</f>
        <v>#NAME?</v>
      </c>
      <c r="D345" t="s">
        <v>3808</v>
      </c>
      <c r="F345" t="e" vm="2">
        <f t="shared" ca="1" si="20"/>
        <v>#NAME?</v>
      </c>
      <c r="G345" t="e" vm="2">
        <f t="shared" ca="1" si="21"/>
        <v>#NAME?</v>
      </c>
      <c r="H345" t="e" vm="2">
        <f t="shared" ca="1" si="22"/>
        <v>#NAME?</v>
      </c>
      <c r="I345" t="str">
        <f t="shared" si="23"/>
        <v>07.02.11.02 Apropiación de Cables Tendido Eléctrico o de Comunicaciones</v>
      </c>
      <c r="K345" t="s">
        <v>67</v>
      </c>
      <c r="L345" t="s">
        <v>1576</v>
      </c>
      <c r="M345" t="s">
        <v>1591</v>
      </c>
      <c r="N345" t="s">
        <v>1682</v>
      </c>
    </row>
    <row r="346" spans="1:14" x14ac:dyDescent="0.25">
      <c r="A346" t="e" vm="1">
        <f ca="1">_xlfn.XLOOKUP(K346,Sectores[Sector],Sectores[id_Sector],FALSE)</f>
        <v>#NAME?</v>
      </c>
      <c r="B346" t="e" vm="1">
        <f ca="1">_xlfn.XLOOKUP(L346,Contenido[Contenido],Contenido[id_contenido])</f>
        <v>#NAME?</v>
      </c>
      <c r="C346" t="e" vm="1">
        <f ca="1">_xlfn.XLOOKUP(M346,Temas[Tema],Temas[id_Tema],FALSE)</f>
        <v>#NAME?</v>
      </c>
      <c r="D346" t="s">
        <v>3809</v>
      </c>
      <c r="F346" t="e" vm="2">
        <f t="shared" ca="1" si="20"/>
        <v>#NAME?</v>
      </c>
      <c r="G346" t="e" vm="2">
        <f t="shared" ca="1" si="21"/>
        <v>#NAME?</v>
      </c>
      <c r="H346" t="e" vm="2">
        <f t="shared" ca="1" si="22"/>
        <v>#NAME?</v>
      </c>
      <c r="I346" t="str">
        <f t="shared" si="23"/>
        <v>07.02.11.03 Apropiación de Cotizaciones Previsionales y Declaraciones Inexactas</v>
      </c>
      <c r="K346" t="s">
        <v>67</v>
      </c>
      <c r="L346" t="s">
        <v>1576</v>
      </c>
      <c r="M346" t="s">
        <v>1591</v>
      </c>
      <c r="N346" t="s">
        <v>1684</v>
      </c>
    </row>
    <row r="347" spans="1:14" x14ac:dyDescent="0.25">
      <c r="A347" t="e" vm="1">
        <f ca="1">_xlfn.XLOOKUP(K347,Sectores[Sector],Sectores[id_Sector],FALSE)</f>
        <v>#NAME?</v>
      </c>
      <c r="B347" t="e" vm="1">
        <f ca="1">_xlfn.XLOOKUP(L347,Contenido[Contenido],Contenido[id_contenido])</f>
        <v>#NAME?</v>
      </c>
      <c r="C347" t="e" vm="1">
        <f ca="1">_xlfn.XLOOKUP(M347,Temas[Tema],Temas[id_Tema],FALSE)</f>
        <v>#NAME?</v>
      </c>
      <c r="D347" t="s">
        <v>3810</v>
      </c>
      <c r="F347" t="e" vm="2">
        <f t="shared" ca="1" si="20"/>
        <v>#NAME?</v>
      </c>
      <c r="G347" t="e" vm="2">
        <f t="shared" ca="1" si="21"/>
        <v>#NAME?</v>
      </c>
      <c r="H347" t="e" vm="2">
        <f t="shared" ca="1" si="22"/>
        <v>#NAME?</v>
      </c>
      <c r="I347" t="str">
        <f t="shared" si="23"/>
        <v>07.02.11.04 Apropiación de Monumentos Nacionales</v>
      </c>
      <c r="K347" t="s">
        <v>67</v>
      </c>
      <c r="L347" t="s">
        <v>1576</v>
      </c>
      <c r="M347" t="s">
        <v>1591</v>
      </c>
      <c r="N347" t="s">
        <v>1686</v>
      </c>
    </row>
    <row r="348" spans="1:14" x14ac:dyDescent="0.25">
      <c r="A348" t="e" vm="1">
        <f ca="1">_xlfn.XLOOKUP(K348,Sectores[Sector],Sectores[id_Sector],FALSE)</f>
        <v>#NAME?</v>
      </c>
      <c r="B348" t="e" vm="1">
        <f ca="1">_xlfn.XLOOKUP(L348,Contenido[Contenido],Contenido[id_contenido])</f>
        <v>#NAME?</v>
      </c>
      <c r="C348" t="e" vm="1">
        <f ca="1">_xlfn.XLOOKUP(M348,Temas[Tema],Temas[id_Tema],FALSE)</f>
        <v>#NAME?</v>
      </c>
      <c r="D348" t="s">
        <v>3811</v>
      </c>
      <c r="F348" t="e" vm="2">
        <f t="shared" ca="1" si="20"/>
        <v>#NAME?</v>
      </c>
      <c r="G348" t="e" vm="2">
        <f t="shared" ca="1" si="21"/>
        <v>#NAME?</v>
      </c>
      <c r="H348" t="e" vm="2">
        <f t="shared" ca="1" si="22"/>
        <v>#NAME?</v>
      </c>
      <c r="I348" t="str">
        <f t="shared" si="23"/>
        <v>07.02.11.05 Apropiación Indebida</v>
      </c>
      <c r="K348" t="s">
        <v>67</v>
      </c>
      <c r="L348" t="s">
        <v>1576</v>
      </c>
      <c r="M348" t="s">
        <v>1591</v>
      </c>
      <c r="N348" t="s">
        <v>1688</v>
      </c>
    </row>
    <row r="349" spans="1:14" x14ac:dyDescent="0.25">
      <c r="A349" t="e" vm="1">
        <f ca="1">_xlfn.XLOOKUP(K349,Sectores[Sector],Sectores[id_Sector],FALSE)</f>
        <v>#NAME?</v>
      </c>
      <c r="B349" t="e" vm="1">
        <f ca="1">_xlfn.XLOOKUP(L349,Contenido[Contenido],Contenido[id_contenido])</f>
        <v>#NAME?</v>
      </c>
      <c r="C349" t="e" vm="1">
        <f ca="1">_xlfn.XLOOKUP(M349,Temas[Tema],Temas[id_Tema],FALSE)</f>
        <v>#NAME?</v>
      </c>
      <c r="D349" t="s">
        <v>3812</v>
      </c>
      <c r="F349" t="e" vm="2">
        <f t="shared" ca="1" si="20"/>
        <v>#NAME?</v>
      </c>
      <c r="G349" t="e" vm="2">
        <f t="shared" ca="1" si="21"/>
        <v>#NAME?</v>
      </c>
      <c r="H349" t="e" vm="2">
        <f t="shared" ca="1" si="22"/>
        <v>#NAME?</v>
      </c>
      <c r="I349" t="str">
        <f t="shared" si="23"/>
        <v>07.02.11.06 Apropiación Indebida (Incluye Depositario Alzado)</v>
      </c>
      <c r="K349" t="s">
        <v>67</v>
      </c>
      <c r="L349" t="s">
        <v>1576</v>
      </c>
      <c r="M349" t="s">
        <v>1591</v>
      </c>
      <c r="N349" t="s">
        <v>1690</v>
      </c>
    </row>
    <row r="350" spans="1:14" x14ac:dyDescent="0.25">
      <c r="A350" t="e" vm="1">
        <f ca="1">_xlfn.XLOOKUP(K350,Sectores[Sector],Sectores[id_Sector],FALSE)</f>
        <v>#NAME?</v>
      </c>
      <c r="B350" t="e" vm="1">
        <f ca="1">_xlfn.XLOOKUP(L350,Contenido[Contenido],Contenido[id_contenido])</f>
        <v>#NAME?</v>
      </c>
      <c r="C350" t="e" vm="1">
        <f ca="1">_xlfn.XLOOKUP(M350,Temas[Tema],Temas[id_Tema],FALSE)</f>
        <v>#NAME?</v>
      </c>
      <c r="D350" t="s">
        <v>3813</v>
      </c>
      <c r="F350" t="e" vm="2">
        <f t="shared" ca="1" si="20"/>
        <v>#NAME?</v>
      </c>
      <c r="G350" t="e" vm="2">
        <f t="shared" ca="1" si="21"/>
        <v>#NAME?</v>
      </c>
      <c r="H350" t="e" vm="2">
        <f t="shared" ca="1" si="22"/>
        <v>#NAME?</v>
      </c>
      <c r="I350" t="str">
        <f t="shared" si="23"/>
        <v>07.02.11.07 Apropiación Indebida Cometido por Persona Jurídica</v>
      </c>
      <c r="K350" t="s">
        <v>67</v>
      </c>
      <c r="L350" t="s">
        <v>1576</v>
      </c>
      <c r="M350" t="s">
        <v>1591</v>
      </c>
      <c r="N350" t="s">
        <v>1692</v>
      </c>
    </row>
    <row r="351" spans="1:14" x14ac:dyDescent="0.25">
      <c r="A351" t="e" vm="1">
        <f ca="1">_xlfn.XLOOKUP(K351,Sectores[Sector],Sectores[id_Sector],FALSE)</f>
        <v>#NAME?</v>
      </c>
      <c r="B351" t="e" vm="1">
        <f ca="1">_xlfn.XLOOKUP(L351,Contenido[Contenido],Contenido[id_contenido])</f>
        <v>#NAME?</v>
      </c>
      <c r="C351" t="e" vm="1">
        <f ca="1">_xlfn.XLOOKUP(M351,Temas[Tema],Temas[id_Tema],FALSE)</f>
        <v>#NAME?</v>
      </c>
      <c r="D351" t="s">
        <v>3814</v>
      </c>
      <c r="F351" t="e" vm="2">
        <f t="shared" ca="1" si="20"/>
        <v>#NAME?</v>
      </c>
      <c r="G351" t="e" vm="2">
        <f t="shared" ca="1" si="21"/>
        <v>#NAME?</v>
      </c>
      <c r="H351" t="e" vm="2">
        <f t="shared" ca="1" si="22"/>
        <v>#NAME?</v>
      </c>
      <c r="I351" t="str">
        <f t="shared" si="23"/>
        <v>07.02.11.08 Celebración de Contrato Simulado</v>
      </c>
      <c r="K351" t="s">
        <v>67</v>
      </c>
      <c r="L351" t="s">
        <v>1576</v>
      </c>
      <c r="M351" t="s">
        <v>1591</v>
      </c>
      <c r="N351" t="s">
        <v>1733</v>
      </c>
    </row>
    <row r="352" spans="1:14" x14ac:dyDescent="0.25">
      <c r="A352" t="e" vm="1">
        <f ca="1">_xlfn.XLOOKUP(K352,Sectores[Sector],Sectores[id_Sector],FALSE)</f>
        <v>#NAME?</v>
      </c>
      <c r="B352" t="e" vm="1">
        <f ca="1">_xlfn.XLOOKUP(L352,Contenido[Contenido],Contenido[id_contenido])</f>
        <v>#NAME?</v>
      </c>
      <c r="C352" t="e" vm="1">
        <f ca="1">_xlfn.XLOOKUP(M352,Temas[Tema],Temas[id_Tema],FALSE)</f>
        <v>#NAME?</v>
      </c>
      <c r="D352" t="s">
        <v>3815</v>
      </c>
      <c r="F352" t="e" vm="2">
        <f t="shared" ca="1" si="20"/>
        <v>#NAME?</v>
      </c>
      <c r="G352" t="e" vm="2">
        <f t="shared" ca="1" si="21"/>
        <v>#NAME?</v>
      </c>
      <c r="H352" t="e" vm="2">
        <f t="shared" ca="1" si="22"/>
        <v>#NAME?</v>
      </c>
      <c r="I352" t="str">
        <f t="shared" si="23"/>
        <v>07.02.11.09 Comercialización o Distribución Señal Protegida de Televisión</v>
      </c>
      <c r="K352" t="s">
        <v>67</v>
      </c>
      <c r="L352" t="s">
        <v>1576</v>
      </c>
      <c r="M352" t="s">
        <v>1591</v>
      </c>
      <c r="N352" t="s">
        <v>1748</v>
      </c>
    </row>
    <row r="353" spans="1:14" x14ac:dyDescent="0.25">
      <c r="A353" t="e" vm="1">
        <f ca="1">_xlfn.XLOOKUP(K353,Sectores[Sector],Sectores[id_Sector],FALSE)</f>
        <v>#NAME?</v>
      </c>
      <c r="B353" t="e" vm="1">
        <f ca="1">_xlfn.XLOOKUP(L353,Contenido[Contenido],Contenido[id_contenido])</f>
        <v>#NAME?</v>
      </c>
      <c r="C353" t="e" vm="1">
        <f ca="1">_xlfn.XLOOKUP(M353,Temas[Tema],Temas[id_Tema],FALSE)</f>
        <v>#NAME?</v>
      </c>
      <c r="D353" t="s">
        <v>3816</v>
      </c>
      <c r="F353" t="e" vm="2">
        <f t="shared" ca="1" si="20"/>
        <v>#NAME?</v>
      </c>
      <c r="G353" t="e" vm="2">
        <f t="shared" ca="1" si="21"/>
        <v>#NAME?</v>
      </c>
      <c r="H353" t="e" vm="2">
        <f t="shared" ca="1" si="22"/>
        <v>#NAME?</v>
      </c>
      <c r="I353" t="str">
        <f t="shared" si="23"/>
        <v>07.02.11.10 Daño Falta</v>
      </c>
      <c r="K353" t="s">
        <v>67</v>
      </c>
      <c r="L353" t="s">
        <v>1576</v>
      </c>
      <c r="M353" t="s">
        <v>1591</v>
      </c>
      <c r="N353" t="s">
        <v>1827</v>
      </c>
    </row>
    <row r="354" spans="1:14" x14ac:dyDescent="0.25">
      <c r="A354" t="e" vm="1">
        <f ca="1">_xlfn.XLOOKUP(K354,Sectores[Sector],Sectores[id_Sector],FALSE)</f>
        <v>#NAME?</v>
      </c>
      <c r="B354" t="e" vm="1">
        <f ca="1">_xlfn.XLOOKUP(L354,Contenido[Contenido],Contenido[id_contenido])</f>
        <v>#NAME?</v>
      </c>
      <c r="C354" t="e" vm="1">
        <f ca="1">_xlfn.XLOOKUP(M354,Temas[Tema],Temas[id_Tema],FALSE)</f>
        <v>#NAME?</v>
      </c>
      <c r="D354" t="s">
        <v>3817</v>
      </c>
      <c r="F354" t="e" vm="2">
        <f t="shared" ca="1" si="20"/>
        <v>#NAME?</v>
      </c>
      <c r="G354" t="e" vm="2">
        <f t="shared" ca="1" si="21"/>
        <v>#NAME?</v>
      </c>
      <c r="H354" t="e" vm="2">
        <f t="shared" ca="1" si="22"/>
        <v>#NAME?</v>
      </c>
      <c r="I354" t="str">
        <f t="shared" si="23"/>
        <v>07.02.11.11 Daños</v>
      </c>
      <c r="K354" t="s">
        <v>67</v>
      </c>
      <c r="L354" t="s">
        <v>1576</v>
      </c>
      <c r="M354" t="s">
        <v>1591</v>
      </c>
      <c r="N354" t="s">
        <v>1829</v>
      </c>
    </row>
    <row r="355" spans="1:14" x14ac:dyDescent="0.25">
      <c r="A355" t="e" vm="1">
        <f ca="1">_xlfn.XLOOKUP(K355,Sectores[Sector],Sectores[id_Sector],FALSE)</f>
        <v>#NAME?</v>
      </c>
      <c r="B355" t="e" vm="1">
        <f ca="1">_xlfn.XLOOKUP(L355,Contenido[Contenido],Contenido[id_contenido])</f>
        <v>#NAME?</v>
      </c>
      <c r="C355" t="e" vm="1">
        <f ca="1">_xlfn.XLOOKUP(M355,Temas[Tema],Temas[id_Tema],FALSE)</f>
        <v>#NAME?</v>
      </c>
      <c r="D355" t="s">
        <v>3818</v>
      </c>
      <c r="F355" t="e" vm="2">
        <f t="shared" ca="1" si="20"/>
        <v>#NAME?</v>
      </c>
      <c r="G355" t="e" vm="2">
        <f t="shared" ca="1" si="21"/>
        <v>#NAME?</v>
      </c>
      <c r="H355" t="e" vm="2">
        <f t="shared" ca="1" si="22"/>
        <v>#NAME?</v>
      </c>
      <c r="I355" t="str">
        <f t="shared" si="23"/>
        <v>07.02.11.12 Daños a Monumentos Nacionales</v>
      </c>
      <c r="K355" t="s">
        <v>67</v>
      </c>
      <c r="L355" t="s">
        <v>1576</v>
      </c>
      <c r="M355" t="s">
        <v>1591</v>
      </c>
      <c r="N355" t="s">
        <v>1831</v>
      </c>
    </row>
    <row r="356" spans="1:14" x14ac:dyDescent="0.25">
      <c r="A356" t="e" vm="1">
        <f ca="1">_xlfn.XLOOKUP(K356,Sectores[Sector],Sectores[id_Sector],FALSE)</f>
        <v>#NAME?</v>
      </c>
      <c r="B356" t="e" vm="1">
        <f ca="1">_xlfn.XLOOKUP(L356,Contenido[Contenido],Contenido[id_contenido])</f>
        <v>#NAME?</v>
      </c>
      <c r="C356" t="e" vm="1">
        <f ca="1">_xlfn.XLOOKUP(M356,Temas[Tema],Temas[id_Tema],FALSE)</f>
        <v>#NAME?</v>
      </c>
      <c r="D356" t="s">
        <v>3819</v>
      </c>
      <c r="F356" t="e" vm="2">
        <f t="shared" ca="1" si="20"/>
        <v>#NAME?</v>
      </c>
      <c r="G356" t="e" vm="2">
        <f t="shared" ca="1" si="21"/>
        <v>#NAME?</v>
      </c>
      <c r="H356" t="e" vm="2">
        <f t="shared" ca="1" si="22"/>
        <v>#NAME?</v>
      </c>
      <c r="I356" t="str">
        <f t="shared" si="23"/>
        <v>07.02.11.13 Daños Calificados</v>
      </c>
      <c r="K356" t="s">
        <v>67</v>
      </c>
      <c r="L356" t="s">
        <v>1576</v>
      </c>
      <c r="M356" t="s">
        <v>1591</v>
      </c>
      <c r="N356" t="s">
        <v>1833</v>
      </c>
    </row>
    <row r="357" spans="1:14" x14ac:dyDescent="0.25">
      <c r="A357" t="e" vm="1">
        <f ca="1">_xlfn.XLOOKUP(K357,Sectores[Sector],Sectores[id_Sector],FALSE)</f>
        <v>#NAME?</v>
      </c>
      <c r="B357" t="e" vm="1">
        <f ca="1">_xlfn.XLOOKUP(L357,Contenido[Contenido],Contenido[id_contenido])</f>
        <v>#NAME?</v>
      </c>
      <c r="C357" t="e" vm="1">
        <f ca="1">_xlfn.XLOOKUP(M357,Temas[Tema],Temas[id_Tema],FALSE)</f>
        <v>#NAME?</v>
      </c>
      <c r="D357" t="s">
        <v>3820</v>
      </c>
      <c r="F357" t="e" vm="2">
        <f t="shared" ca="1" si="20"/>
        <v>#NAME?</v>
      </c>
      <c r="G357" t="e" vm="2">
        <f t="shared" ca="1" si="21"/>
        <v>#NAME?</v>
      </c>
      <c r="H357" t="e" vm="2">
        <f t="shared" ca="1" si="22"/>
        <v>#NAME?</v>
      </c>
      <c r="I357" t="str">
        <f t="shared" si="23"/>
        <v>07.02.11.14 Daños o Apropiación Sobre Monumentos Nacionales</v>
      </c>
      <c r="K357" t="s">
        <v>67</v>
      </c>
      <c r="L357" t="s">
        <v>1576</v>
      </c>
      <c r="M357" t="s">
        <v>1591</v>
      </c>
      <c r="N357" t="s">
        <v>1835</v>
      </c>
    </row>
    <row r="358" spans="1:14" x14ac:dyDescent="0.25">
      <c r="A358" t="e" vm="1">
        <f ca="1">_xlfn.XLOOKUP(K358,Sectores[Sector],Sectores[id_Sector],FALSE)</f>
        <v>#NAME?</v>
      </c>
      <c r="B358" t="e" vm="1">
        <f ca="1">_xlfn.XLOOKUP(L358,Contenido[Contenido],Contenido[id_contenido])</f>
        <v>#NAME?</v>
      </c>
      <c r="C358" t="e" vm="1">
        <f ca="1">_xlfn.XLOOKUP(M358,Temas[Tema],Temas[id_Tema],FALSE)</f>
        <v>#NAME?</v>
      </c>
      <c r="D358" t="s">
        <v>3821</v>
      </c>
      <c r="F358" t="e" vm="2">
        <f t="shared" ca="1" si="20"/>
        <v>#NAME?</v>
      </c>
      <c r="G358" t="e" vm="2">
        <f t="shared" ca="1" si="21"/>
        <v>#NAME?</v>
      </c>
      <c r="H358" t="e" vm="2">
        <f t="shared" ca="1" si="22"/>
        <v>#NAME?</v>
      </c>
      <c r="I358" t="str">
        <f t="shared" si="23"/>
        <v>07.02.11.15 Daños Simples</v>
      </c>
      <c r="K358" t="s">
        <v>67</v>
      </c>
      <c r="L358" t="s">
        <v>1576</v>
      </c>
      <c r="M358" t="s">
        <v>1591</v>
      </c>
      <c r="N358" t="s">
        <v>1837</v>
      </c>
    </row>
    <row r="359" spans="1:14" x14ac:dyDescent="0.25">
      <c r="A359" t="e" vm="1">
        <f ca="1">_xlfn.XLOOKUP(K359,Sectores[Sector],Sectores[id_Sector],FALSE)</f>
        <v>#NAME?</v>
      </c>
      <c r="B359" t="e" vm="1">
        <f ca="1">_xlfn.XLOOKUP(L359,Contenido[Contenido],Contenido[id_contenido])</f>
        <v>#NAME?</v>
      </c>
      <c r="C359" t="e" vm="1">
        <f ca="1">_xlfn.XLOOKUP(M359,Temas[Tema],Temas[id_Tema],FALSE)</f>
        <v>#NAME?</v>
      </c>
      <c r="D359" t="s">
        <v>3822</v>
      </c>
      <c r="F359" t="e" vm="2">
        <f t="shared" ca="1" si="20"/>
        <v>#NAME?</v>
      </c>
      <c r="G359" t="e" vm="2">
        <f t="shared" ca="1" si="21"/>
        <v>#NAME?</v>
      </c>
      <c r="H359" t="e" vm="2">
        <f t="shared" ca="1" si="22"/>
        <v>#NAME?</v>
      </c>
      <c r="I359" t="str">
        <f t="shared" si="23"/>
        <v>07.02.11.16 Delitos Contra Ley de Propiedad Industrial</v>
      </c>
      <c r="K359" t="s">
        <v>67</v>
      </c>
      <c r="L359" t="s">
        <v>1576</v>
      </c>
      <c r="M359" t="s">
        <v>1591</v>
      </c>
      <c r="N359" t="s">
        <v>1860</v>
      </c>
    </row>
    <row r="360" spans="1:14" x14ac:dyDescent="0.25">
      <c r="A360" t="e" vm="1">
        <f ca="1">_xlfn.XLOOKUP(K360,Sectores[Sector],Sectores[id_Sector],FALSE)</f>
        <v>#NAME?</v>
      </c>
      <c r="B360" t="e" vm="1">
        <f ca="1">_xlfn.XLOOKUP(L360,Contenido[Contenido],Contenido[id_contenido])</f>
        <v>#NAME?</v>
      </c>
      <c r="C360" t="e" vm="1">
        <f ca="1">_xlfn.XLOOKUP(M360,Temas[Tema],Temas[id_Tema],FALSE)</f>
        <v>#NAME?</v>
      </c>
      <c r="D360" t="s">
        <v>3823</v>
      </c>
      <c r="F360" t="e" vm="2">
        <f t="shared" ca="1" si="20"/>
        <v>#NAME?</v>
      </c>
      <c r="G360" t="e" vm="2">
        <f t="shared" ca="1" si="21"/>
        <v>#NAME?</v>
      </c>
      <c r="H360" t="e" vm="2">
        <f t="shared" ca="1" si="22"/>
        <v>#NAME?</v>
      </c>
      <c r="I360" t="str">
        <f t="shared" si="23"/>
        <v>07.02.11.17 Delitos Contra Ley de Propiedad Intelectual</v>
      </c>
      <c r="K360" t="s">
        <v>67</v>
      </c>
      <c r="L360" t="s">
        <v>1576</v>
      </c>
      <c r="M360" t="s">
        <v>1591</v>
      </c>
      <c r="N360" t="s">
        <v>1862</v>
      </c>
    </row>
    <row r="361" spans="1:14" x14ac:dyDescent="0.25">
      <c r="A361" t="e" vm="1">
        <f ca="1">_xlfn.XLOOKUP(K361,Sectores[Sector],Sectores[id_Sector],FALSE)</f>
        <v>#NAME?</v>
      </c>
      <c r="B361" t="e" vm="1">
        <f ca="1">_xlfn.XLOOKUP(L361,Contenido[Contenido],Contenido[id_contenido])</f>
        <v>#NAME?</v>
      </c>
      <c r="C361" t="e" vm="1">
        <f ca="1">_xlfn.XLOOKUP(M361,Temas[Tema],Temas[id_Tema],FALSE)</f>
        <v>#NAME?</v>
      </c>
      <c r="D361" t="s">
        <v>3824</v>
      </c>
      <c r="F361" t="e" vm="2">
        <f t="shared" ca="1" si="20"/>
        <v>#NAME?</v>
      </c>
      <c r="G361" t="e" vm="2">
        <f t="shared" ca="1" si="21"/>
        <v>#NAME?</v>
      </c>
      <c r="H361" t="e" vm="2">
        <f t="shared" ca="1" si="22"/>
        <v>#NAME?</v>
      </c>
      <c r="I361" t="str">
        <f t="shared" si="23"/>
        <v>07.02.11.18 Delitos Marcarios</v>
      </c>
      <c r="K361" t="s">
        <v>67</v>
      </c>
      <c r="L361" t="s">
        <v>1576</v>
      </c>
      <c r="M361" t="s">
        <v>1591</v>
      </c>
      <c r="N361" t="s">
        <v>1873</v>
      </c>
    </row>
    <row r="362" spans="1:14" x14ac:dyDescent="0.25">
      <c r="A362" t="e" vm="1">
        <f ca="1">_xlfn.XLOOKUP(K362,Sectores[Sector],Sectores[id_Sector],FALSE)</f>
        <v>#NAME?</v>
      </c>
      <c r="B362" t="e" vm="1">
        <f ca="1">_xlfn.XLOOKUP(L362,Contenido[Contenido],Contenido[id_contenido])</f>
        <v>#NAME?</v>
      </c>
      <c r="C362" t="e" vm="1">
        <f ca="1">_xlfn.XLOOKUP(M362,Temas[Tema],Temas[id_Tema],FALSE)</f>
        <v>#NAME?</v>
      </c>
      <c r="D362" t="s">
        <v>3825</v>
      </c>
      <c r="F362" t="e" vm="2">
        <f t="shared" ca="1" si="20"/>
        <v>#NAME?</v>
      </c>
      <c r="G362" t="e" vm="2">
        <f t="shared" ca="1" si="21"/>
        <v>#NAME?</v>
      </c>
      <c r="H362" t="e" vm="2">
        <f t="shared" ca="1" si="22"/>
        <v>#NAME?</v>
      </c>
      <c r="I362" t="str">
        <f t="shared" si="23"/>
        <v>07.02.11.19 Destrucción o Alteración de Deslindes</v>
      </c>
      <c r="K362" t="s">
        <v>67</v>
      </c>
      <c r="L362" t="s">
        <v>1576</v>
      </c>
      <c r="M362" t="s">
        <v>1591</v>
      </c>
      <c r="N362" t="s">
        <v>1889</v>
      </c>
    </row>
    <row r="363" spans="1:14" x14ac:dyDescent="0.25">
      <c r="A363" t="e" vm="1">
        <f ca="1">_xlfn.XLOOKUP(K363,Sectores[Sector],Sectores[id_Sector],FALSE)</f>
        <v>#NAME?</v>
      </c>
      <c r="B363" t="e" vm="1">
        <f ca="1">_xlfn.XLOOKUP(L363,Contenido[Contenido],Contenido[id_contenido])</f>
        <v>#NAME?</v>
      </c>
      <c r="C363" t="e" vm="1">
        <f ca="1">_xlfn.XLOOKUP(M363,Temas[Tema],Temas[id_Tema],FALSE)</f>
        <v>#NAME?</v>
      </c>
      <c r="D363" t="s">
        <v>3826</v>
      </c>
      <c r="F363" t="e" vm="2">
        <f t="shared" ca="1" si="20"/>
        <v>#NAME?</v>
      </c>
      <c r="G363" t="e" vm="2">
        <f t="shared" ca="1" si="21"/>
        <v>#NAME?</v>
      </c>
      <c r="H363" t="e" vm="2">
        <f t="shared" ca="1" si="22"/>
        <v>#NAME?</v>
      </c>
      <c r="I363" t="str">
        <f t="shared" si="23"/>
        <v>07.02.11.20 Inducir, Permitir, Facilitar, Ocultar Infraccción Derechos Autor/Conexos</v>
      </c>
      <c r="K363" t="s">
        <v>67</v>
      </c>
      <c r="L363" t="s">
        <v>1576</v>
      </c>
      <c r="M363" t="s">
        <v>1591</v>
      </c>
      <c r="N363" t="s">
        <v>2061</v>
      </c>
    </row>
    <row r="364" spans="1:14" x14ac:dyDescent="0.25">
      <c r="A364" t="e" vm="1">
        <f ca="1">_xlfn.XLOOKUP(K364,Sectores[Sector],Sectores[id_Sector],FALSE)</f>
        <v>#NAME?</v>
      </c>
      <c r="B364" t="e" vm="1">
        <f ca="1">_xlfn.XLOOKUP(L364,Contenido[Contenido],Contenido[id_contenido])</f>
        <v>#NAME?</v>
      </c>
      <c r="C364" t="e" vm="1">
        <f ca="1">_xlfn.XLOOKUP(M364,Temas[Tema],Temas[id_Tema],FALSE)</f>
        <v>#NAME?</v>
      </c>
      <c r="D364" t="s">
        <v>3827</v>
      </c>
      <c r="F364" t="e" vm="2">
        <f t="shared" ca="1" si="20"/>
        <v>#NAME?</v>
      </c>
      <c r="G364" t="e" vm="2">
        <f t="shared" ca="1" si="21"/>
        <v>#NAME?</v>
      </c>
      <c r="H364" t="e" vm="2">
        <f t="shared" ca="1" si="22"/>
        <v>#NAME?</v>
      </c>
      <c r="I364" t="str">
        <f t="shared" si="23"/>
        <v>07.02.11.21 Invasión de Derechos Ajenos</v>
      </c>
      <c r="K364" t="s">
        <v>67</v>
      </c>
      <c r="L364" t="s">
        <v>1576</v>
      </c>
      <c r="M364" t="s">
        <v>1591</v>
      </c>
      <c r="N364" t="s">
        <v>2131</v>
      </c>
    </row>
    <row r="365" spans="1:14" x14ac:dyDescent="0.25">
      <c r="A365" t="e" vm="1">
        <f ca="1">_xlfn.XLOOKUP(K365,Sectores[Sector],Sectores[id_Sector],FALSE)</f>
        <v>#NAME?</v>
      </c>
      <c r="B365" t="e" vm="1">
        <f ca="1">_xlfn.XLOOKUP(L365,Contenido[Contenido],Contenido[id_contenido])</f>
        <v>#NAME?</v>
      </c>
      <c r="C365" t="e" vm="1">
        <f ca="1">_xlfn.XLOOKUP(M365,Temas[Tema],Temas[id_Tema],FALSE)</f>
        <v>#NAME?</v>
      </c>
      <c r="D365" t="s">
        <v>3828</v>
      </c>
      <c r="F365" t="e" vm="2">
        <f t="shared" ca="1" si="20"/>
        <v>#NAME?</v>
      </c>
      <c r="G365" t="e" vm="2">
        <f t="shared" ca="1" si="21"/>
        <v>#NAME?</v>
      </c>
      <c r="H365" t="e" vm="2">
        <f t="shared" ca="1" si="22"/>
        <v>#NAME?</v>
      </c>
      <c r="I365" t="str">
        <f t="shared" si="23"/>
        <v>07.02.11.22 Otros Delitos Contra la Ley de Propiedad Intelectual</v>
      </c>
      <c r="K365" t="s">
        <v>67</v>
      </c>
      <c r="L365" t="s">
        <v>1576</v>
      </c>
      <c r="M365" t="s">
        <v>1591</v>
      </c>
      <c r="N365" t="s">
        <v>2264</v>
      </c>
    </row>
    <row r="366" spans="1:14" x14ac:dyDescent="0.25">
      <c r="A366" t="e" vm="1">
        <f ca="1">_xlfn.XLOOKUP(K366,Sectores[Sector],Sectores[id_Sector],FALSE)</f>
        <v>#NAME?</v>
      </c>
      <c r="B366" t="e" vm="1">
        <f ca="1">_xlfn.XLOOKUP(L366,Contenido[Contenido],Contenido[id_contenido])</f>
        <v>#NAME?</v>
      </c>
      <c r="C366" t="e" vm="1">
        <f ca="1">_xlfn.XLOOKUP(M366,Temas[Tema],Temas[id_Tema],FALSE)</f>
        <v>#NAME?</v>
      </c>
      <c r="D366" t="s">
        <v>3829</v>
      </c>
      <c r="F366" t="e" vm="2">
        <f t="shared" ca="1" si="20"/>
        <v>#NAME?</v>
      </c>
      <c r="G366" t="e" vm="2">
        <f t="shared" ca="1" si="21"/>
        <v>#NAME?</v>
      </c>
      <c r="H366" t="e" vm="2">
        <f t="shared" ca="1" si="22"/>
        <v>#NAME?</v>
      </c>
      <c r="I366" t="str">
        <f t="shared" si="23"/>
        <v>07.02.11.23 Otros Delitos Contra la Propiedad</v>
      </c>
      <c r="K366" t="s">
        <v>67</v>
      </c>
      <c r="L366" t="s">
        <v>1576</v>
      </c>
      <c r="M366" t="s">
        <v>1591</v>
      </c>
      <c r="N366" t="s">
        <v>2268</v>
      </c>
    </row>
    <row r="367" spans="1:14" x14ac:dyDescent="0.25">
      <c r="A367" t="e" vm="1">
        <f ca="1">_xlfn.XLOOKUP(K367,Sectores[Sector],Sectores[id_Sector],FALSE)</f>
        <v>#NAME?</v>
      </c>
      <c r="B367" t="e" vm="1">
        <f ca="1">_xlfn.XLOOKUP(L367,Contenido[Contenido],Contenido[id_contenido])</f>
        <v>#NAME?</v>
      </c>
      <c r="C367" t="e" vm="1">
        <f ca="1">_xlfn.XLOOKUP(M367,Temas[Tema],Temas[id_Tema],FALSE)</f>
        <v>#NAME?</v>
      </c>
      <c r="D367" t="s">
        <v>3830</v>
      </c>
      <c r="F367" t="e" vm="2">
        <f t="shared" ca="1" si="20"/>
        <v>#NAME?</v>
      </c>
      <c r="G367" t="e" vm="2">
        <f t="shared" ca="1" si="21"/>
        <v>#NAME?</v>
      </c>
      <c r="H367" t="e" vm="2">
        <f t="shared" ca="1" si="22"/>
        <v>#NAME?</v>
      </c>
      <c r="I367" t="str">
        <f t="shared" si="23"/>
        <v>07.02.11.24 Otros Delitos Contra Ley de Propiedad Industrial</v>
      </c>
      <c r="K367" t="s">
        <v>67</v>
      </c>
      <c r="L367" t="s">
        <v>1576</v>
      </c>
      <c r="M367" t="s">
        <v>1591</v>
      </c>
      <c r="N367" t="s">
        <v>2272</v>
      </c>
    </row>
    <row r="368" spans="1:14" x14ac:dyDescent="0.25">
      <c r="A368" t="e" vm="1">
        <f ca="1">_xlfn.XLOOKUP(K368,Sectores[Sector],Sectores[id_Sector],FALSE)</f>
        <v>#NAME?</v>
      </c>
      <c r="B368" t="e" vm="1">
        <f ca="1">_xlfn.XLOOKUP(L368,Contenido[Contenido],Contenido[id_contenido])</f>
        <v>#NAME?</v>
      </c>
      <c r="C368" t="e" vm="1">
        <f ca="1">_xlfn.XLOOKUP(M368,Temas[Tema],Temas[id_Tema],FALSE)</f>
        <v>#NAME?</v>
      </c>
      <c r="D368" t="s">
        <v>3831</v>
      </c>
      <c r="F368" t="e" vm="2">
        <f t="shared" ca="1" si="20"/>
        <v>#NAME?</v>
      </c>
      <c r="G368" t="e" vm="2">
        <f t="shared" ca="1" si="21"/>
        <v>#NAME?</v>
      </c>
      <c r="H368" t="e" vm="2">
        <f t="shared" ca="1" si="22"/>
        <v>#NAME?</v>
      </c>
      <c r="I368" t="str">
        <f t="shared" si="23"/>
        <v>07.02.11.25 Usurpación</v>
      </c>
      <c r="K368" t="s">
        <v>67</v>
      </c>
      <c r="L368" t="s">
        <v>1576</v>
      </c>
      <c r="M368" t="s">
        <v>1591</v>
      </c>
      <c r="N368" t="s">
        <v>2497</v>
      </c>
    </row>
    <row r="369" spans="1:14" x14ac:dyDescent="0.25">
      <c r="A369" t="e" vm="1">
        <f ca="1">_xlfn.XLOOKUP(K369,Sectores[Sector],Sectores[id_Sector],FALSE)</f>
        <v>#NAME?</v>
      </c>
      <c r="B369" t="e" vm="1">
        <f ca="1">_xlfn.XLOOKUP(L369,Contenido[Contenido],Contenido[id_contenido])</f>
        <v>#NAME?</v>
      </c>
      <c r="C369" t="e" vm="1">
        <f ca="1">_xlfn.XLOOKUP(M369,Temas[Tema],Temas[id_Tema],FALSE)</f>
        <v>#NAME?</v>
      </c>
      <c r="D369" t="s">
        <v>3832</v>
      </c>
      <c r="F369" t="e" vm="2">
        <f t="shared" ca="1" si="20"/>
        <v>#NAME?</v>
      </c>
      <c r="G369" t="e" vm="2">
        <f t="shared" ca="1" si="21"/>
        <v>#NAME?</v>
      </c>
      <c r="H369" t="e" vm="2">
        <f t="shared" ca="1" si="22"/>
        <v>#NAME?</v>
      </c>
      <c r="I369" t="str">
        <f t="shared" si="23"/>
        <v>07.02.11.26 Usurpación de Aguas</v>
      </c>
      <c r="K369" t="s">
        <v>67</v>
      </c>
      <c r="L369" t="s">
        <v>1576</v>
      </c>
      <c r="M369" t="s">
        <v>1591</v>
      </c>
      <c r="N369" t="s">
        <v>2499</v>
      </c>
    </row>
    <row r="370" spans="1:14" x14ac:dyDescent="0.25">
      <c r="A370" t="e" vm="1">
        <f ca="1">_xlfn.XLOOKUP(K370,Sectores[Sector],Sectores[id_Sector],FALSE)</f>
        <v>#NAME?</v>
      </c>
      <c r="B370" t="e" vm="1">
        <f ca="1">_xlfn.XLOOKUP(L370,Contenido[Contenido],Contenido[id_contenido])</f>
        <v>#NAME?</v>
      </c>
      <c r="C370" t="e" vm="1">
        <f ca="1">_xlfn.XLOOKUP(M370,Temas[Tema],Temas[id_Tema],FALSE)</f>
        <v>#NAME?</v>
      </c>
      <c r="D370" t="s">
        <v>3833</v>
      </c>
      <c r="F370" t="e" vm="2">
        <f t="shared" ca="1" si="20"/>
        <v>#NAME?</v>
      </c>
      <c r="G370" t="e" vm="2">
        <f t="shared" ca="1" si="21"/>
        <v>#NAME?</v>
      </c>
      <c r="H370" t="e" vm="2">
        <f t="shared" ca="1" si="22"/>
        <v>#NAME?</v>
      </c>
      <c r="I370" t="str">
        <f t="shared" si="23"/>
        <v>07.02.11.27 Usurpación de Estado Civil</v>
      </c>
      <c r="K370" t="s">
        <v>67</v>
      </c>
      <c r="L370" t="s">
        <v>1576</v>
      </c>
      <c r="M370" t="s">
        <v>1591</v>
      </c>
      <c r="N370" t="s">
        <v>2503</v>
      </c>
    </row>
    <row r="371" spans="1:14" x14ac:dyDescent="0.25">
      <c r="A371" t="e" vm="1">
        <f ca="1">_xlfn.XLOOKUP(K371,Sectores[Sector],Sectores[id_Sector],FALSE)</f>
        <v>#NAME?</v>
      </c>
      <c r="B371" t="e" vm="1">
        <f ca="1">_xlfn.XLOOKUP(L371,Contenido[Contenido],Contenido[id_contenido])</f>
        <v>#NAME?</v>
      </c>
      <c r="C371" t="e" vm="1">
        <f ca="1">_xlfn.XLOOKUP(M371,Temas[Tema],Temas[id_Tema],FALSE)</f>
        <v>#NAME?</v>
      </c>
      <c r="D371" t="s">
        <v>3834</v>
      </c>
      <c r="F371" t="e" vm="2">
        <f t="shared" ca="1" si="20"/>
        <v>#NAME?</v>
      </c>
      <c r="G371" t="e" vm="2">
        <f t="shared" ca="1" si="21"/>
        <v>#NAME?</v>
      </c>
      <c r="H371" t="e" vm="2">
        <f t="shared" ca="1" si="22"/>
        <v>#NAME?</v>
      </c>
      <c r="I371" t="str">
        <f t="shared" si="23"/>
        <v>07.02.11.28 Usurpación de Nombre</v>
      </c>
      <c r="K371" t="s">
        <v>67</v>
      </c>
      <c r="L371" t="s">
        <v>1576</v>
      </c>
      <c r="M371" t="s">
        <v>1591</v>
      </c>
      <c r="N371" t="s">
        <v>2505</v>
      </c>
    </row>
    <row r="372" spans="1:14" x14ac:dyDescent="0.25">
      <c r="A372" t="e" vm="1">
        <f ca="1">_xlfn.XLOOKUP(K372,Sectores[Sector],Sectores[id_Sector],FALSE)</f>
        <v>#NAME?</v>
      </c>
      <c r="B372" t="e" vm="1">
        <f ca="1">_xlfn.XLOOKUP(L372,Contenido[Contenido],Contenido[id_contenido])</f>
        <v>#NAME?</v>
      </c>
      <c r="C372" t="e" vm="1">
        <f ca="1">_xlfn.XLOOKUP(M372,Temas[Tema],Temas[id_Tema],FALSE)</f>
        <v>#NAME?</v>
      </c>
      <c r="D372" t="s">
        <v>3835</v>
      </c>
      <c r="F372" t="e" vm="2">
        <f t="shared" ca="1" si="20"/>
        <v>#NAME?</v>
      </c>
      <c r="G372" t="e" vm="2">
        <f t="shared" ca="1" si="21"/>
        <v>#NAME?</v>
      </c>
      <c r="H372" t="e" vm="2">
        <f t="shared" ca="1" si="22"/>
        <v>#NAME?</v>
      </c>
      <c r="I372" t="str">
        <f t="shared" si="23"/>
        <v>07.02.11.29 Usurpación de Propiedad, Descubrimiento o Producción</v>
      </c>
      <c r="K372" t="s">
        <v>67</v>
      </c>
      <c r="L372" t="s">
        <v>1576</v>
      </c>
      <c r="M372" t="s">
        <v>1591</v>
      </c>
      <c r="N372" t="s">
        <v>2507</v>
      </c>
    </row>
    <row r="373" spans="1:14" x14ac:dyDescent="0.25">
      <c r="A373" t="e" vm="1">
        <f ca="1">_xlfn.XLOOKUP(K373,Sectores[Sector],Sectores[id_Sector],FALSE)</f>
        <v>#NAME?</v>
      </c>
      <c r="B373" t="e" vm="1">
        <f ca="1">_xlfn.XLOOKUP(L373,Contenido[Contenido],Contenido[id_contenido])</f>
        <v>#NAME?</v>
      </c>
      <c r="C373" t="e" vm="1">
        <f ca="1">_xlfn.XLOOKUP(M373,Temas[Tema],Temas[id_Tema],FALSE)</f>
        <v>#NAME?</v>
      </c>
      <c r="D373" t="s">
        <v>3836</v>
      </c>
      <c r="F373" t="e" vm="2">
        <f t="shared" ca="1" si="20"/>
        <v>#NAME?</v>
      </c>
      <c r="G373" t="e" vm="2">
        <f t="shared" ca="1" si="21"/>
        <v>#NAME?</v>
      </c>
      <c r="H373" t="e" vm="2">
        <f t="shared" ca="1" si="22"/>
        <v>#NAME?</v>
      </c>
      <c r="I373" t="str">
        <f t="shared" si="23"/>
        <v>07.02.11.30 Usurpación No Violenta</v>
      </c>
      <c r="K373" t="s">
        <v>67</v>
      </c>
      <c r="L373" t="s">
        <v>1576</v>
      </c>
      <c r="M373" t="s">
        <v>1591</v>
      </c>
      <c r="N373" t="s">
        <v>2509</v>
      </c>
    </row>
    <row r="374" spans="1:14" x14ac:dyDescent="0.25">
      <c r="A374" t="e" vm="1">
        <f ca="1">_xlfn.XLOOKUP(K374,Sectores[Sector],Sectores[id_Sector],FALSE)</f>
        <v>#NAME?</v>
      </c>
      <c r="B374" t="e" vm="1">
        <f ca="1">_xlfn.XLOOKUP(L374,Contenido[Contenido],Contenido[id_contenido])</f>
        <v>#NAME?</v>
      </c>
      <c r="C374" t="e" vm="1">
        <f ca="1">_xlfn.XLOOKUP(M374,Temas[Tema],Temas[id_Tema],FALSE)</f>
        <v>#NAME?</v>
      </c>
      <c r="D374" t="s">
        <v>3837</v>
      </c>
      <c r="F374" t="e" vm="2">
        <f t="shared" ca="1" si="20"/>
        <v>#NAME?</v>
      </c>
      <c r="G374" t="e" vm="2">
        <f t="shared" ca="1" si="21"/>
        <v>#NAME?</v>
      </c>
      <c r="H374" t="e" vm="2">
        <f t="shared" ca="1" si="22"/>
        <v>#NAME?</v>
      </c>
      <c r="I374" t="str">
        <f t="shared" si="23"/>
        <v>07.02.11.31 Usurpación Violenta</v>
      </c>
      <c r="K374" t="s">
        <v>67</v>
      </c>
      <c r="L374" t="s">
        <v>1576</v>
      </c>
      <c r="M374" t="s">
        <v>1591</v>
      </c>
      <c r="N374" t="s">
        <v>2511</v>
      </c>
    </row>
    <row r="375" spans="1:14" x14ac:dyDescent="0.25">
      <c r="A375" t="e" vm="1">
        <f ca="1">_xlfn.XLOOKUP(K375,Sectores[Sector],Sectores[id_Sector],FALSE)</f>
        <v>#NAME?</v>
      </c>
      <c r="B375" t="e" vm="1">
        <f ca="1">_xlfn.XLOOKUP(L375,Contenido[Contenido],Contenido[id_contenido])</f>
        <v>#NAME?</v>
      </c>
      <c r="C375" t="e" vm="1">
        <f ca="1">_xlfn.XLOOKUP(M375,Temas[Tema],Temas[id_Tema],FALSE)</f>
        <v>#NAME?</v>
      </c>
      <c r="D375" t="s">
        <v>3838</v>
      </c>
      <c r="F375" t="e" vm="2">
        <f t="shared" ca="1" si="20"/>
        <v>#NAME?</v>
      </c>
      <c r="G375" t="e" vm="2">
        <f t="shared" ca="1" si="21"/>
        <v>#NAME?</v>
      </c>
      <c r="H375" t="e" vm="2">
        <f t="shared" ca="1" si="22"/>
        <v>#NAME?</v>
      </c>
      <c r="I375" t="str">
        <f t="shared" si="23"/>
        <v>07.02.11.32 Utilización Sin Autorización de Obras de Dominio Ajeno Protegidas por la Ley</v>
      </c>
      <c r="K375" t="s">
        <v>67</v>
      </c>
      <c r="L375" t="s">
        <v>1576</v>
      </c>
      <c r="M375" t="s">
        <v>1591</v>
      </c>
      <c r="N375" t="s">
        <v>2513</v>
      </c>
    </row>
    <row r="376" spans="1:14" x14ac:dyDescent="0.25">
      <c r="A376" t="e" vm="1">
        <f ca="1">_xlfn.XLOOKUP(K376,Sectores[Sector],Sectores[id_Sector],FALSE)</f>
        <v>#NAME?</v>
      </c>
      <c r="B376" t="e" vm="1">
        <f ca="1">_xlfn.XLOOKUP(L376,Contenido[Contenido],Contenido[id_contenido])</f>
        <v>#NAME?</v>
      </c>
      <c r="C376" t="e" vm="1">
        <f ca="1">_xlfn.XLOOKUP(M376,Temas[Tema],Temas[id_Tema],FALSE)</f>
        <v>#NAME?</v>
      </c>
      <c r="D376" t="s">
        <v>3839</v>
      </c>
      <c r="F376" t="e" vm="2">
        <f t="shared" ca="1" si="20"/>
        <v>#NAME?</v>
      </c>
      <c r="G376" t="e" vm="2">
        <f t="shared" ca="1" si="21"/>
        <v>#NAME?</v>
      </c>
      <c r="H376" t="e" vm="2">
        <f t="shared" ca="1" si="22"/>
        <v>#NAME?</v>
      </c>
      <c r="I376" t="str">
        <f t="shared" si="23"/>
        <v>07.02.11.33 Veedor/Liquidador Realice Conducta Señalada</v>
      </c>
      <c r="K376" t="s">
        <v>67</v>
      </c>
      <c r="L376" t="s">
        <v>1576</v>
      </c>
      <c r="M376" t="s">
        <v>1591</v>
      </c>
      <c r="N376" t="s">
        <v>2515</v>
      </c>
    </row>
    <row r="377" spans="1:14" x14ac:dyDescent="0.25">
      <c r="A377" t="e" vm="1">
        <f ca="1">_xlfn.XLOOKUP(K377,Sectores[Sector],Sectores[id_Sector],FALSE)</f>
        <v>#NAME?</v>
      </c>
      <c r="B377" t="e" vm="1">
        <f ca="1">_xlfn.XLOOKUP(L377,Contenido[Contenido],Contenido[id_contenido])</f>
        <v>#NAME?</v>
      </c>
      <c r="C377" t="e" vm="1">
        <f ca="1">_xlfn.XLOOKUP(M377,Temas[Tema],Temas[id_Tema],FALSE)</f>
        <v>#NAME?</v>
      </c>
      <c r="D377" t="s">
        <v>3840</v>
      </c>
      <c r="F377" t="e" vm="2">
        <f t="shared" ca="1" si="20"/>
        <v>#NAME?</v>
      </c>
      <c r="G377" t="e" vm="2">
        <f t="shared" ca="1" si="21"/>
        <v>#NAME?</v>
      </c>
      <c r="H377" t="e" vm="2">
        <f t="shared" ca="1" si="22"/>
        <v>#NAME?</v>
      </c>
      <c r="I377" t="str">
        <f t="shared" si="23"/>
        <v>07.02.11.34 Venta Ilícita de Obras Protegidas por Ley de Propiedad Intelectual</v>
      </c>
      <c r="K377" t="s">
        <v>67</v>
      </c>
      <c r="L377" t="s">
        <v>1576</v>
      </c>
      <c r="M377" t="s">
        <v>1591</v>
      </c>
      <c r="N377" t="s">
        <v>2517</v>
      </c>
    </row>
    <row r="378" spans="1:14" x14ac:dyDescent="0.25">
      <c r="A378" t="e" vm="1">
        <f ca="1">_xlfn.XLOOKUP(K378,Sectores[Sector],Sectores[id_Sector],FALSE)</f>
        <v>#NAME?</v>
      </c>
      <c r="B378" t="e" vm="1">
        <f ca="1">_xlfn.XLOOKUP(L378,Contenido[Contenido],Contenido[id_contenido])</f>
        <v>#NAME?</v>
      </c>
      <c r="C378" t="e" vm="1">
        <f ca="1">_xlfn.XLOOKUP(M378,Temas[Tema],Temas[id_Tema],FALSE)</f>
        <v>#NAME?</v>
      </c>
      <c r="D378" t="s">
        <v>3841</v>
      </c>
      <c r="F378" t="e" vm="2">
        <f t="shared" ca="1" si="20"/>
        <v>#NAME?</v>
      </c>
      <c r="G378" t="e" vm="2">
        <f t="shared" ca="1" si="21"/>
        <v>#NAME?</v>
      </c>
      <c r="H378" t="e" vm="2">
        <f t="shared" ca="1" si="22"/>
        <v>#NAME?</v>
      </c>
      <c r="I378" t="str">
        <f t="shared" si="23"/>
        <v>07.02.11.35 Violación de Morada</v>
      </c>
      <c r="K378" t="s">
        <v>67</v>
      </c>
      <c r="L378" t="s">
        <v>1576</v>
      </c>
      <c r="M378" t="s">
        <v>1591</v>
      </c>
      <c r="N378" t="s">
        <v>2528</v>
      </c>
    </row>
    <row r="379" spans="1:14" x14ac:dyDescent="0.25">
      <c r="A379" t="e" vm="1">
        <f ca="1">_xlfn.XLOOKUP(K379,Sectores[Sector],Sectores[id_Sector],FALSE)</f>
        <v>#NAME?</v>
      </c>
      <c r="B379" t="e" vm="1">
        <f ca="1">_xlfn.XLOOKUP(L379,Contenido[Contenido],Contenido[id_contenido])</f>
        <v>#NAME?</v>
      </c>
      <c r="C379" t="e" vm="1">
        <f ca="1">_xlfn.XLOOKUP(M379,Temas[Tema],Temas[id_Tema],FALSE)</f>
        <v>#NAME?</v>
      </c>
      <c r="D379" t="s">
        <v>3842</v>
      </c>
      <c r="F379" t="e" vm="2">
        <f t="shared" ca="1" si="20"/>
        <v>#NAME?</v>
      </c>
      <c r="G379" t="e" vm="2">
        <f t="shared" ca="1" si="21"/>
        <v>#NAME?</v>
      </c>
      <c r="H379" t="e" vm="2">
        <f t="shared" ca="1" si="22"/>
        <v>#NAME?</v>
      </c>
      <c r="I379" t="str">
        <f t="shared" si="23"/>
        <v>07.02.11.36 Violación de Secretos</v>
      </c>
      <c r="K379" t="s">
        <v>67</v>
      </c>
      <c r="L379" t="s">
        <v>1576</v>
      </c>
      <c r="M379" t="s">
        <v>1591</v>
      </c>
      <c r="N379" t="s">
        <v>2530</v>
      </c>
    </row>
    <row r="380" spans="1:14" x14ac:dyDescent="0.25">
      <c r="A380" t="e" vm="1">
        <f ca="1">_xlfn.XLOOKUP(K380,Sectores[Sector],Sectores[id_Sector],FALSE)</f>
        <v>#NAME?</v>
      </c>
      <c r="B380" t="e" vm="1">
        <f ca="1">_xlfn.XLOOKUP(L380,Contenido[Contenido],Contenido[id_contenido])</f>
        <v>#NAME?</v>
      </c>
      <c r="C380" t="e" vm="1">
        <f ca="1">_xlfn.XLOOKUP(M380,Temas[Tema],Temas[id_Tema],FALSE)</f>
        <v>#NAME?</v>
      </c>
      <c r="D380" t="s">
        <v>3843</v>
      </c>
      <c r="F380" t="e" vm="2">
        <f t="shared" ca="1" si="20"/>
        <v>#NAME?</v>
      </c>
      <c r="G380" t="e" vm="2">
        <f t="shared" ca="1" si="21"/>
        <v>#NAME?</v>
      </c>
      <c r="H380" t="e" vm="2">
        <f t="shared" ca="1" si="22"/>
        <v>#NAME?</v>
      </c>
      <c r="I380" t="str">
        <f t="shared" si="23"/>
        <v>07.02.11.37 Violación de Secretos de Fábrica</v>
      </c>
      <c r="K380" t="s">
        <v>67</v>
      </c>
      <c r="L380" t="s">
        <v>1576</v>
      </c>
      <c r="M380" t="s">
        <v>1591</v>
      </c>
      <c r="N380" t="s">
        <v>2532</v>
      </c>
    </row>
    <row r="381" spans="1:14" x14ac:dyDescent="0.25">
      <c r="A381" t="e" vm="1">
        <f ca="1">_xlfn.XLOOKUP(K381,Sectores[Sector],Sectores[id_Sector],FALSE)</f>
        <v>#NAME?</v>
      </c>
      <c r="B381" t="e" vm="1">
        <f ca="1">_xlfn.XLOOKUP(L381,Contenido[Contenido],Contenido[id_contenido])</f>
        <v>#NAME?</v>
      </c>
      <c r="C381" t="e" vm="1">
        <f ca="1">_xlfn.XLOOKUP(M381,Temas[Tema],Temas[id_Tema],FALSE)</f>
        <v>#NAME?</v>
      </c>
      <c r="D381" t="s">
        <v>3844</v>
      </c>
      <c r="F381" t="e" vm="2">
        <f t="shared" ca="1" si="20"/>
        <v>#NAME?</v>
      </c>
      <c r="G381" t="e" vm="2">
        <f t="shared" ca="1" si="21"/>
        <v>#NAME?</v>
      </c>
      <c r="H381" t="e" vm="2">
        <f t="shared" ca="1" si="22"/>
        <v>#NAME?</v>
      </c>
      <c r="I381" t="str">
        <f t="shared" si="23"/>
        <v>07.02.12.01 Contra Salud Pública</v>
      </c>
      <c r="K381" t="s">
        <v>67</v>
      </c>
      <c r="L381" t="s">
        <v>1576</v>
      </c>
      <c r="M381" t="s">
        <v>1798</v>
      </c>
      <c r="N381" t="s">
        <v>1799</v>
      </c>
    </row>
    <row r="382" spans="1:14" x14ac:dyDescent="0.25">
      <c r="A382" t="e" vm="1">
        <f ca="1">_xlfn.XLOOKUP(K382,Sectores[Sector],Sectores[id_Sector],FALSE)</f>
        <v>#NAME?</v>
      </c>
      <c r="B382" t="e" vm="1">
        <f ca="1">_xlfn.XLOOKUP(L382,Contenido[Contenido],Contenido[id_contenido])</f>
        <v>#NAME?</v>
      </c>
      <c r="C382" t="e" vm="1">
        <f ca="1">_xlfn.XLOOKUP(M382,Temas[Tema],Temas[id_Tema],FALSE)</f>
        <v>#NAME?</v>
      </c>
      <c r="D382" t="s">
        <v>3845</v>
      </c>
      <c r="F382" t="e" vm="2">
        <f t="shared" ca="1" si="20"/>
        <v>#NAME?</v>
      </c>
      <c r="G382" t="e" vm="2">
        <f t="shared" ca="1" si="21"/>
        <v>#NAME?</v>
      </c>
      <c r="H382" t="e" vm="2">
        <f t="shared" ca="1" si="22"/>
        <v>#NAME?</v>
      </c>
      <c r="I382" t="str">
        <f t="shared" si="23"/>
        <v>07.02.12.02 Cuasidelito de Homicidio Cometido por Profesionales de la Salud</v>
      </c>
      <c r="K382" t="s">
        <v>67</v>
      </c>
      <c r="L382" t="s">
        <v>1576</v>
      </c>
      <c r="M382" t="s">
        <v>1798</v>
      </c>
      <c r="N382" t="s">
        <v>1817</v>
      </c>
    </row>
    <row r="383" spans="1:14" x14ac:dyDescent="0.25">
      <c r="A383" t="e" vm="1">
        <f ca="1">_xlfn.XLOOKUP(K383,Sectores[Sector],Sectores[id_Sector],FALSE)</f>
        <v>#NAME?</v>
      </c>
      <c r="B383" t="e" vm="1">
        <f ca="1">_xlfn.XLOOKUP(L383,Contenido[Contenido],Contenido[id_contenido])</f>
        <v>#NAME?</v>
      </c>
      <c r="C383" t="e" vm="1">
        <f ca="1">_xlfn.XLOOKUP(M383,Temas[Tema],Temas[id_Tema],FALSE)</f>
        <v>#NAME?</v>
      </c>
      <c r="D383" t="s">
        <v>3846</v>
      </c>
      <c r="F383" t="e" vm="2">
        <f t="shared" ca="1" si="20"/>
        <v>#NAME?</v>
      </c>
      <c r="G383" t="e" vm="2">
        <f t="shared" ca="1" si="21"/>
        <v>#NAME?</v>
      </c>
      <c r="H383" t="e" vm="2">
        <f t="shared" ca="1" si="22"/>
        <v>#NAME?</v>
      </c>
      <c r="I383" t="str">
        <f t="shared" si="23"/>
        <v>07.02.12.03 Infringir Normas Higiénicas y de Salubridad</v>
      </c>
      <c r="K383" t="s">
        <v>67</v>
      </c>
      <c r="L383" t="s">
        <v>1576</v>
      </c>
      <c r="M383" t="s">
        <v>1798</v>
      </c>
      <c r="N383" t="s">
        <v>2117</v>
      </c>
    </row>
    <row r="384" spans="1:14" x14ac:dyDescent="0.25">
      <c r="A384" t="e" vm="1">
        <f ca="1">_xlfn.XLOOKUP(K384,Sectores[Sector],Sectores[id_Sector],FALSE)</f>
        <v>#NAME?</v>
      </c>
      <c r="B384" t="e" vm="1">
        <f ca="1">_xlfn.XLOOKUP(L384,Contenido[Contenido],Contenido[id_contenido])</f>
        <v>#NAME?</v>
      </c>
      <c r="C384" t="e" vm="1">
        <f ca="1">_xlfn.XLOOKUP(M384,Temas[Tema],Temas[id_Tema],FALSE)</f>
        <v>#NAME?</v>
      </c>
      <c r="D384" t="s">
        <v>3847</v>
      </c>
      <c r="F384" t="e" vm="2">
        <f t="shared" ca="1" si="20"/>
        <v>#NAME?</v>
      </c>
      <c r="G384" t="e" vm="2">
        <f t="shared" ca="1" si="21"/>
        <v>#NAME?</v>
      </c>
      <c r="H384" t="e" vm="2">
        <f t="shared" ca="1" si="22"/>
        <v>#NAME?</v>
      </c>
      <c r="I384" t="str">
        <f t="shared" si="23"/>
        <v>07.02.12.04 Negligencia Médica</v>
      </c>
      <c r="K384" t="s">
        <v>67</v>
      </c>
      <c r="L384" t="s">
        <v>1576</v>
      </c>
      <c r="M384" t="s">
        <v>1798</v>
      </c>
      <c r="N384" t="s">
        <v>2195</v>
      </c>
    </row>
    <row r="385" spans="1:14" x14ac:dyDescent="0.25">
      <c r="A385" t="e" vm="1">
        <f ca="1">_xlfn.XLOOKUP(K385,Sectores[Sector],Sectores[id_Sector],FALSE)</f>
        <v>#NAME?</v>
      </c>
      <c r="B385" t="e" vm="1">
        <f ca="1">_xlfn.XLOOKUP(L385,Contenido[Contenido],Contenido[id_contenido])</f>
        <v>#NAME?</v>
      </c>
      <c r="C385" t="e" vm="1">
        <f ca="1">_xlfn.XLOOKUP(M385,Temas[Tema],Temas[id_Tema],FALSE)</f>
        <v>#NAME?</v>
      </c>
      <c r="D385" t="s">
        <v>3848</v>
      </c>
      <c r="F385" t="e" vm="2">
        <f t="shared" ca="1" si="20"/>
        <v>#NAME?</v>
      </c>
      <c r="G385" t="e" vm="2">
        <f t="shared" ca="1" si="21"/>
        <v>#NAME?</v>
      </c>
      <c r="H385" t="e" vm="2">
        <f t="shared" ca="1" si="22"/>
        <v>#NAME?</v>
      </c>
      <c r="I385" t="str">
        <f t="shared" si="23"/>
        <v>07.02.12.05 Prescripción Médica Abusiva de Drogas Estupefacientes o Sicotrópicos</v>
      </c>
      <c r="K385" t="s">
        <v>67</v>
      </c>
      <c r="L385" t="s">
        <v>1576</v>
      </c>
      <c r="M385" t="s">
        <v>1798</v>
      </c>
      <c r="N385" t="s">
        <v>2320</v>
      </c>
    </row>
    <row r="386" spans="1:14" x14ac:dyDescent="0.25">
      <c r="A386" t="e" vm="1">
        <f ca="1">_xlfn.XLOOKUP(K386,Sectores[Sector],Sectores[id_Sector],FALSE)</f>
        <v>#NAME?</v>
      </c>
      <c r="B386" t="e" vm="1">
        <f ca="1">_xlfn.XLOOKUP(L386,Contenido[Contenido],Contenido[id_contenido])</f>
        <v>#NAME?</v>
      </c>
      <c r="C386" t="e" vm="1">
        <f ca="1">_xlfn.XLOOKUP(M386,Temas[Tema],Temas[id_Tema],FALSE)</f>
        <v>#NAME?</v>
      </c>
      <c r="D386" t="s">
        <v>3849</v>
      </c>
      <c r="F386" t="e" vm="2">
        <f t="shared" ca="1" si="20"/>
        <v>#NAME?</v>
      </c>
      <c r="G386" t="e" vm="2">
        <f t="shared" ca="1" si="21"/>
        <v>#NAME?</v>
      </c>
      <c r="H386" t="e" vm="2">
        <f t="shared" ca="1" si="22"/>
        <v>#NAME?</v>
      </c>
      <c r="I386" t="str">
        <f t="shared" si="23"/>
        <v>07.02.13.01 Enseñanza No Autorizada de Artes Marciales</v>
      </c>
      <c r="K386" t="s">
        <v>67</v>
      </c>
      <c r="L386" t="s">
        <v>1576</v>
      </c>
      <c r="M386" t="s">
        <v>1919</v>
      </c>
      <c r="N386" t="s">
        <v>1920</v>
      </c>
    </row>
    <row r="387" spans="1:14" x14ac:dyDescent="0.25">
      <c r="A387" t="e" vm="1">
        <f ca="1">_xlfn.XLOOKUP(K387,Sectores[Sector],Sectores[id_Sector],FALSE)</f>
        <v>#NAME?</v>
      </c>
      <c r="B387" t="e" vm="1">
        <f ca="1">_xlfn.XLOOKUP(L387,Contenido[Contenido],Contenido[id_contenido])</f>
        <v>#NAME?</v>
      </c>
      <c r="C387" t="e" vm="1">
        <f ca="1">_xlfn.XLOOKUP(M387,Temas[Tema],Temas[id_Tema],FALSE)</f>
        <v>#NAME?</v>
      </c>
      <c r="D387" t="s">
        <v>3850</v>
      </c>
      <c r="F387" t="e" vm="2">
        <f t="shared" ca="1" si="20"/>
        <v>#NAME?</v>
      </c>
      <c r="G387" t="e" vm="2">
        <f t="shared" ca="1" si="21"/>
        <v>#NAME?</v>
      </c>
      <c r="H387" t="e" vm="2">
        <f t="shared" ca="1" si="22"/>
        <v>#NAME?</v>
      </c>
      <c r="I387" t="str">
        <f t="shared" si="23"/>
        <v>07.02.13.02 Envío Explosivos, Homicidio, Lesiones y Secuestro Terrorista</v>
      </c>
      <c r="K387" t="s">
        <v>67</v>
      </c>
      <c r="L387" t="s">
        <v>1576</v>
      </c>
      <c r="M387" t="s">
        <v>1919</v>
      </c>
      <c r="N387" t="s">
        <v>1924</v>
      </c>
    </row>
    <row r="388" spans="1:14" x14ac:dyDescent="0.25">
      <c r="A388" t="e" vm="1">
        <f ca="1">_xlfn.XLOOKUP(K388,Sectores[Sector],Sectores[id_Sector],FALSE)</f>
        <v>#NAME?</v>
      </c>
      <c r="B388" t="e" vm="1">
        <f ca="1">_xlfn.XLOOKUP(L388,Contenido[Contenido],Contenido[id_contenido])</f>
        <v>#NAME?</v>
      </c>
      <c r="C388" t="e" vm="1">
        <f ca="1">_xlfn.XLOOKUP(M388,Temas[Tema],Temas[id_Tema],FALSE)</f>
        <v>#NAME?</v>
      </c>
      <c r="D388" t="s">
        <v>3851</v>
      </c>
      <c r="F388" t="e" vm="2">
        <f t="shared" ca="1" si="20"/>
        <v>#NAME?</v>
      </c>
      <c r="G388" t="e" vm="2">
        <f t="shared" ca="1" si="21"/>
        <v>#NAME?</v>
      </c>
      <c r="H388" t="e" vm="2">
        <f t="shared" ca="1" si="22"/>
        <v>#NAME?</v>
      </c>
      <c r="I388" t="str">
        <f t="shared" si="23"/>
        <v>07.02.13.03 Espionaje Informático</v>
      </c>
      <c r="K388" t="s">
        <v>67</v>
      </c>
      <c r="L388" t="s">
        <v>1576</v>
      </c>
      <c r="M388" t="s">
        <v>1919</v>
      </c>
      <c r="N388" t="s">
        <v>1926</v>
      </c>
    </row>
    <row r="389" spans="1:14" x14ac:dyDescent="0.25">
      <c r="A389" t="e" vm="1">
        <f ca="1">_xlfn.XLOOKUP(K389,Sectores[Sector],Sectores[id_Sector],FALSE)</f>
        <v>#NAME?</v>
      </c>
      <c r="B389" t="e" vm="1">
        <f ca="1">_xlfn.XLOOKUP(L389,Contenido[Contenido],Contenido[id_contenido])</f>
        <v>#NAME?</v>
      </c>
      <c r="C389" t="e" vm="1">
        <f ca="1">_xlfn.XLOOKUP(M389,Temas[Tema],Temas[id_Tema],FALSE)</f>
        <v>#NAME?</v>
      </c>
      <c r="D389" t="s">
        <v>3852</v>
      </c>
      <c r="F389" t="e" vm="2">
        <f t="shared" ref="F389:F452" ca="1" si="24">+A389&amp;" "&amp;K389</f>
        <v>#NAME?</v>
      </c>
      <c r="G389" t="e" vm="2">
        <f t="shared" ref="G389:G452" ca="1" si="25">+B389&amp;" "&amp;L389</f>
        <v>#NAME?</v>
      </c>
      <c r="H389" t="e" vm="2">
        <f t="shared" ref="H389:H452" ca="1" si="26">+C389&amp;" "&amp;M389</f>
        <v>#NAME?</v>
      </c>
      <c r="I389" t="str">
        <f t="shared" ref="I389:I452" si="27">+D389&amp;" "&amp;N389</f>
        <v>07.02.13.04 Infracciones a la Ley de Seguridad Nuclear</v>
      </c>
      <c r="K389" t="s">
        <v>67</v>
      </c>
      <c r="L389" t="s">
        <v>1576</v>
      </c>
      <c r="M389" t="s">
        <v>1919</v>
      </c>
      <c r="N389" t="s">
        <v>2107</v>
      </c>
    </row>
    <row r="390" spans="1:14" x14ac:dyDescent="0.25">
      <c r="A390" t="e" vm="1">
        <f ca="1">_xlfn.XLOOKUP(K390,Sectores[Sector],Sectores[id_Sector],FALSE)</f>
        <v>#NAME?</v>
      </c>
      <c r="B390" t="e" vm="1">
        <f ca="1">_xlfn.XLOOKUP(L390,Contenido[Contenido],Contenido[id_contenido])</f>
        <v>#NAME?</v>
      </c>
      <c r="C390" t="e" vm="1">
        <f ca="1">_xlfn.XLOOKUP(M390,Temas[Tema],Temas[id_Tema],FALSE)</f>
        <v>#NAME?</v>
      </c>
      <c r="D390" t="s">
        <v>3853</v>
      </c>
      <c r="F390" t="e" vm="2">
        <f t="shared" ca="1" si="24"/>
        <v>#NAME?</v>
      </c>
      <c r="G390" t="e" vm="2">
        <f t="shared" ca="1" si="25"/>
        <v>#NAME?</v>
      </c>
      <c r="H390" t="e" vm="2">
        <f t="shared" ca="1" si="26"/>
        <v>#NAME?</v>
      </c>
      <c r="I390" t="str">
        <f t="shared" si="27"/>
        <v>07.02.13.05 Ley 8.314 de Conductas Terroristas</v>
      </c>
      <c r="K390" t="s">
        <v>67</v>
      </c>
      <c r="L390" t="s">
        <v>1576</v>
      </c>
      <c r="M390" t="s">
        <v>1919</v>
      </c>
      <c r="N390" t="s">
        <v>2155</v>
      </c>
    </row>
    <row r="391" spans="1:14" x14ac:dyDescent="0.25">
      <c r="A391" t="e" vm="1">
        <f ca="1">_xlfn.XLOOKUP(K391,Sectores[Sector],Sectores[id_Sector],FALSE)</f>
        <v>#NAME?</v>
      </c>
      <c r="B391" t="e" vm="1">
        <f ca="1">_xlfn.XLOOKUP(L391,Contenido[Contenido],Contenido[id_contenido])</f>
        <v>#NAME?</v>
      </c>
      <c r="C391" t="e" vm="1">
        <f ca="1">_xlfn.XLOOKUP(M391,Temas[Tema],Temas[id_Tema],FALSE)</f>
        <v>#NAME?</v>
      </c>
      <c r="D391" t="s">
        <v>3854</v>
      </c>
      <c r="F391" t="e" vm="2">
        <f t="shared" ca="1" si="24"/>
        <v>#NAME?</v>
      </c>
      <c r="G391" t="e" vm="2">
        <f t="shared" ca="1" si="25"/>
        <v>#NAME?</v>
      </c>
      <c r="H391" t="e" vm="2">
        <f t="shared" ca="1" si="26"/>
        <v>#NAME?</v>
      </c>
      <c r="I391" t="str">
        <f t="shared" si="27"/>
        <v>07.02.13.06 Otros Delitos Ley 18.314</v>
      </c>
      <c r="K391" t="s">
        <v>67</v>
      </c>
      <c r="L391" t="s">
        <v>1576</v>
      </c>
      <c r="M391" t="s">
        <v>1919</v>
      </c>
      <c r="N391" t="s">
        <v>2284</v>
      </c>
    </row>
    <row r="392" spans="1:14" x14ac:dyDescent="0.25">
      <c r="A392" t="e" vm="1">
        <f ca="1">_xlfn.XLOOKUP(K392,Sectores[Sector],Sectores[id_Sector],FALSE)</f>
        <v>#NAME?</v>
      </c>
      <c r="B392" t="e" vm="1">
        <f ca="1">_xlfn.XLOOKUP(L392,Contenido[Contenido],Contenido[id_contenido])</f>
        <v>#NAME?</v>
      </c>
      <c r="C392" t="e" vm="1">
        <f ca="1">_xlfn.XLOOKUP(M392,Temas[Tema],Temas[id_Tema],FALSE)</f>
        <v>#NAME?</v>
      </c>
      <c r="D392" t="s">
        <v>3855</v>
      </c>
      <c r="F392" t="e" vm="2">
        <f t="shared" ca="1" si="24"/>
        <v>#NAME?</v>
      </c>
      <c r="G392" t="e" vm="2">
        <f t="shared" ca="1" si="25"/>
        <v>#NAME?</v>
      </c>
      <c r="H392" t="e" vm="2">
        <f t="shared" ca="1" si="26"/>
        <v>#NAME?</v>
      </c>
      <c r="I392" t="str">
        <f t="shared" si="27"/>
        <v>07.02.13.07 Perro Potencialmente Peligroso No Inscrito</v>
      </c>
      <c r="K392" t="s">
        <v>67</v>
      </c>
      <c r="L392" t="s">
        <v>1576</v>
      </c>
      <c r="M392" t="s">
        <v>1919</v>
      </c>
      <c r="N392" t="s">
        <v>2302</v>
      </c>
    </row>
    <row r="393" spans="1:14" x14ac:dyDescent="0.25">
      <c r="A393" t="e" vm="1">
        <f ca="1">_xlfn.XLOOKUP(K393,Sectores[Sector],Sectores[id_Sector],FALSE)</f>
        <v>#NAME?</v>
      </c>
      <c r="B393" t="e" vm="1">
        <f ca="1">_xlfn.XLOOKUP(L393,Contenido[Contenido],Contenido[id_contenido])</f>
        <v>#NAME?</v>
      </c>
      <c r="C393" t="e" vm="1">
        <f ca="1">_xlfn.XLOOKUP(M393,Temas[Tema],Temas[id_Tema],FALSE)</f>
        <v>#NAME?</v>
      </c>
      <c r="D393" t="s">
        <v>3856</v>
      </c>
      <c r="F393" t="e" vm="2">
        <f t="shared" ca="1" si="24"/>
        <v>#NAME?</v>
      </c>
      <c r="G393" t="e" vm="2">
        <f t="shared" ca="1" si="25"/>
        <v>#NAME?</v>
      </c>
      <c r="H393" t="e" vm="2">
        <f t="shared" ca="1" si="26"/>
        <v>#NAME?</v>
      </c>
      <c r="I393" t="str">
        <f t="shared" si="27"/>
        <v>07.02.13.08 Recaudar/Proveer Fondo para Comisión de Delitos Terroristas Persona Jurídica</v>
      </c>
      <c r="K393" t="s">
        <v>67</v>
      </c>
      <c r="L393" t="s">
        <v>1576</v>
      </c>
      <c r="M393" t="s">
        <v>1919</v>
      </c>
      <c r="N393" t="s">
        <v>2346</v>
      </c>
    </row>
    <row r="394" spans="1:14" x14ac:dyDescent="0.25">
      <c r="A394" t="e" vm="1">
        <f ca="1">_xlfn.XLOOKUP(K394,Sectores[Sector],Sectores[id_Sector],FALSE)</f>
        <v>#NAME?</v>
      </c>
      <c r="B394" t="e" vm="1">
        <f ca="1">_xlfn.XLOOKUP(L394,Contenido[Contenido],Contenido[id_contenido])</f>
        <v>#NAME?</v>
      </c>
      <c r="C394" t="e" vm="1">
        <f ca="1">_xlfn.XLOOKUP(M394,Temas[Tema],Temas[id_Tema],FALSE)</f>
        <v>#NAME?</v>
      </c>
      <c r="D394" t="s">
        <v>3857</v>
      </c>
      <c r="F394" t="e" vm="2">
        <f t="shared" ca="1" si="24"/>
        <v>#NAME?</v>
      </c>
      <c r="G394" t="e" vm="2">
        <f t="shared" ca="1" si="25"/>
        <v>#NAME?</v>
      </c>
      <c r="H394" t="e" vm="2">
        <f t="shared" ca="1" si="26"/>
        <v>#NAME?</v>
      </c>
      <c r="I394" t="str">
        <f t="shared" si="27"/>
        <v>07.02.13.09 Recaudar/Proveer Fondo para Comisión de Delitos Terroristas Persona Natural</v>
      </c>
      <c r="K394" t="s">
        <v>67</v>
      </c>
      <c r="L394" t="s">
        <v>1576</v>
      </c>
      <c r="M394" t="s">
        <v>1919</v>
      </c>
      <c r="N394" t="s">
        <v>2348</v>
      </c>
    </row>
    <row r="395" spans="1:14" x14ac:dyDescent="0.25">
      <c r="A395" t="e" vm="1">
        <f ca="1">_xlfn.XLOOKUP(K395,Sectores[Sector],Sectores[id_Sector],FALSE)</f>
        <v>#NAME?</v>
      </c>
      <c r="B395" t="e" vm="1">
        <f ca="1">_xlfn.XLOOKUP(L395,Contenido[Contenido],Contenido[id_contenido])</f>
        <v>#NAME?</v>
      </c>
      <c r="C395" t="e" vm="1">
        <f ca="1">_xlfn.XLOOKUP(M395,Temas[Tema],Temas[id_Tema],FALSE)</f>
        <v>#NAME?</v>
      </c>
      <c r="D395" t="s">
        <v>3858</v>
      </c>
      <c r="F395" t="e" vm="2">
        <f t="shared" ca="1" si="24"/>
        <v>#NAME?</v>
      </c>
      <c r="G395" t="e" vm="2">
        <f t="shared" ca="1" si="25"/>
        <v>#NAME?</v>
      </c>
      <c r="H395" t="e" vm="2">
        <f t="shared" ca="1" si="26"/>
        <v>#NAME?</v>
      </c>
      <c r="I395" t="str">
        <f t="shared" si="27"/>
        <v>07.02.13.10 Tráfico de Residuos Peligrosos</v>
      </c>
      <c r="K395" t="s">
        <v>67</v>
      </c>
      <c r="L395" t="s">
        <v>1576</v>
      </c>
      <c r="M395" t="s">
        <v>1919</v>
      </c>
      <c r="N395" t="s">
        <v>2463</v>
      </c>
    </row>
    <row r="396" spans="1:14" x14ac:dyDescent="0.25">
      <c r="A396" t="e" vm="1">
        <f ca="1">_xlfn.XLOOKUP(K396,Sectores[Sector],Sectores[id_Sector],FALSE)</f>
        <v>#NAME?</v>
      </c>
      <c r="B396" t="e" vm="1">
        <f ca="1">_xlfn.XLOOKUP(L396,Contenido[Contenido],Contenido[id_contenido])</f>
        <v>#NAME?</v>
      </c>
      <c r="C396" t="e" vm="1">
        <f ca="1">_xlfn.XLOOKUP(M396,Temas[Tema],Temas[id_Tema],FALSE)</f>
        <v>#NAME?</v>
      </c>
      <c r="D396" t="s">
        <v>3859</v>
      </c>
      <c r="F396" t="e" vm="2">
        <f t="shared" ca="1" si="24"/>
        <v>#NAME?</v>
      </c>
      <c r="G396" t="e" vm="2">
        <f t="shared" ca="1" si="25"/>
        <v>#NAME?</v>
      </c>
      <c r="H396" t="e" vm="2">
        <f t="shared" ca="1" si="26"/>
        <v>#NAME?</v>
      </c>
      <c r="I396" t="str">
        <f t="shared" si="27"/>
        <v>07.02.13.11 Traición, Espionaje y Demás Delitos Contra Soberanía y Seguridad Estado</v>
      </c>
      <c r="K396" t="s">
        <v>67</v>
      </c>
      <c r="L396" t="s">
        <v>1576</v>
      </c>
      <c r="M396" t="s">
        <v>1919</v>
      </c>
      <c r="N396" t="s">
        <v>2467</v>
      </c>
    </row>
    <row r="397" spans="1:14" x14ac:dyDescent="0.25">
      <c r="A397" t="e" vm="1">
        <f ca="1">_xlfn.XLOOKUP(K397,Sectores[Sector],Sectores[id_Sector],FALSE)</f>
        <v>#NAME?</v>
      </c>
      <c r="B397" t="e" vm="1">
        <f ca="1">_xlfn.XLOOKUP(L397,Contenido[Contenido],Contenido[id_contenido])</f>
        <v>#NAME?</v>
      </c>
      <c r="C397" t="e" vm="1">
        <f ca="1">_xlfn.XLOOKUP(M397,Temas[Tema],Temas[id_Tema],FALSE)</f>
        <v>#NAME?</v>
      </c>
      <c r="D397" t="s">
        <v>3860</v>
      </c>
      <c r="F397" t="e" vm="2">
        <f t="shared" ca="1" si="24"/>
        <v>#NAME?</v>
      </c>
      <c r="G397" t="e" vm="2">
        <f t="shared" ca="1" si="25"/>
        <v>#NAME?</v>
      </c>
      <c r="H397" t="e" vm="2">
        <f t="shared" ca="1" si="26"/>
        <v>#NAME?</v>
      </c>
      <c r="I397" t="str">
        <f t="shared" si="27"/>
        <v>07.02.13.12 Uso, Facilitación o Transporte de Hilo Curado</v>
      </c>
      <c r="K397" t="s">
        <v>67</v>
      </c>
      <c r="L397" t="s">
        <v>1576</v>
      </c>
      <c r="M397" t="s">
        <v>1919</v>
      </c>
      <c r="N397" t="s">
        <v>2493</v>
      </c>
    </row>
    <row r="398" spans="1:14" x14ac:dyDescent="0.25">
      <c r="A398" t="e" vm="1">
        <f ca="1">_xlfn.XLOOKUP(K398,Sectores[Sector],Sectores[id_Sector],FALSE)</f>
        <v>#NAME?</v>
      </c>
      <c r="B398" t="e" vm="1">
        <f ca="1">_xlfn.XLOOKUP(L398,Contenido[Contenido],Contenido[id_contenido])</f>
        <v>#NAME?</v>
      </c>
      <c r="C398" t="e" vm="1">
        <f ca="1">_xlfn.XLOOKUP(M398,Temas[Tema],Temas[id_Tema],FALSE)</f>
        <v>#NAME?</v>
      </c>
      <c r="D398" t="s">
        <v>3861</v>
      </c>
      <c r="F398" t="e" vm="2">
        <f t="shared" ca="1" si="24"/>
        <v>#NAME?</v>
      </c>
      <c r="G398" t="e" vm="2">
        <f t="shared" ca="1" si="25"/>
        <v>#NAME?</v>
      </c>
      <c r="H398" t="e" vm="2">
        <f t="shared" ca="1" si="26"/>
        <v>#NAME?</v>
      </c>
      <c r="I398" t="str">
        <f t="shared" si="27"/>
        <v>07.02.14.01 Aborto</v>
      </c>
      <c r="K398" t="s">
        <v>67</v>
      </c>
      <c r="L398" t="s">
        <v>1576</v>
      </c>
      <c r="M398" t="s">
        <v>1594</v>
      </c>
      <c r="N398" t="s">
        <v>1595</v>
      </c>
    </row>
    <row r="399" spans="1:14" x14ac:dyDescent="0.25">
      <c r="A399" t="e" vm="1">
        <f ca="1">_xlfn.XLOOKUP(K399,Sectores[Sector],Sectores[id_Sector],FALSE)</f>
        <v>#NAME?</v>
      </c>
      <c r="B399" t="e" vm="1">
        <f ca="1">_xlfn.XLOOKUP(L399,Contenido[Contenido],Contenido[id_contenido])</f>
        <v>#NAME?</v>
      </c>
      <c r="C399" t="e" vm="1">
        <f ca="1">_xlfn.XLOOKUP(M399,Temas[Tema],Temas[id_Tema],FALSE)</f>
        <v>#NAME?</v>
      </c>
      <c r="D399" t="s">
        <v>3862</v>
      </c>
      <c r="F399" t="e" vm="2">
        <f t="shared" ca="1" si="24"/>
        <v>#NAME?</v>
      </c>
      <c r="G399" t="e" vm="2">
        <f t="shared" ca="1" si="25"/>
        <v>#NAME?</v>
      </c>
      <c r="H399" t="e" vm="2">
        <f t="shared" ca="1" si="26"/>
        <v>#NAME?</v>
      </c>
      <c r="I399" t="str">
        <f t="shared" si="27"/>
        <v>07.02.14.02 Aborto Cometido Por Facultativo Por Causales No Reguladas</v>
      </c>
      <c r="K399" t="s">
        <v>67</v>
      </c>
      <c r="L399" t="s">
        <v>1576</v>
      </c>
      <c r="M399" t="s">
        <v>1594</v>
      </c>
      <c r="N399" t="s">
        <v>1172</v>
      </c>
    </row>
    <row r="400" spans="1:14" x14ac:dyDescent="0.25">
      <c r="A400" t="e" vm="1">
        <f ca="1">_xlfn.XLOOKUP(K400,Sectores[Sector],Sectores[id_Sector],FALSE)</f>
        <v>#NAME?</v>
      </c>
      <c r="B400" t="e" vm="1">
        <f ca="1">_xlfn.XLOOKUP(L400,Contenido[Contenido],Contenido[id_contenido])</f>
        <v>#NAME?</v>
      </c>
      <c r="C400" t="e" vm="1">
        <f ca="1">_xlfn.XLOOKUP(M400,Temas[Tema],Temas[id_Tema],FALSE)</f>
        <v>#NAME?</v>
      </c>
      <c r="D400" t="s">
        <v>3863</v>
      </c>
      <c r="F400" t="e" vm="2">
        <f t="shared" ca="1" si="24"/>
        <v>#NAME?</v>
      </c>
      <c r="G400" t="e" vm="2">
        <f t="shared" ca="1" si="25"/>
        <v>#NAME?</v>
      </c>
      <c r="H400" t="e" vm="2">
        <f t="shared" ca="1" si="26"/>
        <v>#NAME?</v>
      </c>
      <c r="I400" t="str">
        <f t="shared" si="27"/>
        <v>07.02.14.03 Aborto Consentido Causales No Reguladas</v>
      </c>
      <c r="K400" t="s">
        <v>67</v>
      </c>
      <c r="L400" t="s">
        <v>1576</v>
      </c>
      <c r="M400" t="s">
        <v>1594</v>
      </c>
      <c r="N400" t="s">
        <v>1176</v>
      </c>
    </row>
    <row r="401" spans="1:14" x14ac:dyDescent="0.25">
      <c r="A401" t="e" vm="1">
        <f ca="1">_xlfn.XLOOKUP(K401,Sectores[Sector],Sectores[id_Sector],FALSE)</f>
        <v>#NAME?</v>
      </c>
      <c r="B401" t="e" vm="1">
        <f ca="1">_xlfn.XLOOKUP(L401,Contenido[Contenido],Contenido[id_contenido])</f>
        <v>#NAME?</v>
      </c>
      <c r="C401" t="e" vm="1">
        <f ca="1">_xlfn.XLOOKUP(M401,Temas[Tema],Temas[id_Tema],FALSE)</f>
        <v>#NAME?</v>
      </c>
      <c r="D401" t="s">
        <v>3864</v>
      </c>
      <c r="F401" t="e" vm="2">
        <f t="shared" ca="1" si="24"/>
        <v>#NAME?</v>
      </c>
      <c r="G401" t="e" vm="2">
        <f t="shared" ca="1" si="25"/>
        <v>#NAME?</v>
      </c>
      <c r="H401" t="e" vm="2">
        <f t="shared" ca="1" si="26"/>
        <v>#NAME?</v>
      </c>
      <c r="I401" t="str">
        <f t="shared" si="27"/>
        <v>07.02.14.04 Aborto Sin Consentimiento</v>
      </c>
      <c r="K401" t="s">
        <v>67</v>
      </c>
      <c r="L401" t="s">
        <v>1576</v>
      </c>
      <c r="M401" t="s">
        <v>1594</v>
      </c>
      <c r="N401" t="s">
        <v>1178</v>
      </c>
    </row>
    <row r="402" spans="1:14" x14ac:dyDescent="0.25">
      <c r="A402" t="e" vm="1">
        <f ca="1">_xlfn.XLOOKUP(K402,Sectores[Sector],Sectores[id_Sector],FALSE)</f>
        <v>#NAME?</v>
      </c>
      <c r="B402" t="e" vm="1">
        <f ca="1">_xlfn.XLOOKUP(L402,Contenido[Contenido],Contenido[id_contenido])</f>
        <v>#NAME?</v>
      </c>
      <c r="C402" t="e" vm="1">
        <f ca="1">_xlfn.XLOOKUP(M402,Temas[Tema],Temas[id_Tema],FALSE)</f>
        <v>#NAME?</v>
      </c>
      <c r="D402" t="s">
        <v>3865</v>
      </c>
      <c r="F402" t="e" vm="2">
        <f t="shared" ca="1" si="24"/>
        <v>#NAME?</v>
      </c>
      <c r="G402" t="e" vm="2">
        <f t="shared" ca="1" si="25"/>
        <v>#NAME?</v>
      </c>
      <c r="H402" t="e" vm="2">
        <f t="shared" ca="1" si="26"/>
        <v>#NAME?</v>
      </c>
      <c r="I402" t="str">
        <f t="shared" si="27"/>
        <v>07.02.14.05 Auxilio al Suicidio</v>
      </c>
      <c r="K402" t="s">
        <v>67</v>
      </c>
      <c r="L402" t="s">
        <v>1576</v>
      </c>
      <c r="M402" t="s">
        <v>1594</v>
      </c>
      <c r="N402" t="s">
        <v>1715</v>
      </c>
    </row>
    <row r="403" spans="1:14" x14ac:dyDescent="0.25">
      <c r="A403" t="e" vm="1">
        <f ca="1">_xlfn.XLOOKUP(K403,Sectores[Sector],Sectores[id_Sector],FALSE)</f>
        <v>#NAME?</v>
      </c>
      <c r="B403" t="e" vm="1">
        <f ca="1">_xlfn.XLOOKUP(L403,Contenido[Contenido],Contenido[id_contenido])</f>
        <v>#NAME?</v>
      </c>
      <c r="C403" t="e" vm="1">
        <f ca="1">_xlfn.XLOOKUP(M403,Temas[Tema],Temas[id_Tema],FALSE)</f>
        <v>#NAME?</v>
      </c>
      <c r="D403" t="s">
        <v>3866</v>
      </c>
      <c r="F403" t="e" vm="2">
        <f t="shared" ca="1" si="24"/>
        <v>#NAME?</v>
      </c>
      <c r="G403" t="e" vm="2">
        <f t="shared" ca="1" si="25"/>
        <v>#NAME?</v>
      </c>
      <c r="H403" t="e" vm="2">
        <f t="shared" ca="1" si="26"/>
        <v>#NAME?</v>
      </c>
      <c r="I403" t="str">
        <f t="shared" si="27"/>
        <v>07.02.14.06 Castración y Mutilación</v>
      </c>
      <c r="K403" t="s">
        <v>67</v>
      </c>
      <c r="L403" t="s">
        <v>1576</v>
      </c>
      <c r="M403" t="s">
        <v>1594</v>
      </c>
      <c r="N403" t="s">
        <v>1725</v>
      </c>
    </row>
    <row r="404" spans="1:14" x14ac:dyDescent="0.25">
      <c r="A404" t="e" vm="1">
        <f ca="1">_xlfn.XLOOKUP(K404,Sectores[Sector],Sectores[id_Sector],FALSE)</f>
        <v>#NAME?</v>
      </c>
      <c r="B404" t="e" vm="1">
        <f ca="1">_xlfn.XLOOKUP(L404,Contenido[Contenido],Contenido[id_contenido])</f>
        <v>#NAME?</v>
      </c>
      <c r="C404" t="e" vm="1">
        <f ca="1">_xlfn.XLOOKUP(M404,Temas[Tema],Temas[id_Tema],FALSE)</f>
        <v>#NAME?</v>
      </c>
      <c r="D404" t="s">
        <v>3867</v>
      </c>
      <c r="F404" t="e" vm="2">
        <f t="shared" ca="1" si="24"/>
        <v>#NAME?</v>
      </c>
      <c r="G404" t="e" vm="2">
        <f t="shared" ca="1" si="25"/>
        <v>#NAME?</v>
      </c>
      <c r="H404" t="e" vm="2">
        <f t="shared" ca="1" si="26"/>
        <v>#NAME?</v>
      </c>
      <c r="I404" t="str">
        <f t="shared" si="27"/>
        <v>07.02.14.07 Crimenes Lesa Humanidad y Genocidio</v>
      </c>
      <c r="K404" t="s">
        <v>67</v>
      </c>
      <c r="L404" t="s">
        <v>1576</v>
      </c>
      <c r="M404" t="s">
        <v>1594</v>
      </c>
      <c r="N404" t="s">
        <v>1809</v>
      </c>
    </row>
    <row r="405" spans="1:14" x14ac:dyDescent="0.25">
      <c r="A405" t="e" vm="1">
        <f ca="1">_xlfn.XLOOKUP(K405,Sectores[Sector],Sectores[id_Sector],FALSE)</f>
        <v>#NAME?</v>
      </c>
      <c r="B405" t="e" vm="1">
        <f ca="1">_xlfn.XLOOKUP(L405,Contenido[Contenido],Contenido[id_contenido])</f>
        <v>#NAME?</v>
      </c>
      <c r="C405" t="e" vm="1">
        <f ca="1">_xlfn.XLOOKUP(M405,Temas[Tema],Temas[id_Tema],FALSE)</f>
        <v>#NAME?</v>
      </c>
      <c r="D405" t="s">
        <v>3868</v>
      </c>
      <c r="F405" t="e" vm="2">
        <f t="shared" ca="1" si="24"/>
        <v>#NAME?</v>
      </c>
      <c r="G405" t="e" vm="2">
        <f t="shared" ca="1" si="25"/>
        <v>#NAME?</v>
      </c>
      <c r="H405" t="e" vm="2">
        <f t="shared" ca="1" si="26"/>
        <v>#NAME?</v>
      </c>
      <c r="I405" t="str">
        <f t="shared" si="27"/>
        <v>07.02.14.08 Denegacion de Auxilio</v>
      </c>
      <c r="K405" t="s">
        <v>67</v>
      </c>
      <c r="L405" t="s">
        <v>1576</v>
      </c>
      <c r="M405" t="s">
        <v>1594</v>
      </c>
      <c r="N405" t="s">
        <v>1879</v>
      </c>
    </row>
    <row r="406" spans="1:14" x14ac:dyDescent="0.25">
      <c r="A406" t="e" vm="1">
        <f ca="1">_xlfn.XLOOKUP(K406,Sectores[Sector],Sectores[id_Sector],FALSE)</f>
        <v>#NAME?</v>
      </c>
      <c r="B406" t="e" vm="1">
        <f ca="1">_xlfn.XLOOKUP(L406,Contenido[Contenido],Contenido[id_contenido])</f>
        <v>#NAME?</v>
      </c>
      <c r="C406" t="e" vm="1">
        <f ca="1">_xlfn.XLOOKUP(M406,Temas[Tema],Temas[id_Tema],FALSE)</f>
        <v>#NAME?</v>
      </c>
      <c r="D406" t="s">
        <v>3869</v>
      </c>
      <c r="F406" t="e" vm="2">
        <f t="shared" ca="1" si="24"/>
        <v>#NAME?</v>
      </c>
      <c r="G406" t="e" vm="2">
        <f t="shared" ca="1" si="25"/>
        <v>#NAME?</v>
      </c>
      <c r="H406" t="e" vm="2">
        <f t="shared" ca="1" si="26"/>
        <v>#NAME?</v>
      </c>
      <c r="I406" t="str">
        <f t="shared" si="27"/>
        <v>07.02.14.09 Muertes y Hallazgo de Cadaver</v>
      </c>
      <c r="K406" t="s">
        <v>67</v>
      </c>
      <c r="L406" t="s">
        <v>1576</v>
      </c>
      <c r="M406" t="s">
        <v>1594</v>
      </c>
      <c r="N406" t="s">
        <v>2189</v>
      </c>
    </row>
    <row r="407" spans="1:14" x14ac:dyDescent="0.25">
      <c r="A407" t="e" vm="1">
        <f ca="1">_xlfn.XLOOKUP(K407,Sectores[Sector],Sectores[id_Sector],FALSE)</f>
        <v>#NAME?</v>
      </c>
      <c r="B407" t="e" vm="1">
        <f ca="1">_xlfn.XLOOKUP(L407,Contenido[Contenido],Contenido[id_contenido])</f>
        <v>#NAME?</v>
      </c>
      <c r="C407" t="e" vm="1">
        <f ca="1">_xlfn.XLOOKUP(M407,Temas[Tema],Temas[id_Tema],FALSE)</f>
        <v>#NAME?</v>
      </c>
      <c r="D407" t="s">
        <v>3870</v>
      </c>
      <c r="F407" t="e" vm="2">
        <f t="shared" ca="1" si="24"/>
        <v>#NAME?</v>
      </c>
      <c r="G407" t="e" vm="2">
        <f t="shared" ca="1" si="25"/>
        <v>#NAME?</v>
      </c>
      <c r="H407" t="e" vm="2">
        <f t="shared" ca="1" si="26"/>
        <v>#NAME?</v>
      </c>
      <c r="I407" t="str">
        <f t="shared" si="27"/>
        <v>07.02.14.10 Tráfico de Órganos Incluyendo los Provenientes de Aborto</v>
      </c>
      <c r="K407" t="s">
        <v>67</v>
      </c>
      <c r="L407" t="s">
        <v>1576</v>
      </c>
      <c r="M407" t="s">
        <v>1594</v>
      </c>
      <c r="N407" t="s">
        <v>2459</v>
      </c>
    </row>
    <row r="408" spans="1:14" x14ac:dyDescent="0.25">
      <c r="A408" t="e" vm="1">
        <f ca="1">_xlfn.XLOOKUP(K408,Sectores[Sector],Sectores[id_Sector],FALSE)</f>
        <v>#NAME?</v>
      </c>
      <c r="B408" t="e" vm="1">
        <f ca="1">_xlfn.XLOOKUP(L408,Contenido[Contenido],Contenido[id_contenido])</f>
        <v>#NAME?</v>
      </c>
      <c r="C408" t="e" vm="1">
        <f ca="1">_xlfn.XLOOKUP(M408,Temas[Tema],Temas[id_Tema],FALSE)</f>
        <v>#NAME?</v>
      </c>
      <c r="D408" t="s">
        <v>3871</v>
      </c>
      <c r="F408" t="e" vm="2">
        <f t="shared" ca="1" si="24"/>
        <v>#NAME?</v>
      </c>
      <c r="G408" t="e" vm="2">
        <f t="shared" ca="1" si="25"/>
        <v>#NAME?</v>
      </c>
      <c r="H408" t="e" vm="2">
        <f t="shared" ca="1" si="26"/>
        <v>#NAME?</v>
      </c>
      <c r="I408" t="str">
        <f t="shared" si="27"/>
        <v>07.02.14.11 Trata de Personas</v>
      </c>
      <c r="K408" t="s">
        <v>67</v>
      </c>
      <c r="L408" t="s">
        <v>1576</v>
      </c>
      <c r="M408" t="s">
        <v>1594</v>
      </c>
      <c r="N408" t="s">
        <v>2473</v>
      </c>
    </row>
    <row r="409" spans="1:14" x14ac:dyDescent="0.25">
      <c r="A409" t="e" vm="1">
        <f ca="1">_xlfn.XLOOKUP(K409,Sectores[Sector],Sectores[id_Sector],FALSE)</f>
        <v>#NAME?</v>
      </c>
      <c r="B409" t="e" vm="1">
        <f ca="1">_xlfn.XLOOKUP(L409,Contenido[Contenido],Contenido[id_contenido])</f>
        <v>#NAME?</v>
      </c>
      <c r="C409" t="e" vm="1">
        <f ca="1">_xlfn.XLOOKUP(M409,Temas[Tema],Temas[id_Tema],FALSE)</f>
        <v>#NAME?</v>
      </c>
      <c r="D409" t="s">
        <v>3872</v>
      </c>
      <c r="F409" t="e" vm="2">
        <f t="shared" ca="1" si="24"/>
        <v>#NAME?</v>
      </c>
      <c r="G409" t="e" vm="2">
        <f t="shared" ca="1" si="25"/>
        <v>#NAME?</v>
      </c>
      <c r="H409" t="e" vm="2">
        <f t="shared" ca="1" si="26"/>
        <v>#NAME?</v>
      </c>
      <c r="I409" t="str">
        <f t="shared" si="27"/>
        <v>07.02.14.12 Trata de Personas para la Explotación Sexual</v>
      </c>
      <c r="K409" t="s">
        <v>67</v>
      </c>
      <c r="L409" t="s">
        <v>1576</v>
      </c>
      <c r="M409" t="s">
        <v>1594</v>
      </c>
      <c r="N409" t="s">
        <v>2475</v>
      </c>
    </row>
    <row r="410" spans="1:14" x14ac:dyDescent="0.25">
      <c r="A410" t="e" vm="1">
        <f ca="1">_xlfn.XLOOKUP(K410,Sectores[Sector],Sectores[id_Sector],FALSE)</f>
        <v>#NAME?</v>
      </c>
      <c r="B410" t="e" vm="1">
        <f ca="1">_xlfn.XLOOKUP(L410,Contenido[Contenido],Contenido[id_contenido])</f>
        <v>#NAME?</v>
      </c>
      <c r="C410" t="e" vm="1">
        <f ca="1">_xlfn.XLOOKUP(M410,Temas[Tema],Temas[id_Tema],FALSE)</f>
        <v>#NAME?</v>
      </c>
      <c r="D410" t="s">
        <v>3873</v>
      </c>
      <c r="F410" t="e" vm="2">
        <f t="shared" ca="1" si="24"/>
        <v>#NAME?</v>
      </c>
      <c r="G410" t="e" vm="2">
        <f t="shared" ca="1" si="25"/>
        <v>#NAME?</v>
      </c>
      <c r="H410" t="e" vm="2">
        <f t="shared" ca="1" si="26"/>
        <v>#NAME?</v>
      </c>
      <c r="I410" t="str">
        <f t="shared" si="27"/>
        <v>07.02.14.13 Trata Personas Menores de 18 Años</v>
      </c>
      <c r="K410" t="s">
        <v>67</v>
      </c>
      <c r="L410" t="s">
        <v>1576</v>
      </c>
      <c r="M410" t="s">
        <v>1594</v>
      </c>
      <c r="N410" t="s">
        <v>2477</v>
      </c>
    </row>
    <row r="411" spans="1:14" x14ac:dyDescent="0.25">
      <c r="A411" t="e" vm="1">
        <f ca="1">_xlfn.XLOOKUP(K411,Sectores[Sector],Sectores[id_Sector],FALSE)</f>
        <v>#NAME?</v>
      </c>
      <c r="B411" t="e" vm="1">
        <f ca="1">_xlfn.XLOOKUP(L411,Contenido[Contenido],Contenido[id_contenido])</f>
        <v>#NAME?</v>
      </c>
      <c r="C411" t="e" vm="1">
        <f ca="1">_xlfn.XLOOKUP(M411,Temas[Tema],Temas[id_Tema],FALSE)</f>
        <v>#NAME?</v>
      </c>
      <c r="D411" t="s">
        <v>3874</v>
      </c>
      <c r="F411" t="e" vm="2">
        <f t="shared" ca="1" si="24"/>
        <v>#NAME?</v>
      </c>
      <c r="G411" t="e" vm="2">
        <f t="shared" ca="1" si="25"/>
        <v>#NAME?</v>
      </c>
      <c r="H411" t="e" vm="2">
        <f t="shared" ca="1" si="26"/>
        <v>#NAME?</v>
      </c>
      <c r="I411" t="str">
        <f t="shared" si="27"/>
        <v>07.02.14.14 Trata Personas para Trabajos Forzados y Otros</v>
      </c>
      <c r="K411" t="s">
        <v>67</v>
      </c>
      <c r="L411" t="s">
        <v>1576</v>
      </c>
      <c r="M411" t="s">
        <v>1594</v>
      </c>
      <c r="N411" t="s">
        <v>2479</v>
      </c>
    </row>
    <row r="412" spans="1:14" x14ac:dyDescent="0.25">
      <c r="A412" t="e" vm="1">
        <f ca="1">_xlfn.XLOOKUP(K412,Sectores[Sector],Sectores[id_Sector],FALSE)</f>
        <v>#NAME?</v>
      </c>
      <c r="B412" t="e" vm="1">
        <f ca="1">_xlfn.XLOOKUP(L412,Contenido[Contenido],Contenido[id_contenido])</f>
        <v>#NAME?</v>
      </c>
      <c r="C412" t="e" vm="1">
        <f ca="1">_xlfn.XLOOKUP(M412,Temas[Tema],Temas[id_Tema],FALSE)</f>
        <v>#NAME?</v>
      </c>
      <c r="D412" t="s">
        <v>3875</v>
      </c>
      <c r="F412" t="e" vm="2">
        <f t="shared" ca="1" si="24"/>
        <v>#NAME?</v>
      </c>
      <c r="G412" t="e" vm="2">
        <f t="shared" ca="1" si="25"/>
        <v>#NAME?</v>
      </c>
      <c r="H412" t="e" vm="2">
        <f t="shared" ca="1" si="26"/>
        <v>#NAME?</v>
      </c>
      <c r="I412" t="str">
        <f t="shared" si="27"/>
        <v>07.02.14.15 Tratos Degradantes a Personas Vulnerables</v>
      </c>
      <c r="K412" t="s">
        <v>67</v>
      </c>
      <c r="L412" t="s">
        <v>1576</v>
      </c>
      <c r="M412" t="s">
        <v>1594</v>
      </c>
      <c r="N412" t="s">
        <v>2481</v>
      </c>
    </row>
    <row r="413" spans="1:14" x14ac:dyDescent="0.25">
      <c r="A413" t="e" vm="1">
        <f ca="1">_xlfn.XLOOKUP(K413,Sectores[Sector],Sectores[id_Sector],FALSE)</f>
        <v>#NAME?</v>
      </c>
      <c r="B413" t="e" vm="1">
        <f ca="1">_xlfn.XLOOKUP(L413,Contenido[Contenido],Contenido[id_contenido])</f>
        <v>#NAME?</v>
      </c>
      <c r="C413" t="e" vm="1">
        <f ca="1">_xlfn.XLOOKUP(M413,Temas[Tema],Temas[id_Tema],FALSE)</f>
        <v>#NAME?</v>
      </c>
      <c r="D413" t="s">
        <v>3876</v>
      </c>
      <c r="F413" t="e" vm="2">
        <f t="shared" ca="1" si="24"/>
        <v>#NAME?</v>
      </c>
      <c r="G413" t="e" vm="2">
        <f t="shared" ca="1" si="25"/>
        <v>#NAME?</v>
      </c>
      <c r="H413" t="e" vm="2">
        <f t="shared" ca="1" si="26"/>
        <v>#NAME?</v>
      </c>
      <c r="I413" t="str">
        <f t="shared" si="27"/>
        <v>07.02.15.01 Abandono de Conyuge o de parientes Enfermos</v>
      </c>
      <c r="K413" t="s">
        <v>67</v>
      </c>
      <c r="L413" t="s">
        <v>1576</v>
      </c>
      <c r="M413" t="s">
        <v>1581</v>
      </c>
      <c r="N413" t="s">
        <v>1582</v>
      </c>
    </row>
    <row r="414" spans="1:14" x14ac:dyDescent="0.25">
      <c r="A414" t="e" vm="1">
        <f ca="1">_xlfn.XLOOKUP(K414,Sectores[Sector],Sectores[id_Sector],FALSE)</f>
        <v>#NAME?</v>
      </c>
      <c r="B414" t="e" vm="1">
        <f ca="1">_xlfn.XLOOKUP(L414,Contenido[Contenido],Contenido[id_contenido])</f>
        <v>#NAME?</v>
      </c>
      <c r="C414" t="e" vm="1">
        <f ca="1">_xlfn.XLOOKUP(M414,Temas[Tema],Temas[id_Tema],FALSE)</f>
        <v>#NAME?</v>
      </c>
      <c r="D414" t="s">
        <v>3877</v>
      </c>
      <c r="F414" t="e" vm="2">
        <f t="shared" ca="1" si="24"/>
        <v>#NAME?</v>
      </c>
      <c r="G414" t="e" vm="2">
        <f t="shared" ca="1" si="25"/>
        <v>#NAME?</v>
      </c>
      <c r="H414" t="e" vm="2">
        <f t="shared" ca="1" si="26"/>
        <v>#NAME?</v>
      </c>
      <c r="I414" t="str">
        <f t="shared" si="27"/>
        <v>07.02.15.02 Abandono de Destino</v>
      </c>
      <c r="K414" t="s">
        <v>67</v>
      </c>
      <c r="L414" t="s">
        <v>1576</v>
      </c>
      <c r="M414" t="s">
        <v>1581</v>
      </c>
      <c r="N414" t="s">
        <v>1584</v>
      </c>
    </row>
    <row r="415" spans="1:14" x14ac:dyDescent="0.25">
      <c r="A415" t="e" vm="1">
        <f ca="1">_xlfn.XLOOKUP(K415,Sectores[Sector],Sectores[id_Sector],FALSE)</f>
        <v>#NAME?</v>
      </c>
      <c r="B415" t="e" vm="1">
        <f ca="1">_xlfn.XLOOKUP(L415,Contenido[Contenido],Contenido[id_contenido])</f>
        <v>#NAME?</v>
      </c>
      <c r="C415" t="e" vm="1">
        <f ca="1">_xlfn.XLOOKUP(M415,Temas[Tema],Temas[id_Tema],FALSE)</f>
        <v>#NAME?</v>
      </c>
      <c r="D415" t="s">
        <v>3878</v>
      </c>
      <c r="F415" t="e" vm="2">
        <f t="shared" ca="1" si="24"/>
        <v>#NAME?</v>
      </c>
      <c r="G415" t="e" vm="2">
        <f t="shared" ca="1" si="25"/>
        <v>#NAME?</v>
      </c>
      <c r="H415" t="e" vm="2">
        <f t="shared" ca="1" si="26"/>
        <v>#NAME?</v>
      </c>
      <c r="I415" t="str">
        <f t="shared" si="27"/>
        <v>07.02.15.03 Abandono de Niños</v>
      </c>
      <c r="K415" t="s">
        <v>67</v>
      </c>
      <c r="L415" t="s">
        <v>1576</v>
      </c>
      <c r="M415" t="s">
        <v>1581</v>
      </c>
      <c r="N415" t="s">
        <v>1586</v>
      </c>
    </row>
    <row r="416" spans="1:14" x14ac:dyDescent="0.25">
      <c r="A416" t="e" vm="1">
        <f ca="1">_xlfn.XLOOKUP(K416,Sectores[Sector],Sectores[id_Sector],FALSE)</f>
        <v>#NAME?</v>
      </c>
      <c r="B416" t="e" vm="1">
        <f ca="1">_xlfn.XLOOKUP(L416,Contenido[Contenido],Contenido[id_contenido])</f>
        <v>#NAME?</v>
      </c>
      <c r="C416" t="e" vm="1">
        <f ca="1">_xlfn.XLOOKUP(M416,Temas[Tema],Temas[id_Tema],FALSE)</f>
        <v>#NAME?</v>
      </c>
      <c r="D416" t="s">
        <v>3879</v>
      </c>
      <c r="F416" t="e" vm="2">
        <f t="shared" ca="1" si="24"/>
        <v>#NAME?</v>
      </c>
      <c r="G416" t="e" vm="2">
        <f t="shared" ca="1" si="25"/>
        <v>#NAME?</v>
      </c>
      <c r="H416" t="e" vm="2">
        <f t="shared" ca="1" si="26"/>
        <v>#NAME?</v>
      </c>
      <c r="I416" t="str">
        <f t="shared" si="27"/>
        <v>07.02.15.04 Otros Delitos Contra Las Personas</v>
      </c>
      <c r="K416" t="s">
        <v>67</v>
      </c>
      <c r="L416" t="s">
        <v>1576</v>
      </c>
      <c r="M416" t="s">
        <v>1581</v>
      </c>
      <c r="N416" t="s">
        <v>2270</v>
      </c>
    </row>
    <row r="417" spans="1:14" x14ac:dyDescent="0.25">
      <c r="A417" t="e" vm="1">
        <f ca="1">_xlfn.XLOOKUP(K417,Sectores[Sector],Sectores[id_Sector],FALSE)</f>
        <v>#NAME?</v>
      </c>
      <c r="B417" t="e" vm="1">
        <f ca="1">_xlfn.XLOOKUP(L417,Contenido[Contenido],Contenido[id_contenido])</f>
        <v>#NAME?</v>
      </c>
      <c r="C417" t="e" vm="1">
        <f ca="1">_xlfn.XLOOKUP(M417,Temas[Tema],Temas[id_Tema],FALSE)</f>
        <v>#NAME?</v>
      </c>
      <c r="D417" t="s">
        <v>3880</v>
      </c>
      <c r="F417" t="e" vm="2">
        <f t="shared" ca="1" si="24"/>
        <v>#NAME?</v>
      </c>
      <c r="G417" t="e" vm="2">
        <f t="shared" ca="1" si="25"/>
        <v>#NAME?</v>
      </c>
      <c r="H417" t="e" vm="2">
        <f t="shared" ca="1" si="26"/>
        <v>#NAME?</v>
      </c>
      <c r="I417" t="str">
        <f t="shared" si="27"/>
        <v>07.02.16.01 Abandono de Armas o Elementos Sujetas a Control</v>
      </c>
      <c r="K417" t="s">
        <v>67</v>
      </c>
      <c r="L417" t="s">
        <v>1576</v>
      </c>
      <c r="M417" t="s">
        <v>1577</v>
      </c>
      <c r="N417" t="s">
        <v>1578</v>
      </c>
    </row>
    <row r="418" spans="1:14" x14ac:dyDescent="0.25">
      <c r="A418" t="e" vm="1">
        <f ca="1">_xlfn.XLOOKUP(K418,Sectores[Sector],Sectores[id_Sector],FALSE)</f>
        <v>#NAME?</v>
      </c>
      <c r="B418" t="e" vm="1">
        <f ca="1">_xlfn.XLOOKUP(L418,Contenido[Contenido],Contenido[id_contenido])</f>
        <v>#NAME?</v>
      </c>
      <c r="C418" t="e" vm="1">
        <f ca="1">_xlfn.XLOOKUP(M418,Temas[Tema],Temas[id_Tema],FALSE)</f>
        <v>#NAME?</v>
      </c>
      <c r="D418" t="s">
        <v>3881</v>
      </c>
      <c r="F418" t="e" vm="2">
        <f t="shared" ca="1" si="24"/>
        <v>#NAME?</v>
      </c>
      <c r="G418" t="e" vm="2">
        <f t="shared" ca="1" si="25"/>
        <v>#NAME?</v>
      </c>
      <c r="H418" t="e" vm="2">
        <f t="shared" ca="1" si="26"/>
        <v>#NAME?</v>
      </c>
      <c r="I418" t="str">
        <f t="shared" si="27"/>
        <v>07.02.16.02 Adquisición Material de Guerra Instituciones Armadas</v>
      </c>
      <c r="K418" t="s">
        <v>67</v>
      </c>
      <c r="L418" t="s">
        <v>1576</v>
      </c>
      <c r="M418" t="s">
        <v>1577</v>
      </c>
      <c r="N418" t="s">
        <v>1637</v>
      </c>
    </row>
    <row r="419" spans="1:14" x14ac:dyDescent="0.25">
      <c r="A419" t="e" vm="1">
        <f ca="1">_xlfn.XLOOKUP(K419,Sectores[Sector],Sectores[id_Sector],FALSE)</f>
        <v>#NAME?</v>
      </c>
      <c r="B419" t="e" vm="1">
        <f ca="1">_xlfn.XLOOKUP(L419,Contenido[Contenido],Contenido[id_contenido])</f>
        <v>#NAME?</v>
      </c>
      <c r="C419" t="e" vm="1">
        <f ca="1">_xlfn.XLOOKUP(M419,Temas[Tema],Temas[id_Tema],FALSE)</f>
        <v>#NAME?</v>
      </c>
      <c r="D419" t="s">
        <v>3882</v>
      </c>
      <c r="F419" t="e" vm="2">
        <f t="shared" ca="1" si="24"/>
        <v>#NAME?</v>
      </c>
      <c r="G419" t="e" vm="2">
        <f t="shared" ca="1" si="25"/>
        <v>#NAME?</v>
      </c>
      <c r="H419" t="e" vm="2">
        <f t="shared" ca="1" si="26"/>
        <v>#NAME?</v>
      </c>
      <c r="I419" t="str">
        <f t="shared" si="27"/>
        <v>07.02.16.03 Adquisición y Venta Indebida de Cartuchos y Municiones</v>
      </c>
      <c r="K419" t="s">
        <v>67</v>
      </c>
      <c r="L419" t="s">
        <v>1576</v>
      </c>
      <c r="M419" t="s">
        <v>1577</v>
      </c>
      <c r="N419" t="s">
        <v>1641</v>
      </c>
    </row>
    <row r="420" spans="1:14" x14ac:dyDescent="0.25">
      <c r="A420" t="e" vm="1">
        <f ca="1">_xlfn.XLOOKUP(K420,Sectores[Sector],Sectores[id_Sector],FALSE)</f>
        <v>#NAME?</v>
      </c>
      <c r="B420" t="e" vm="1">
        <f ca="1">_xlfn.XLOOKUP(L420,Contenido[Contenido],Contenido[id_contenido])</f>
        <v>#NAME?</v>
      </c>
      <c r="C420" t="e" vm="1">
        <f ca="1">_xlfn.XLOOKUP(M420,Temas[Tema],Temas[id_Tema],FALSE)</f>
        <v>#NAME?</v>
      </c>
      <c r="D420" t="s">
        <v>3883</v>
      </c>
      <c r="F420" t="e" vm="2">
        <f t="shared" ca="1" si="24"/>
        <v>#NAME?</v>
      </c>
      <c r="G420" t="e" vm="2">
        <f t="shared" ca="1" si="25"/>
        <v>#NAME?</v>
      </c>
      <c r="H420" t="e" vm="2">
        <f t="shared" ca="1" si="26"/>
        <v>#NAME?</v>
      </c>
      <c r="I420" t="str">
        <f t="shared" si="27"/>
        <v>07.02.16.04 Entrega o Puesta a Disposición Armas a Menores</v>
      </c>
      <c r="K420" t="s">
        <v>67</v>
      </c>
      <c r="L420" t="s">
        <v>1576</v>
      </c>
      <c r="M420" t="s">
        <v>1577</v>
      </c>
      <c r="N420" t="s">
        <v>1922</v>
      </c>
    </row>
    <row r="421" spans="1:14" x14ac:dyDescent="0.25">
      <c r="A421" t="e" vm="1">
        <f ca="1">_xlfn.XLOOKUP(K421,Sectores[Sector],Sectores[id_Sector],FALSE)</f>
        <v>#NAME?</v>
      </c>
      <c r="B421" t="e" vm="1">
        <f ca="1">_xlfn.XLOOKUP(L421,Contenido[Contenido],Contenido[id_contenido])</f>
        <v>#NAME?</v>
      </c>
      <c r="C421" t="e" vm="1">
        <f ca="1">_xlfn.XLOOKUP(M421,Temas[Tema],Temas[id_Tema],FALSE)</f>
        <v>#NAME?</v>
      </c>
      <c r="D421" t="s">
        <v>3884</v>
      </c>
      <c r="F421" t="e" vm="2">
        <f t="shared" ca="1" si="24"/>
        <v>#NAME?</v>
      </c>
      <c r="G421" t="e" vm="2">
        <f t="shared" ca="1" si="25"/>
        <v>#NAME?</v>
      </c>
      <c r="H421" t="e" vm="2">
        <f t="shared" ca="1" si="26"/>
        <v>#NAME?</v>
      </c>
      <c r="I421" t="str">
        <f t="shared" si="27"/>
        <v>07.02.16.05 Otros Delitos de la Ley de Control de Armas</v>
      </c>
      <c r="K421" t="s">
        <v>67</v>
      </c>
      <c r="L421" t="s">
        <v>1576</v>
      </c>
      <c r="M421" t="s">
        <v>1577</v>
      </c>
      <c r="N421" t="s">
        <v>2280</v>
      </c>
    </row>
    <row r="422" spans="1:14" x14ac:dyDescent="0.25">
      <c r="A422" t="e" vm="1">
        <f ca="1">_xlfn.XLOOKUP(K422,Sectores[Sector],Sectores[id_Sector],FALSE)</f>
        <v>#NAME?</v>
      </c>
      <c r="B422" t="e" vm="1">
        <f ca="1">_xlfn.XLOOKUP(L422,Contenido[Contenido],Contenido[id_contenido])</f>
        <v>#NAME?</v>
      </c>
      <c r="C422" t="e" vm="1">
        <f ca="1">_xlfn.XLOOKUP(M422,Temas[Tema],Temas[id_Tema],FALSE)</f>
        <v>#NAME?</v>
      </c>
      <c r="D422" t="s">
        <v>3885</v>
      </c>
      <c r="F422" t="e" vm="2">
        <f t="shared" ca="1" si="24"/>
        <v>#NAME?</v>
      </c>
      <c r="G422" t="e" vm="2">
        <f t="shared" ca="1" si="25"/>
        <v>#NAME?</v>
      </c>
      <c r="H422" t="e" vm="2">
        <f t="shared" ca="1" si="26"/>
        <v>#NAME?</v>
      </c>
      <c r="I422" t="str">
        <f t="shared" si="27"/>
        <v>07.02.16.06 Porte de Arma Cortante o Punzante</v>
      </c>
      <c r="K422" t="s">
        <v>67</v>
      </c>
      <c r="L422" t="s">
        <v>1576</v>
      </c>
      <c r="M422" t="s">
        <v>1577</v>
      </c>
      <c r="N422" t="s">
        <v>2306</v>
      </c>
    </row>
    <row r="423" spans="1:14" x14ac:dyDescent="0.25">
      <c r="A423" t="e" vm="1">
        <f ca="1">_xlfn.XLOOKUP(K423,Sectores[Sector],Sectores[id_Sector],FALSE)</f>
        <v>#NAME?</v>
      </c>
      <c r="B423" t="e" vm="1">
        <f ca="1">_xlfn.XLOOKUP(L423,Contenido[Contenido],Contenido[id_contenido])</f>
        <v>#NAME?</v>
      </c>
      <c r="C423" t="e" vm="1">
        <f ca="1">_xlfn.XLOOKUP(M423,Temas[Tema],Temas[id_Tema],FALSE)</f>
        <v>#NAME?</v>
      </c>
      <c r="D423" t="s">
        <v>3886</v>
      </c>
      <c r="F423" t="e" vm="2">
        <f t="shared" ca="1" si="24"/>
        <v>#NAME?</v>
      </c>
      <c r="G423" t="e" vm="2">
        <f t="shared" ca="1" si="25"/>
        <v>#NAME?</v>
      </c>
      <c r="H423" t="e" vm="2">
        <f t="shared" ca="1" si="26"/>
        <v>#NAME?</v>
      </c>
      <c r="I423" t="str">
        <f t="shared" si="27"/>
        <v>07.02.16.07 Porte Ilegal de Arma de Fuego, Municiones y Otros Sujetas a Control</v>
      </c>
      <c r="K423" t="s">
        <v>67</v>
      </c>
      <c r="L423" t="s">
        <v>1576</v>
      </c>
      <c r="M423" t="s">
        <v>1577</v>
      </c>
      <c r="N423" t="s">
        <v>2310</v>
      </c>
    </row>
    <row r="424" spans="1:14" x14ac:dyDescent="0.25">
      <c r="A424" t="e" vm="1">
        <f ca="1">_xlfn.XLOOKUP(K424,Sectores[Sector],Sectores[id_Sector],FALSE)</f>
        <v>#NAME?</v>
      </c>
      <c r="B424" t="e" vm="1">
        <f ca="1">_xlfn.XLOOKUP(L424,Contenido[Contenido],Contenido[id_contenido])</f>
        <v>#NAME?</v>
      </c>
      <c r="C424" t="e" vm="1">
        <f ca="1">_xlfn.XLOOKUP(M424,Temas[Tema],Temas[id_Tema],FALSE)</f>
        <v>#NAME?</v>
      </c>
      <c r="D424" t="s">
        <v>3887</v>
      </c>
      <c r="F424" t="e" vm="2">
        <f t="shared" ca="1" si="24"/>
        <v>#NAME?</v>
      </c>
      <c r="G424" t="e" vm="2">
        <f t="shared" ca="1" si="25"/>
        <v>#NAME?</v>
      </c>
      <c r="H424" t="e" vm="2">
        <f t="shared" ca="1" si="26"/>
        <v>#NAME?</v>
      </c>
      <c r="I424" t="str">
        <f t="shared" si="27"/>
        <v>07.02.16.08 Posesión o Tenencia Armas de Guerra, Químicas, Biológicas o Nucleares</v>
      </c>
      <c r="K424" t="s">
        <v>67</v>
      </c>
      <c r="L424" t="s">
        <v>1576</v>
      </c>
      <c r="M424" t="s">
        <v>1577</v>
      </c>
      <c r="N424" t="s">
        <v>2312</v>
      </c>
    </row>
    <row r="425" spans="1:14" x14ac:dyDescent="0.25">
      <c r="A425" t="e" vm="1">
        <f ca="1">_xlfn.XLOOKUP(K425,Sectores[Sector],Sectores[id_Sector],FALSE)</f>
        <v>#NAME?</v>
      </c>
      <c r="B425" t="e" vm="1">
        <f ca="1">_xlfn.XLOOKUP(L425,Contenido[Contenido],Contenido[id_contenido])</f>
        <v>#NAME?</v>
      </c>
      <c r="C425" t="e" vm="1">
        <f ca="1">_xlfn.XLOOKUP(M425,Temas[Tema],Temas[id_Tema],FALSE)</f>
        <v>#NAME?</v>
      </c>
      <c r="D425" t="s">
        <v>3888</v>
      </c>
      <c r="F425" t="e" vm="2">
        <f t="shared" ca="1" si="24"/>
        <v>#NAME?</v>
      </c>
      <c r="G425" t="e" vm="2">
        <f t="shared" ca="1" si="25"/>
        <v>#NAME?</v>
      </c>
      <c r="H425" t="e" vm="2">
        <f t="shared" ca="1" si="26"/>
        <v>#NAME?</v>
      </c>
      <c r="I425" t="str">
        <f t="shared" si="27"/>
        <v>07.02.16.09 Posesión o Tenencia de Armas Prohibidas</v>
      </c>
      <c r="K425" t="s">
        <v>67</v>
      </c>
      <c r="L425" t="s">
        <v>1576</v>
      </c>
      <c r="M425" t="s">
        <v>1577</v>
      </c>
      <c r="N425" t="s">
        <v>2314</v>
      </c>
    </row>
    <row r="426" spans="1:14" x14ac:dyDescent="0.25">
      <c r="A426" t="e" vm="1">
        <f ca="1">_xlfn.XLOOKUP(K426,Sectores[Sector],Sectores[id_Sector],FALSE)</f>
        <v>#NAME?</v>
      </c>
      <c r="B426" t="e" vm="1">
        <f ca="1">_xlfn.XLOOKUP(L426,Contenido[Contenido],Contenido[id_contenido])</f>
        <v>#NAME?</v>
      </c>
      <c r="C426" t="e" vm="1">
        <f ca="1">_xlfn.XLOOKUP(M426,Temas[Tema],Temas[id_Tema],FALSE)</f>
        <v>#NAME?</v>
      </c>
      <c r="D426" t="s">
        <v>3889</v>
      </c>
      <c r="F426" t="e" vm="2">
        <f t="shared" ca="1" si="24"/>
        <v>#NAME?</v>
      </c>
      <c r="G426" t="e" vm="2">
        <f t="shared" ca="1" si="25"/>
        <v>#NAME?</v>
      </c>
      <c r="H426" t="e" vm="2">
        <f t="shared" ca="1" si="26"/>
        <v>#NAME?</v>
      </c>
      <c r="I426" t="str">
        <f t="shared" si="27"/>
        <v>07.02.16.10 Posesión o Tenencia o Porte de Munición y Sustancias Químicas</v>
      </c>
      <c r="K426" t="s">
        <v>67</v>
      </c>
      <c r="L426" t="s">
        <v>1576</v>
      </c>
      <c r="M426" t="s">
        <v>1577</v>
      </c>
      <c r="N426" t="s">
        <v>2316</v>
      </c>
    </row>
    <row r="427" spans="1:14" x14ac:dyDescent="0.25">
      <c r="A427" t="e" vm="1">
        <f ca="1">_xlfn.XLOOKUP(K427,Sectores[Sector],Sectores[id_Sector],FALSE)</f>
        <v>#NAME?</v>
      </c>
      <c r="B427" t="e" vm="1">
        <f ca="1">_xlfn.XLOOKUP(L427,Contenido[Contenido],Contenido[id_contenido])</f>
        <v>#NAME?</v>
      </c>
      <c r="C427" t="e" vm="1">
        <f ca="1">_xlfn.XLOOKUP(M427,Temas[Tema],Temas[id_Tema],FALSE)</f>
        <v>#NAME?</v>
      </c>
      <c r="D427" t="s">
        <v>3890</v>
      </c>
      <c r="F427" t="e" vm="2">
        <f t="shared" ca="1" si="24"/>
        <v>#NAME?</v>
      </c>
      <c r="G427" t="e" vm="2">
        <f t="shared" ca="1" si="25"/>
        <v>#NAME?</v>
      </c>
      <c r="H427" t="e" vm="2">
        <f t="shared" ca="1" si="26"/>
        <v>#NAME?</v>
      </c>
      <c r="I427" t="str">
        <f t="shared" si="27"/>
        <v>07.02.16.11 Posesión, Tenencia o Porte de Armas Sujetas a Control</v>
      </c>
      <c r="K427" t="s">
        <v>67</v>
      </c>
      <c r="L427" t="s">
        <v>1576</v>
      </c>
      <c r="M427" t="s">
        <v>1577</v>
      </c>
      <c r="N427" t="s">
        <v>2318</v>
      </c>
    </row>
    <row r="428" spans="1:14" x14ac:dyDescent="0.25">
      <c r="A428" t="e" vm="1">
        <f ca="1">_xlfn.XLOOKUP(K428,Sectores[Sector],Sectores[id_Sector],FALSE)</f>
        <v>#NAME?</v>
      </c>
      <c r="B428" t="e" vm="1">
        <f ca="1">_xlfn.XLOOKUP(L428,Contenido[Contenido],Contenido[id_contenido])</f>
        <v>#NAME?</v>
      </c>
      <c r="C428" t="e" vm="1">
        <f ca="1">_xlfn.XLOOKUP(M428,Temas[Tema],Temas[id_Tema],FALSE)</f>
        <v>#NAME?</v>
      </c>
      <c r="D428" t="s">
        <v>3891</v>
      </c>
      <c r="F428" t="e" vm="2">
        <f t="shared" ca="1" si="24"/>
        <v>#NAME?</v>
      </c>
      <c r="G428" t="e" vm="2">
        <f t="shared" ca="1" si="25"/>
        <v>#NAME?</v>
      </c>
      <c r="H428" t="e" vm="2">
        <f t="shared" ca="1" si="26"/>
        <v>#NAME?</v>
      </c>
      <c r="I428" t="str">
        <f t="shared" si="27"/>
        <v>07.02.16.12 Tráfico de Armas</v>
      </c>
      <c r="K428" t="s">
        <v>67</v>
      </c>
      <c r="L428" t="s">
        <v>1576</v>
      </c>
      <c r="M428" t="s">
        <v>1577</v>
      </c>
      <c r="N428" t="s">
        <v>2449</v>
      </c>
    </row>
    <row r="429" spans="1:14" x14ac:dyDescent="0.25">
      <c r="A429" t="e" vm="1">
        <f ca="1">_xlfn.XLOOKUP(K429,Sectores[Sector],Sectores[id_Sector],FALSE)</f>
        <v>#NAME?</v>
      </c>
      <c r="B429" t="e" vm="1">
        <f ca="1">_xlfn.XLOOKUP(L429,Contenido[Contenido],Contenido[id_contenido])</f>
        <v>#NAME?</v>
      </c>
      <c r="C429" t="e" vm="1">
        <f ca="1">_xlfn.XLOOKUP(M429,Temas[Tema],Temas[id_Tema],FALSE)</f>
        <v>#NAME?</v>
      </c>
      <c r="D429" t="s">
        <v>3892</v>
      </c>
      <c r="F429" t="e" vm="2">
        <f t="shared" ca="1" si="24"/>
        <v>#NAME?</v>
      </c>
      <c r="G429" t="e" vm="2">
        <f t="shared" ca="1" si="25"/>
        <v>#NAME?</v>
      </c>
      <c r="H429" t="e" vm="2">
        <f t="shared" ca="1" si="26"/>
        <v>#NAME?</v>
      </c>
      <c r="I429" t="str">
        <f t="shared" si="27"/>
        <v>07.02.17.01 Comercialización Dispositivos Falsificados</v>
      </c>
      <c r="K429" t="s">
        <v>67</v>
      </c>
      <c r="L429" t="s">
        <v>1576</v>
      </c>
      <c r="M429" t="s">
        <v>1743</v>
      </c>
      <c r="N429" t="s">
        <v>1744</v>
      </c>
    </row>
    <row r="430" spans="1:14" x14ac:dyDescent="0.25">
      <c r="A430" t="e" vm="1">
        <f ca="1">_xlfn.XLOOKUP(K430,Sectores[Sector],Sectores[id_Sector],FALSE)</f>
        <v>#NAME?</v>
      </c>
      <c r="B430" t="e" vm="1">
        <f ca="1">_xlfn.XLOOKUP(L430,Contenido[Contenido],Contenido[id_contenido])</f>
        <v>#NAME?</v>
      </c>
      <c r="C430" t="e" vm="1">
        <f ca="1">_xlfn.XLOOKUP(M430,Temas[Tema],Temas[id_Tema],FALSE)</f>
        <v>#NAME?</v>
      </c>
      <c r="D430" t="s">
        <v>3893</v>
      </c>
      <c r="F430" t="e" vm="2">
        <f t="shared" ca="1" si="24"/>
        <v>#NAME?</v>
      </c>
      <c r="G430" t="e" vm="2">
        <f t="shared" ca="1" si="25"/>
        <v>#NAME?</v>
      </c>
      <c r="H430" t="e" vm="2">
        <f t="shared" ca="1" si="26"/>
        <v>#NAME?</v>
      </c>
      <c r="I430" t="str">
        <f t="shared" si="27"/>
        <v>07.02.17.02 Conducción Bajo la Influencia del Alcohol</v>
      </c>
      <c r="K430" t="s">
        <v>67</v>
      </c>
      <c r="L430" t="s">
        <v>1576</v>
      </c>
      <c r="M430" t="s">
        <v>1743</v>
      </c>
      <c r="N430" t="s">
        <v>1755</v>
      </c>
    </row>
    <row r="431" spans="1:14" x14ac:dyDescent="0.25">
      <c r="A431" t="e" vm="1">
        <f ca="1">_xlfn.XLOOKUP(K431,Sectores[Sector],Sectores[id_Sector],FALSE)</f>
        <v>#NAME?</v>
      </c>
      <c r="B431" t="e" vm="1">
        <f ca="1">_xlfn.XLOOKUP(L431,Contenido[Contenido],Contenido[id_contenido])</f>
        <v>#NAME?</v>
      </c>
      <c r="C431" t="e" vm="1">
        <f ca="1">_xlfn.XLOOKUP(M431,Temas[Tema],Temas[id_Tema],FALSE)</f>
        <v>#NAME?</v>
      </c>
      <c r="D431" t="s">
        <v>3894</v>
      </c>
      <c r="F431" t="e" vm="2">
        <f t="shared" ca="1" si="24"/>
        <v>#NAME?</v>
      </c>
      <c r="G431" t="e" vm="2">
        <f t="shared" ca="1" si="25"/>
        <v>#NAME?</v>
      </c>
      <c r="H431" t="e" vm="2">
        <f t="shared" ca="1" si="26"/>
        <v>#NAME?</v>
      </c>
      <c r="I431" t="str">
        <f t="shared" si="27"/>
        <v>07.02.17.03 Conducción Bajo la Influencia del Alcohol Causando Lesiones</v>
      </c>
      <c r="K431" t="s">
        <v>67</v>
      </c>
      <c r="L431" t="s">
        <v>1576</v>
      </c>
      <c r="M431" t="s">
        <v>1743</v>
      </c>
      <c r="N431" t="s">
        <v>1757</v>
      </c>
    </row>
    <row r="432" spans="1:14" x14ac:dyDescent="0.25">
      <c r="A432" t="e" vm="1">
        <f ca="1">_xlfn.XLOOKUP(K432,Sectores[Sector],Sectores[id_Sector],FALSE)</f>
        <v>#NAME?</v>
      </c>
      <c r="B432" t="e" vm="1">
        <f ca="1">_xlfn.XLOOKUP(L432,Contenido[Contenido],Contenido[id_contenido])</f>
        <v>#NAME?</v>
      </c>
      <c r="C432" t="e" vm="1">
        <f ca="1">_xlfn.XLOOKUP(M432,Temas[Tema],Temas[id_Tema],FALSE)</f>
        <v>#NAME?</v>
      </c>
      <c r="D432" t="s">
        <v>3895</v>
      </c>
      <c r="F432" t="e" vm="2">
        <f t="shared" ca="1" si="24"/>
        <v>#NAME?</v>
      </c>
      <c r="G432" t="e" vm="2">
        <f t="shared" ca="1" si="25"/>
        <v>#NAME?</v>
      </c>
      <c r="H432" t="e" vm="2">
        <f t="shared" ca="1" si="26"/>
        <v>#NAME?</v>
      </c>
      <c r="I432" t="str">
        <f t="shared" si="27"/>
        <v>07.02.17.04 Conducción Bajo la Influencia del Alcohol Causando Lesiones Graves o Gravísimas</v>
      </c>
      <c r="K432" t="s">
        <v>67</v>
      </c>
      <c r="L432" t="s">
        <v>1576</v>
      </c>
      <c r="M432" t="s">
        <v>1743</v>
      </c>
      <c r="N432" t="s">
        <v>1759</v>
      </c>
    </row>
    <row r="433" spans="1:14" x14ac:dyDescent="0.25">
      <c r="A433" t="e" vm="1">
        <f ca="1">_xlfn.XLOOKUP(K433,Sectores[Sector],Sectores[id_Sector],FALSE)</f>
        <v>#NAME?</v>
      </c>
      <c r="B433" t="e" vm="1">
        <f ca="1">_xlfn.XLOOKUP(L433,Contenido[Contenido],Contenido[id_contenido])</f>
        <v>#NAME?</v>
      </c>
      <c r="C433" t="e" vm="1">
        <f ca="1">_xlfn.XLOOKUP(M433,Temas[Tema],Temas[id_Tema],FALSE)</f>
        <v>#NAME?</v>
      </c>
      <c r="D433" t="s">
        <v>3896</v>
      </c>
      <c r="F433" t="e" vm="2">
        <f t="shared" ca="1" si="24"/>
        <v>#NAME?</v>
      </c>
      <c r="G433" t="e" vm="2">
        <f t="shared" ca="1" si="25"/>
        <v>#NAME?</v>
      </c>
      <c r="H433" t="e" vm="2">
        <f t="shared" ca="1" si="26"/>
        <v>#NAME?</v>
      </c>
      <c r="I433" t="str">
        <f t="shared" si="27"/>
        <v>07.02.17.05 Conducción Bajo la Influencia del Alcohol Causando Muerte</v>
      </c>
      <c r="K433" t="s">
        <v>67</v>
      </c>
      <c r="L433" t="s">
        <v>1576</v>
      </c>
      <c r="M433" t="s">
        <v>1743</v>
      </c>
      <c r="N433" t="s">
        <v>1761</v>
      </c>
    </row>
    <row r="434" spans="1:14" x14ac:dyDescent="0.25">
      <c r="A434" t="e" vm="1">
        <f ca="1">_xlfn.XLOOKUP(K434,Sectores[Sector],Sectores[id_Sector],FALSE)</f>
        <v>#NAME?</v>
      </c>
      <c r="B434" t="e" vm="1">
        <f ca="1">_xlfn.XLOOKUP(L434,Contenido[Contenido],Contenido[id_contenido])</f>
        <v>#NAME?</v>
      </c>
      <c r="C434" t="e" vm="1">
        <f ca="1">_xlfn.XLOOKUP(M434,Temas[Tema],Temas[id_Tema],FALSE)</f>
        <v>#NAME?</v>
      </c>
      <c r="D434" t="s">
        <v>3897</v>
      </c>
      <c r="F434" t="e" vm="2">
        <f t="shared" ca="1" si="24"/>
        <v>#NAME?</v>
      </c>
      <c r="G434" t="e" vm="2">
        <f t="shared" ca="1" si="25"/>
        <v>#NAME?</v>
      </c>
      <c r="H434" t="e" vm="2">
        <f t="shared" ca="1" si="26"/>
        <v>#NAME?</v>
      </c>
      <c r="I434" t="str">
        <f t="shared" si="27"/>
        <v>07.02.17.06 Conducción Bajo la Influencia del Alcohol con o Sin Daños o Lesiones Leves</v>
      </c>
      <c r="K434" t="s">
        <v>67</v>
      </c>
      <c r="L434" t="s">
        <v>1576</v>
      </c>
      <c r="M434" t="s">
        <v>1743</v>
      </c>
      <c r="N434" t="s">
        <v>1763</v>
      </c>
    </row>
    <row r="435" spans="1:14" x14ac:dyDescent="0.25">
      <c r="A435" t="e" vm="1">
        <f ca="1">_xlfn.XLOOKUP(K435,Sectores[Sector],Sectores[id_Sector],FALSE)</f>
        <v>#NAME?</v>
      </c>
      <c r="B435" t="e" vm="1">
        <f ca="1">_xlfn.XLOOKUP(L435,Contenido[Contenido],Contenido[id_contenido])</f>
        <v>#NAME?</v>
      </c>
      <c r="C435" t="e" vm="1">
        <f ca="1">_xlfn.XLOOKUP(M435,Temas[Tema],Temas[id_Tema],FALSE)</f>
        <v>#NAME?</v>
      </c>
      <c r="D435" t="s">
        <v>3898</v>
      </c>
      <c r="F435" t="e" vm="2">
        <f t="shared" ca="1" si="24"/>
        <v>#NAME?</v>
      </c>
      <c r="G435" t="e" vm="2">
        <f t="shared" ca="1" si="25"/>
        <v>#NAME?</v>
      </c>
      <c r="H435" t="e" vm="2">
        <f t="shared" ca="1" si="26"/>
        <v>#NAME?</v>
      </c>
      <c r="I435" t="str">
        <f t="shared" si="27"/>
        <v>07.02.17.07 Conducción Ebriedad con Resultado de Lesiones Grave</v>
      </c>
      <c r="K435" t="s">
        <v>67</v>
      </c>
      <c r="L435" t="s">
        <v>1576</v>
      </c>
      <c r="M435" t="s">
        <v>1743</v>
      </c>
      <c r="N435" t="s">
        <v>1765</v>
      </c>
    </row>
    <row r="436" spans="1:14" x14ac:dyDescent="0.25">
      <c r="A436" t="e" vm="1">
        <f ca="1">_xlfn.XLOOKUP(K436,Sectores[Sector],Sectores[id_Sector],FALSE)</f>
        <v>#NAME?</v>
      </c>
      <c r="B436" t="e" vm="1">
        <f ca="1">_xlfn.XLOOKUP(L436,Contenido[Contenido],Contenido[id_contenido])</f>
        <v>#NAME?</v>
      </c>
      <c r="C436" t="e" vm="1">
        <f ca="1">_xlfn.XLOOKUP(M436,Temas[Tema],Temas[id_Tema],FALSE)</f>
        <v>#NAME?</v>
      </c>
      <c r="D436" t="s">
        <v>3899</v>
      </c>
      <c r="F436" t="e" vm="2">
        <f t="shared" ca="1" si="24"/>
        <v>#NAME?</v>
      </c>
      <c r="G436" t="e" vm="2">
        <f t="shared" ca="1" si="25"/>
        <v>#NAME?</v>
      </c>
      <c r="H436" t="e" vm="2">
        <f t="shared" ca="1" si="26"/>
        <v>#NAME?</v>
      </c>
      <c r="I436" t="str">
        <f t="shared" si="27"/>
        <v>07.02.17.08 Conducción Ebriedad con Resultado de Lesiones Menos Graves</v>
      </c>
      <c r="K436" t="s">
        <v>67</v>
      </c>
      <c r="L436" t="s">
        <v>1576</v>
      </c>
      <c r="M436" t="s">
        <v>1743</v>
      </c>
      <c r="N436" t="s">
        <v>1767</v>
      </c>
    </row>
    <row r="437" spans="1:14" x14ac:dyDescent="0.25">
      <c r="A437" t="e" vm="1">
        <f ca="1">_xlfn.XLOOKUP(K437,Sectores[Sector],Sectores[id_Sector],FALSE)</f>
        <v>#NAME?</v>
      </c>
      <c r="B437" t="e" vm="1">
        <f ca="1">_xlfn.XLOOKUP(L437,Contenido[Contenido],Contenido[id_contenido])</f>
        <v>#NAME?</v>
      </c>
      <c r="C437" t="e" vm="1">
        <f ca="1">_xlfn.XLOOKUP(M437,Temas[Tema],Temas[id_Tema],FALSE)</f>
        <v>#NAME?</v>
      </c>
      <c r="D437" t="s">
        <v>3900</v>
      </c>
      <c r="F437" t="e" vm="2">
        <f t="shared" ca="1" si="24"/>
        <v>#NAME?</v>
      </c>
      <c r="G437" t="e" vm="2">
        <f t="shared" ca="1" si="25"/>
        <v>#NAME?</v>
      </c>
      <c r="H437" t="e" vm="2">
        <f t="shared" ca="1" si="26"/>
        <v>#NAME?</v>
      </c>
      <c r="I437" t="str">
        <f t="shared" si="27"/>
        <v>07.02.17.09 Conducción Ebriedad con Resultado de Muerte</v>
      </c>
      <c r="K437" t="s">
        <v>67</v>
      </c>
      <c r="L437" t="s">
        <v>1576</v>
      </c>
      <c r="M437" t="s">
        <v>1743</v>
      </c>
      <c r="N437" t="s">
        <v>1769</v>
      </c>
    </row>
    <row r="438" spans="1:14" x14ac:dyDescent="0.25">
      <c r="A438" t="e" vm="1">
        <f ca="1">_xlfn.XLOOKUP(K438,Sectores[Sector],Sectores[id_Sector],FALSE)</f>
        <v>#NAME?</v>
      </c>
      <c r="B438" t="e" vm="1">
        <f ca="1">_xlfn.XLOOKUP(L438,Contenido[Contenido],Contenido[id_contenido])</f>
        <v>#NAME?</v>
      </c>
      <c r="C438" t="e" vm="1">
        <f ca="1">_xlfn.XLOOKUP(M438,Temas[Tema],Temas[id_Tema],FALSE)</f>
        <v>#NAME?</v>
      </c>
      <c r="D438" t="s">
        <v>3901</v>
      </c>
      <c r="F438" t="e" vm="2">
        <f t="shared" ca="1" si="24"/>
        <v>#NAME?</v>
      </c>
      <c r="G438" t="e" vm="2">
        <f t="shared" ca="1" si="25"/>
        <v>#NAME?</v>
      </c>
      <c r="H438" t="e" vm="2">
        <f t="shared" ca="1" si="26"/>
        <v>#NAME?</v>
      </c>
      <c r="I438" t="str">
        <f t="shared" si="27"/>
        <v>07.02.17.10 Conducción Ebriedad Suspención Licencia</v>
      </c>
      <c r="K438" t="s">
        <v>67</v>
      </c>
      <c r="L438" t="s">
        <v>1576</v>
      </c>
      <c r="M438" t="s">
        <v>1743</v>
      </c>
      <c r="N438" t="s">
        <v>1771</v>
      </c>
    </row>
    <row r="439" spans="1:14" x14ac:dyDescent="0.25">
      <c r="A439" t="e" vm="1">
        <f ca="1">_xlfn.XLOOKUP(K439,Sectores[Sector],Sectores[id_Sector],FALSE)</f>
        <v>#NAME?</v>
      </c>
      <c r="B439" t="e" vm="1">
        <f ca="1">_xlfn.XLOOKUP(L439,Contenido[Contenido],Contenido[id_contenido])</f>
        <v>#NAME?</v>
      </c>
      <c r="C439" t="e" vm="1">
        <f ca="1">_xlfn.XLOOKUP(M439,Temas[Tema],Temas[id_Tema],FALSE)</f>
        <v>#NAME?</v>
      </c>
      <c r="D439" t="s">
        <v>3902</v>
      </c>
      <c r="F439" t="e" vm="2">
        <f t="shared" ca="1" si="24"/>
        <v>#NAME?</v>
      </c>
      <c r="G439" t="e" vm="2">
        <f t="shared" ca="1" si="25"/>
        <v>#NAME?</v>
      </c>
      <c r="H439" t="e" vm="2">
        <f t="shared" ca="1" si="26"/>
        <v>#NAME?</v>
      </c>
      <c r="I439" t="str">
        <f t="shared" si="27"/>
        <v>07.02.17.11 Conducción Estado de Ebriedad con o Sin Daños o Lesiones Leves</v>
      </c>
      <c r="K439" t="s">
        <v>67</v>
      </c>
      <c r="L439" t="s">
        <v>1576</v>
      </c>
      <c r="M439" t="s">
        <v>1743</v>
      </c>
      <c r="N439" t="s">
        <v>1773</v>
      </c>
    </row>
    <row r="440" spans="1:14" x14ac:dyDescent="0.25">
      <c r="A440" t="e" vm="1">
        <f ca="1">_xlfn.XLOOKUP(K440,Sectores[Sector],Sectores[id_Sector],FALSE)</f>
        <v>#NAME?</v>
      </c>
      <c r="B440" t="e" vm="1">
        <f ca="1">_xlfn.XLOOKUP(L440,Contenido[Contenido],Contenido[id_contenido])</f>
        <v>#NAME?</v>
      </c>
      <c r="C440" t="e" vm="1">
        <f ca="1">_xlfn.XLOOKUP(M440,Temas[Tema],Temas[id_Tema],FALSE)</f>
        <v>#NAME?</v>
      </c>
      <c r="D440" t="s">
        <v>3903</v>
      </c>
      <c r="F440" t="e" vm="2">
        <f t="shared" ca="1" si="24"/>
        <v>#NAME?</v>
      </c>
      <c r="G440" t="e" vm="2">
        <f t="shared" ca="1" si="25"/>
        <v>#NAME?</v>
      </c>
      <c r="H440" t="e" vm="2">
        <f t="shared" ca="1" si="26"/>
        <v>#NAME?</v>
      </c>
      <c r="I440" t="str">
        <f t="shared" si="27"/>
        <v>07.02.17.12 Conducción Estado de Ebriedad con Resultado de Daños</v>
      </c>
      <c r="K440" t="s">
        <v>67</v>
      </c>
      <c r="L440" t="s">
        <v>1576</v>
      </c>
      <c r="M440" t="s">
        <v>1743</v>
      </c>
      <c r="N440" t="s">
        <v>1775</v>
      </c>
    </row>
    <row r="441" spans="1:14" x14ac:dyDescent="0.25">
      <c r="A441" t="e" vm="1">
        <f ca="1">_xlfn.XLOOKUP(K441,Sectores[Sector],Sectores[id_Sector],FALSE)</f>
        <v>#NAME?</v>
      </c>
      <c r="B441" t="e" vm="1">
        <f ca="1">_xlfn.XLOOKUP(L441,Contenido[Contenido],Contenido[id_contenido])</f>
        <v>#NAME?</v>
      </c>
      <c r="C441" t="e" vm="1">
        <f ca="1">_xlfn.XLOOKUP(M441,Temas[Tema],Temas[id_Tema],FALSE)</f>
        <v>#NAME?</v>
      </c>
      <c r="D441" t="s">
        <v>3904</v>
      </c>
      <c r="F441" t="e" vm="2">
        <f t="shared" ca="1" si="24"/>
        <v>#NAME?</v>
      </c>
      <c r="G441" t="e" vm="2">
        <f t="shared" ca="1" si="25"/>
        <v>#NAME?</v>
      </c>
      <c r="H441" t="e" vm="2">
        <f t="shared" ca="1" si="26"/>
        <v>#NAME?</v>
      </c>
      <c r="I441" t="str">
        <f t="shared" si="27"/>
        <v>07.02.17.13 Conducción Estado Ebriedad con Resultado de Lesiones Graves o Menos Graves</v>
      </c>
      <c r="K441" t="s">
        <v>67</v>
      </c>
      <c r="L441" t="s">
        <v>1576</v>
      </c>
      <c r="M441" t="s">
        <v>1743</v>
      </c>
      <c r="N441" t="s">
        <v>1777</v>
      </c>
    </row>
    <row r="442" spans="1:14" x14ac:dyDescent="0.25">
      <c r="A442" t="e" vm="1">
        <f ca="1">_xlfn.XLOOKUP(K442,Sectores[Sector],Sectores[id_Sector],FALSE)</f>
        <v>#NAME?</v>
      </c>
      <c r="B442" t="e" vm="1">
        <f ca="1">_xlfn.XLOOKUP(L442,Contenido[Contenido],Contenido[id_contenido])</f>
        <v>#NAME?</v>
      </c>
      <c r="C442" t="e" vm="1">
        <f ca="1">_xlfn.XLOOKUP(M442,Temas[Tema],Temas[id_Tema],FALSE)</f>
        <v>#NAME?</v>
      </c>
      <c r="D442" t="s">
        <v>3905</v>
      </c>
      <c r="F442" t="e" vm="2">
        <f t="shared" ca="1" si="24"/>
        <v>#NAME?</v>
      </c>
      <c r="G442" t="e" vm="2">
        <f t="shared" ca="1" si="25"/>
        <v>#NAME?</v>
      </c>
      <c r="H442" t="e" vm="2">
        <f t="shared" ca="1" si="26"/>
        <v>#NAME?</v>
      </c>
      <c r="I442" t="str">
        <f t="shared" si="27"/>
        <v>07.02.17.14 Conducción Estado Ebriedad con Resultado de Muerte o Lesion Graves Gravísimas</v>
      </c>
      <c r="K442" t="s">
        <v>67</v>
      </c>
      <c r="L442" t="s">
        <v>1576</v>
      </c>
      <c r="M442" t="s">
        <v>1743</v>
      </c>
      <c r="N442" t="s">
        <v>1779</v>
      </c>
    </row>
    <row r="443" spans="1:14" x14ac:dyDescent="0.25">
      <c r="A443" t="e" vm="1">
        <f ca="1">_xlfn.XLOOKUP(K443,Sectores[Sector],Sectores[id_Sector],FALSE)</f>
        <v>#NAME?</v>
      </c>
      <c r="B443" t="e" vm="1">
        <f ca="1">_xlfn.XLOOKUP(L443,Contenido[Contenido],Contenido[id_contenido])</f>
        <v>#NAME?</v>
      </c>
      <c r="C443" t="e" vm="1">
        <f ca="1">_xlfn.XLOOKUP(M443,Temas[Tema],Temas[id_Tema],FALSE)</f>
        <v>#NAME?</v>
      </c>
      <c r="D443" t="s">
        <v>3906</v>
      </c>
      <c r="F443" t="e" vm="2">
        <f t="shared" ca="1" si="24"/>
        <v>#NAME?</v>
      </c>
      <c r="G443" t="e" vm="2">
        <f t="shared" ca="1" si="25"/>
        <v>#NAME?</v>
      </c>
      <c r="H443" t="e" vm="2">
        <f t="shared" ca="1" si="26"/>
        <v>#NAME?</v>
      </c>
      <c r="I443" t="str">
        <f t="shared" si="27"/>
        <v>07.02.17.15 Conducción Sin la Licencia Debida</v>
      </c>
      <c r="K443" t="s">
        <v>67</v>
      </c>
      <c r="L443" t="s">
        <v>1576</v>
      </c>
      <c r="M443" t="s">
        <v>1743</v>
      </c>
      <c r="N443" t="s">
        <v>1781</v>
      </c>
    </row>
    <row r="444" spans="1:14" x14ac:dyDescent="0.25">
      <c r="A444" t="e" vm="1">
        <f ca="1">_xlfn.XLOOKUP(K444,Sectores[Sector],Sectores[id_Sector],FALSE)</f>
        <v>#NAME?</v>
      </c>
      <c r="B444" t="e" vm="1">
        <f ca="1">_xlfn.XLOOKUP(L444,Contenido[Contenido],Contenido[id_contenido])</f>
        <v>#NAME?</v>
      </c>
      <c r="C444" t="e" vm="1">
        <f ca="1">_xlfn.XLOOKUP(M444,Temas[Tema],Temas[id_Tema],FALSE)</f>
        <v>#NAME?</v>
      </c>
      <c r="D444" t="s">
        <v>3907</v>
      </c>
      <c r="F444" t="e" vm="2">
        <f t="shared" ca="1" si="24"/>
        <v>#NAME?</v>
      </c>
      <c r="G444" t="e" vm="2">
        <f t="shared" ca="1" si="25"/>
        <v>#NAME?</v>
      </c>
      <c r="H444" t="e" vm="2">
        <f t="shared" ca="1" si="26"/>
        <v>#NAME?</v>
      </c>
      <c r="I444" t="str">
        <f t="shared" si="27"/>
        <v>07.02.17.16 Conducción Vehículo Durante Vigencia Alguna Sanción Impuesta</v>
      </c>
      <c r="K444" t="s">
        <v>67</v>
      </c>
      <c r="L444" t="s">
        <v>1576</v>
      </c>
      <c r="M444" t="s">
        <v>1743</v>
      </c>
      <c r="N444" t="s">
        <v>1783</v>
      </c>
    </row>
    <row r="445" spans="1:14" x14ac:dyDescent="0.25">
      <c r="A445" t="e" vm="1">
        <f ca="1">_xlfn.XLOOKUP(K445,Sectores[Sector],Sectores[id_Sector],FALSE)</f>
        <v>#NAME?</v>
      </c>
      <c r="B445" t="e" vm="1">
        <f ca="1">_xlfn.XLOOKUP(L445,Contenido[Contenido],Contenido[id_contenido])</f>
        <v>#NAME?</v>
      </c>
      <c r="C445" t="e" vm="1">
        <f ca="1">_xlfn.XLOOKUP(M445,Temas[Tema],Temas[id_Tema],FALSE)</f>
        <v>#NAME?</v>
      </c>
      <c r="D445" t="s">
        <v>3908</v>
      </c>
      <c r="F445" t="e" vm="2">
        <f t="shared" ca="1" si="24"/>
        <v>#NAME?</v>
      </c>
      <c r="G445" t="e" vm="2">
        <f t="shared" ca="1" si="25"/>
        <v>#NAME?</v>
      </c>
      <c r="H445" t="e" vm="2">
        <f t="shared" ca="1" si="26"/>
        <v>#NAME?</v>
      </c>
      <c r="I445" t="str">
        <f t="shared" si="27"/>
        <v>07.02.17.17 Cuasidelito Vehículo Motorizado</v>
      </c>
      <c r="K445" t="s">
        <v>67</v>
      </c>
      <c r="L445" t="s">
        <v>1576</v>
      </c>
      <c r="M445" t="s">
        <v>1743</v>
      </c>
      <c r="N445" t="s">
        <v>1823</v>
      </c>
    </row>
    <row r="446" spans="1:14" x14ac:dyDescent="0.25">
      <c r="A446" t="e" vm="1">
        <f ca="1">_xlfn.XLOOKUP(K446,Sectores[Sector],Sectores[id_Sector],FALSE)</f>
        <v>#NAME?</v>
      </c>
      <c r="B446" t="e" vm="1">
        <f ca="1">_xlfn.XLOOKUP(L446,Contenido[Contenido],Contenido[id_contenido])</f>
        <v>#NAME?</v>
      </c>
      <c r="C446" t="e" vm="1">
        <f ca="1">_xlfn.XLOOKUP(M446,Temas[Tema],Temas[id_Tema],FALSE)</f>
        <v>#NAME?</v>
      </c>
      <c r="D446" t="s">
        <v>3909</v>
      </c>
      <c r="F446" t="e" vm="2">
        <f t="shared" ca="1" si="24"/>
        <v>#NAME?</v>
      </c>
      <c r="G446" t="e" vm="2">
        <f t="shared" ca="1" si="25"/>
        <v>#NAME?</v>
      </c>
      <c r="H446" t="e" vm="2">
        <f t="shared" ca="1" si="26"/>
        <v>#NAME?</v>
      </c>
      <c r="I446" t="str">
        <f t="shared" si="27"/>
        <v>07.02.17.18 Falsificación Medios de Pago Transporte</v>
      </c>
      <c r="K446" t="s">
        <v>67</v>
      </c>
      <c r="L446" t="s">
        <v>1576</v>
      </c>
      <c r="M446" t="s">
        <v>1743</v>
      </c>
      <c r="N446" t="s">
        <v>1972</v>
      </c>
    </row>
    <row r="447" spans="1:14" x14ac:dyDescent="0.25">
      <c r="A447" t="e" vm="1">
        <f ca="1">_xlfn.XLOOKUP(K447,Sectores[Sector],Sectores[id_Sector],FALSE)</f>
        <v>#NAME?</v>
      </c>
      <c r="B447" t="e" vm="1">
        <f ca="1">_xlfn.XLOOKUP(L447,Contenido[Contenido],Contenido[id_contenido])</f>
        <v>#NAME?</v>
      </c>
      <c r="C447" t="e" vm="1">
        <f ca="1">_xlfn.XLOOKUP(M447,Temas[Tema],Temas[id_Tema],FALSE)</f>
        <v>#NAME?</v>
      </c>
      <c r="D447" t="s">
        <v>3910</v>
      </c>
      <c r="F447" t="e" vm="2">
        <f t="shared" ca="1" si="24"/>
        <v>#NAME?</v>
      </c>
      <c r="G447" t="e" vm="2">
        <f t="shared" ca="1" si="25"/>
        <v>#NAME?</v>
      </c>
      <c r="H447" t="e" vm="2">
        <f t="shared" ca="1" si="26"/>
        <v>#NAME?</v>
      </c>
      <c r="I447" t="str">
        <f t="shared" si="27"/>
        <v>07.02.17.19 Instalación Indebida de Señales del Tránsito o Barreras</v>
      </c>
      <c r="K447" t="s">
        <v>67</v>
      </c>
      <c r="L447" t="s">
        <v>1576</v>
      </c>
      <c r="M447" t="s">
        <v>1743</v>
      </c>
      <c r="N447" t="s">
        <v>2125</v>
      </c>
    </row>
    <row r="448" spans="1:14" x14ac:dyDescent="0.25">
      <c r="A448" t="e" vm="1">
        <f ca="1">_xlfn.XLOOKUP(K448,Sectores[Sector],Sectores[id_Sector],FALSE)</f>
        <v>#NAME?</v>
      </c>
      <c r="B448" t="e" vm="1">
        <f ca="1">_xlfn.XLOOKUP(L448,Contenido[Contenido],Contenido[id_contenido])</f>
        <v>#NAME?</v>
      </c>
      <c r="C448" t="e" vm="1">
        <f ca="1">_xlfn.XLOOKUP(M448,Temas[Tema],Temas[id_Tema],FALSE)</f>
        <v>#NAME?</v>
      </c>
      <c r="D448" t="s">
        <v>3911</v>
      </c>
      <c r="F448" t="e" vm="2">
        <f t="shared" ca="1" si="24"/>
        <v>#NAME?</v>
      </c>
      <c r="G448" t="e" vm="2">
        <f t="shared" ca="1" si="25"/>
        <v>#NAME?</v>
      </c>
      <c r="H448" t="e" vm="2">
        <f t="shared" ca="1" si="26"/>
        <v>#NAME?</v>
      </c>
      <c r="I448" t="str">
        <f t="shared" si="27"/>
        <v>07.02.17.20 Lanzar Objeto a Vía Pública con Muerte o Lesiones</v>
      </c>
      <c r="K448" t="s">
        <v>67</v>
      </c>
      <c r="L448" t="s">
        <v>1576</v>
      </c>
      <c r="M448" t="s">
        <v>1743</v>
      </c>
      <c r="N448" t="s">
        <v>2133</v>
      </c>
    </row>
    <row r="449" spans="1:14" x14ac:dyDescent="0.25">
      <c r="A449" t="e" vm="1">
        <f ca="1">_xlfn.XLOOKUP(K449,Sectores[Sector],Sectores[id_Sector],FALSE)</f>
        <v>#NAME?</v>
      </c>
      <c r="B449" t="e" vm="1">
        <f ca="1">_xlfn.XLOOKUP(L449,Contenido[Contenido],Contenido[id_contenido])</f>
        <v>#NAME?</v>
      </c>
      <c r="C449" t="e" vm="1">
        <f ca="1">_xlfn.XLOOKUP(M449,Temas[Tema],Temas[id_Tema],FALSE)</f>
        <v>#NAME?</v>
      </c>
      <c r="D449" t="s">
        <v>3912</v>
      </c>
      <c r="F449" t="e" vm="2">
        <f t="shared" ca="1" si="24"/>
        <v>#NAME?</v>
      </c>
      <c r="G449" t="e" vm="2">
        <f t="shared" ca="1" si="25"/>
        <v>#NAME?</v>
      </c>
      <c r="H449" t="e" vm="2">
        <f t="shared" ca="1" si="26"/>
        <v>#NAME?</v>
      </c>
      <c r="I449" t="str">
        <f t="shared" si="27"/>
        <v>07.02.17.21 Mal Uso de Información de Medio Tecnológico de Acceso a Transporte Público</v>
      </c>
      <c r="K449" t="s">
        <v>67</v>
      </c>
      <c r="L449" t="s">
        <v>1576</v>
      </c>
      <c r="M449" t="s">
        <v>1743</v>
      </c>
      <c r="N449" t="s">
        <v>2164</v>
      </c>
    </row>
    <row r="450" spans="1:14" x14ac:dyDescent="0.25">
      <c r="A450" t="e" vm="1">
        <f ca="1">_xlfn.XLOOKUP(K450,Sectores[Sector],Sectores[id_Sector],FALSE)</f>
        <v>#NAME?</v>
      </c>
      <c r="B450" t="e" vm="1">
        <f ca="1">_xlfn.XLOOKUP(L450,Contenido[Contenido],Contenido[id_contenido])</f>
        <v>#NAME?</v>
      </c>
      <c r="C450" t="e" vm="1">
        <f ca="1">_xlfn.XLOOKUP(M450,Temas[Tema],Temas[id_Tema],FALSE)</f>
        <v>#NAME?</v>
      </c>
      <c r="D450" t="s">
        <v>3913</v>
      </c>
      <c r="F450" t="e" vm="2">
        <f t="shared" ca="1" si="24"/>
        <v>#NAME?</v>
      </c>
      <c r="G450" t="e" vm="2">
        <f t="shared" ca="1" si="25"/>
        <v>#NAME?</v>
      </c>
      <c r="H450" t="e" vm="2">
        <f t="shared" ca="1" si="26"/>
        <v>#NAME?</v>
      </c>
      <c r="I450" t="str">
        <f t="shared" si="27"/>
        <v>07.02.17.22 Manejo en Estado de Ebriedad (Sólo Crimen)</v>
      </c>
      <c r="K450" t="s">
        <v>67</v>
      </c>
      <c r="L450" t="s">
        <v>1576</v>
      </c>
      <c r="M450" t="s">
        <v>1743</v>
      </c>
      <c r="N450" t="s">
        <v>2183</v>
      </c>
    </row>
    <row r="451" spans="1:14" x14ac:dyDescent="0.25">
      <c r="A451" t="e" vm="1">
        <f ca="1">_xlfn.XLOOKUP(K451,Sectores[Sector],Sectores[id_Sector],FALSE)</f>
        <v>#NAME?</v>
      </c>
      <c r="B451" t="e" vm="1">
        <f ca="1">_xlfn.XLOOKUP(L451,Contenido[Contenido],Contenido[id_contenido])</f>
        <v>#NAME?</v>
      </c>
      <c r="C451" t="e" vm="1">
        <f ca="1">_xlfn.XLOOKUP(M451,Temas[Tema],Temas[id_Tema],FALSE)</f>
        <v>#NAME?</v>
      </c>
      <c r="D451" t="s">
        <v>3914</v>
      </c>
      <c r="F451" t="e" vm="2">
        <f t="shared" ca="1" si="24"/>
        <v>#NAME?</v>
      </c>
      <c r="G451" t="e" vm="2">
        <f t="shared" ca="1" si="25"/>
        <v>#NAME?</v>
      </c>
      <c r="H451" t="e" vm="2">
        <f t="shared" ca="1" si="26"/>
        <v>#NAME?</v>
      </c>
      <c r="I451" t="str">
        <f t="shared" si="27"/>
        <v>07.02.17.23 Marcha del Sitio del Suceso Sin Prestar Auxilio a la Víctima</v>
      </c>
      <c r="K451" t="s">
        <v>67</v>
      </c>
      <c r="L451" t="s">
        <v>1576</v>
      </c>
      <c r="M451" t="s">
        <v>1743</v>
      </c>
      <c r="N451" t="s">
        <v>2185</v>
      </c>
    </row>
    <row r="452" spans="1:14" x14ac:dyDescent="0.25">
      <c r="A452" t="e" vm="1">
        <f ca="1">_xlfn.XLOOKUP(K452,Sectores[Sector],Sectores[id_Sector],FALSE)</f>
        <v>#NAME?</v>
      </c>
      <c r="B452" t="e" vm="1">
        <f ca="1">_xlfn.XLOOKUP(L452,Contenido[Contenido],Contenido[id_contenido])</f>
        <v>#NAME?</v>
      </c>
      <c r="C452" t="e" vm="1">
        <f ca="1">_xlfn.XLOOKUP(M452,Temas[Tema],Temas[id_Tema],FALSE)</f>
        <v>#NAME?</v>
      </c>
      <c r="D452" t="s">
        <v>3915</v>
      </c>
      <c r="F452" t="e" vm="2">
        <f t="shared" ca="1" si="24"/>
        <v>#NAME?</v>
      </c>
      <c r="G452" t="e" vm="2">
        <f t="shared" ca="1" si="25"/>
        <v>#NAME?</v>
      </c>
      <c r="H452" t="e" vm="2">
        <f t="shared" ca="1" si="26"/>
        <v>#NAME?</v>
      </c>
      <c r="I452" t="str">
        <f t="shared" si="27"/>
        <v>07.02.17.24 Negativa a Efectuarse Examen</v>
      </c>
      <c r="K452" t="s">
        <v>67</v>
      </c>
      <c r="L452" t="s">
        <v>1576</v>
      </c>
      <c r="M452" t="s">
        <v>1743</v>
      </c>
      <c r="N452" t="s">
        <v>2193</v>
      </c>
    </row>
    <row r="453" spans="1:14" x14ac:dyDescent="0.25">
      <c r="A453" t="e" vm="1">
        <f ca="1">_xlfn.XLOOKUP(K453,Sectores[Sector],Sectores[id_Sector],FALSE)</f>
        <v>#NAME?</v>
      </c>
      <c r="B453" t="e" vm="1">
        <f ca="1">_xlfn.XLOOKUP(L453,Contenido[Contenido],Contenido[id_contenido])</f>
        <v>#NAME?</v>
      </c>
      <c r="C453" t="e" vm="1">
        <f ca="1">_xlfn.XLOOKUP(M453,Temas[Tema],Temas[id_Tema],FALSE)</f>
        <v>#NAME?</v>
      </c>
      <c r="D453" t="s">
        <v>3916</v>
      </c>
      <c r="F453" t="e" vm="2">
        <f t="shared" ref="F453:F516" ca="1" si="28">+A453&amp;" "&amp;K453</f>
        <v>#NAME?</v>
      </c>
      <c r="G453" t="e" vm="2">
        <f t="shared" ref="G453:G516" ca="1" si="29">+B453&amp;" "&amp;L453</f>
        <v>#NAME?</v>
      </c>
      <c r="H453" t="e" vm="2">
        <f t="shared" ref="H453:H516" ca="1" si="30">+C453&amp;" "&amp;M453</f>
        <v>#NAME?</v>
      </c>
      <c r="I453" t="str">
        <f t="shared" ref="I453:I516" si="31">+D453&amp;" "&amp;N453</f>
        <v>07.02.17.25 No Dar Cuenta de Accidente de Tránsito</v>
      </c>
      <c r="K453" t="s">
        <v>67</v>
      </c>
      <c r="L453" t="s">
        <v>1576</v>
      </c>
      <c r="M453" t="s">
        <v>1743</v>
      </c>
      <c r="N453" t="s">
        <v>2199</v>
      </c>
    </row>
    <row r="454" spans="1:14" x14ac:dyDescent="0.25">
      <c r="A454" t="e" vm="1">
        <f ca="1">_xlfn.XLOOKUP(K454,Sectores[Sector],Sectores[id_Sector],FALSE)</f>
        <v>#NAME?</v>
      </c>
      <c r="B454" t="e" vm="1">
        <f ca="1">_xlfn.XLOOKUP(L454,Contenido[Contenido],Contenido[id_contenido])</f>
        <v>#NAME?</v>
      </c>
      <c r="C454" t="e" vm="1">
        <f ca="1">_xlfn.XLOOKUP(M454,Temas[Tema],Temas[id_Tema],FALSE)</f>
        <v>#NAME?</v>
      </c>
      <c r="D454" t="s">
        <v>3917</v>
      </c>
      <c r="F454" t="e" vm="2">
        <f t="shared" ca="1" si="28"/>
        <v>#NAME?</v>
      </c>
      <c r="G454" t="e" vm="2">
        <f t="shared" ca="1" si="29"/>
        <v>#NAME?</v>
      </c>
      <c r="H454" t="e" vm="2">
        <f t="shared" ca="1" si="30"/>
        <v>#NAME?</v>
      </c>
      <c r="I454" t="str">
        <f t="shared" si="31"/>
        <v>07.02.17.26 Ocultamiento de Placa Patente</v>
      </c>
      <c r="K454" t="s">
        <v>67</v>
      </c>
      <c r="L454" t="s">
        <v>1576</v>
      </c>
      <c r="M454" t="s">
        <v>1743</v>
      </c>
      <c r="N454" t="s">
        <v>2230</v>
      </c>
    </row>
    <row r="455" spans="1:14" x14ac:dyDescent="0.25">
      <c r="A455" t="e" vm="1">
        <f ca="1">_xlfn.XLOOKUP(K455,Sectores[Sector],Sectores[id_Sector],FALSE)</f>
        <v>#NAME?</v>
      </c>
      <c r="B455" t="e" vm="1">
        <f ca="1">_xlfn.XLOOKUP(L455,Contenido[Contenido],Contenido[id_contenido])</f>
        <v>#NAME?</v>
      </c>
      <c r="C455" t="e" vm="1">
        <f ca="1">_xlfn.XLOOKUP(M455,Temas[Tema],Temas[id_Tema],FALSE)</f>
        <v>#NAME?</v>
      </c>
      <c r="D455" t="s">
        <v>3918</v>
      </c>
      <c r="F455" t="e" vm="2">
        <f t="shared" ca="1" si="28"/>
        <v>#NAME?</v>
      </c>
      <c r="G455" t="e" vm="2">
        <f t="shared" ca="1" si="29"/>
        <v>#NAME?</v>
      </c>
      <c r="H455" t="e" vm="2">
        <f t="shared" ca="1" si="30"/>
        <v>#NAME?</v>
      </c>
      <c r="I455" t="str">
        <f t="shared" si="31"/>
        <v>07.02.17.27 Otorgamiento Irregular de Documentos</v>
      </c>
      <c r="K455" t="s">
        <v>67</v>
      </c>
      <c r="L455" t="s">
        <v>1576</v>
      </c>
      <c r="M455" t="s">
        <v>1743</v>
      </c>
      <c r="N455" t="s">
        <v>2240</v>
      </c>
    </row>
    <row r="456" spans="1:14" x14ac:dyDescent="0.25">
      <c r="A456" t="e" vm="1">
        <f ca="1">_xlfn.XLOOKUP(K456,Sectores[Sector],Sectores[id_Sector],FALSE)</f>
        <v>#NAME?</v>
      </c>
      <c r="B456" t="e" vm="1">
        <f ca="1">_xlfn.XLOOKUP(L456,Contenido[Contenido],Contenido[id_contenido])</f>
        <v>#NAME?</v>
      </c>
      <c r="C456" t="e" vm="1">
        <f ca="1">_xlfn.XLOOKUP(M456,Temas[Tema],Temas[id_Tema],FALSE)</f>
        <v>#NAME?</v>
      </c>
      <c r="D456" t="s">
        <v>3919</v>
      </c>
      <c r="F456" t="e" vm="2">
        <f t="shared" ca="1" si="28"/>
        <v>#NAME?</v>
      </c>
      <c r="G456" t="e" vm="2">
        <f t="shared" ca="1" si="29"/>
        <v>#NAME?</v>
      </c>
      <c r="H456" t="e" vm="2">
        <f t="shared" ca="1" si="30"/>
        <v>#NAME?</v>
      </c>
      <c r="I456" t="str">
        <f t="shared" si="31"/>
        <v>07.02.17.28 Otros Delitos Contra la Ley del Tránsito</v>
      </c>
      <c r="K456" t="s">
        <v>67</v>
      </c>
      <c r="L456" t="s">
        <v>1576</v>
      </c>
      <c r="M456" t="s">
        <v>1743</v>
      </c>
      <c r="N456" t="s">
        <v>2266</v>
      </c>
    </row>
    <row r="457" spans="1:14" x14ac:dyDescent="0.25">
      <c r="A457" t="e" vm="1">
        <f ca="1">_xlfn.XLOOKUP(K457,Sectores[Sector],Sectores[id_Sector],FALSE)</f>
        <v>#NAME?</v>
      </c>
      <c r="B457" t="e" vm="1">
        <f ca="1">_xlfn.XLOOKUP(L457,Contenido[Contenido],Contenido[id_contenido])</f>
        <v>#NAME?</v>
      </c>
      <c r="C457" t="e" vm="1">
        <f ca="1">_xlfn.XLOOKUP(M457,Temas[Tema],Temas[id_Tema],FALSE)</f>
        <v>#NAME?</v>
      </c>
      <c r="D457" t="s">
        <v>3920</v>
      </c>
      <c r="F457" t="e" vm="2">
        <f t="shared" ca="1" si="28"/>
        <v>#NAME?</v>
      </c>
      <c r="G457" t="e" vm="2">
        <f t="shared" ca="1" si="29"/>
        <v>#NAME?</v>
      </c>
      <c r="H457" t="e" vm="2">
        <f t="shared" ca="1" si="30"/>
        <v>#NAME?</v>
      </c>
      <c r="I457" t="str">
        <f t="shared" si="31"/>
        <v>07.02.18.01 Abuso de Firma en Blanco</v>
      </c>
      <c r="K457" t="s">
        <v>67</v>
      </c>
      <c r="L457" t="s">
        <v>1576</v>
      </c>
      <c r="M457" t="s">
        <v>1601</v>
      </c>
      <c r="N457" t="s">
        <v>1602</v>
      </c>
    </row>
    <row r="458" spans="1:14" x14ac:dyDescent="0.25">
      <c r="A458" t="e" vm="1">
        <f ca="1">_xlfn.XLOOKUP(K458,Sectores[Sector],Sectores[id_Sector],FALSE)</f>
        <v>#NAME?</v>
      </c>
      <c r="B458" t="e" vm="1">
        <f ca="1">_xlfn.XLOOKUP(L458,Contenido[Contenido],Contenido[id_contenido])</f>
        <v>#NAME?</v>
      </c>
      <c r="C458" t="e" vm="1">
        <f ca="1">_xlfn.XLOOKUP(M458,Temas[Tema],Temas[id_Tema],FALSE)</f>
        <v>#NAME?</v>
      </c>
      <c r="D458" t="s">
        <v>3921</v>
      </c>
      <c r="F458" t="e" vm="2">
        <f t="shared" ca="1" si="28"/>
        <v>#NAME?</v>
      </c>
      <c r="G458" t="e" vm="2">
        <f t="shared" ca="1" si="29"/>
        <v>#NAME?</v>
      </c>
      <c r="H458" t="e" vm="2">
        <f t="shared" ca="1" si="30"/>
        <v>#NAME?</v>
      </c>
      <c r="I458" t="str">
        <f t="shared" si="31"/>
        <v>07.02.18.02 Alteracion Fraudulenta de Precios</v>
      </c>
      <c r="K458" t="s">
        <v>67</v>
      </c>
      <c r="L458" t="s">
        <v>1576</v>
      </c>
      <c r="M458" t="s">
        <v>1601</v>
      </c>
      <c r="N458" t="s">
        <v>1645</v>
      </c>
    </row>
    <row r="459" spans="1:14" x14ac:dyDescent="0.25">
      <c r="A459" t="e" vm="1">
        <f ca="1">_xlfn.XLOOKUP(K459,Sectores[Sector],Sectores[id_Sector],FALSE)</f>
        <v>#NAME?</v>
      </c>
      <c r="B459" t="e" vm="1">
        <f ca="1">_xlfn.XLOOKUP(L459,Contenido[Contenido],Contenido[id_contenido])</f>
        <v>#NAME?</v>
      </c>
      <c r="C459" t="e" vm="1">
        <f ca="1">_xlfn.XLOOKUP(M459,Temas[Tema],Temas[id_Tema],FALSE)</f>
        <v>#NAME?</v>
      </c>
      <c r="D459" t="s">
        <v>3922</v>
      </c>
      <c r="F459" t="e" vm="2">
        <f t="shared" ca="1" si="28"/>
        <v>#NAME?</v>
      </c>
      <c r="G459" t="e" vm="2">
        <f t="shared" ca="1" si="29"/>
        <v>#NAME?</v>
      </c>
      <c r="H459" t="e" vm="2">
        <f t="shared" ca="1" si="30"/>
        <v>#NAME?</v>
      </c>
      <c r="I459" t="str">
        <f t="shared" si="31"/>
        <v>07.02.18.03 Alteración, Ocultación, Destrucción de Balance de Libros</v>
      </c>
      <c r="K459" t="s">
        <v>67</v>
      </c>
      <c r="L459" t="s">
        <v>1576</v>
      </c>
      <c r="M459" t="s">
        <v>1601</v>
      </c>
      <c r="N459" t="s">
        <v>1650</v>
      </c>
    </row>
    <row r="460" spans="1:14" x14ac:dyDescent="0.25">
      <c r="A460" t="e" vm="1">
        <f ca="1">_xlfn.XLOOKUP(K460,Sectores[Sector],Sectores[id_Sector],FALSE)</f>
        <v>#NAME?</v>
      </c>
      <c r="B460" t="e" vm="1">
        <f ca="1">_xlfn.XLOOKUP(L460,Contenido[Contenido],Contenido[id_contenido])</f>
        <v>#NAME?</v>
      </c>
      <c r="C460" t="e" vm="1">
        <f ca="1">_xlfn.XLOOKUP(M460,Temas[Tema],Temas[id_Tema],FALSE)</f>
        <v>#NAME?</v>
      </c>
      <c r="D460" t="s">
        <v>3923</v>
      </c>
      <c r="F460" t="e" vm="2">
        <f t="shared" ca="1" si="28"/>
        <v>#NAME?</v>
      </c>
      <c r="G460" t="e" vm="2">
        <f t="shared" ca="1" si="29"/>
        <v>#NAME?</v>
      </c>
      <c r="H460" t="e" vm="2">
        <f t="shared" ca="1" si="30"/>
        <v>#NAME?</v>
      </c>
      <c r="I460" t="str">
        <f t="shared" si="31"/>
        <v>07.02.18.04 Cohecho o Soborno Cometido por Particular</v>
      </c>
      <c r="K460" t="s">
        <v>67</v>
      </c>
      <c r="L460" t="s">
        <v>1576</v>
      </c>
      <c r="M460" t="s">
        <v>1601</v>
      </c>
      <c r="N460" t="s">
        <v>1737</v>
      </c>
    </row>
    <row r="461" spans="1:14" x14ac:dyDescent="0.25">
      <c r="A461" t="e" vm="1">
        <f ca="1">_xlfn.XLOOKUP(K461,Sectores[Sector],Sectores[id_Sector],FALSE)</f>
        <v>#NAME?</v>
      </c>
      <c r="B461" t="e" vm="1">
        <f ca="1">_xlfn.XLOOKUP(L461,Contenido[Contenido],Contenido[id_contenido])</f>
        <v>#NAME?</v>
      </c>
      <c r="C461" t="e" vm="1">
        <f ca="1">_xlfn.XLOOKUP(M461,Temas[Tema],Temas[id_Tema],FALSE)</f>
        <v>#NAME?</v>
      </c>
      <c r="D461" t="s">
        <v>3924</v>
      </c>
      <c r="F461" t="e" vm="2">
        <f t="shared" ca="1" si="28"/>
        <v>#NAME?</v>
      </c>
      <c r="G461" t="e" vm="2">
        <f t="shared" ca="1" si="29"/>
        <v>#NAME?</v>
      </c>
      <c r="H461" t="e" vm="2">
        <f t="shared" ca="1" si="30"/>
        <v>#NAME?</v>
      </c>
      <c r="I461" t="str">
        <f t="shared" si="31"/>
        <v>07.02.18.05 Colusión</v>
      </c>
      <c r="K461" t="s">
        <v>67</v>
      </c>
      <c r="L461" t="s">
        <v>1576</v>
      </c>
      <c r="M461" t="s">
        <v>1601</v>
      </c>
      <c r="N461" t="s">
        <v>1741</v>
      </c>
    </row>
    <row r="462" spans="1:14" x14ac:dyDescent="0.25">
      <c r="A462" t="e" vm="1">
        <f ca="1">_xlfn.XLOOKUP(K462,Sectores[Sector],Sectores[id_Sector],FALSE)</f>
        <v>#NAME?</v>
      </c>
      <c r="B462" t="e" vm="1">
        <f ca="1">_xlfn.XLOOKUP(L462,Contenido[Contenido],Contenido[id_contenido])</f>
        <v>#NAME?</v>
      </c>
      <c r="C462" t="e" vm="1">
        <f ca="1">_xlfn.XLOOKUP(M462,Temas[Tema],Temas[id_Tema],FALSE)</f>
        <v>#NAME?</v>
      </c>
      <c r="D462" t="s">
        <v>3925</v>
      </c>
      <c r="F462" t="e" vm="2">
        <f t="shared" ca="1" si="28"/>
        <v>#NAME?</v>
      </c>
      <c r="G462" t="e" vm="2">
        <f t="shared" ca="1" si="29"/>
        <v>#NAME?</v>
      </c>
      <c r="H462" t="e" vm="2">
        <f t="shared" ca="1" si="30"/>
        <v>#NAME?</v>
      </c>
      <c r="I462" t="str">
        <f t="shared" si="31"/>
        <v>07.02.18.06 Delitos Contenidos en Leyes de Prenda Especiales Ley 20.190</v>
      </c>
      <c r="K462" t="s">
        <v>67</v>
      </c>
      <c r="L462" t="s">
        <v>1576</v>
      </c>
      <c r="M462" t="s">
        <v>1601</v>
      </c>
      <c r="N462" t="s">
        <v>1852</v>
      </c>
    </row>
    <row r="463" spans="1:14" x14ac:dyDescent="0.25">
      <c r="A463" t="e" vm="1">
        <f ca="1">_xlfn.XLOOKUP(K463,Sectores[Sector],Sectores[id_Sector],FALSE)</f>
        <v>#NAME?</v>
      </c>
      <c r="B463" t="e" vm="1">
        <f ca="1">_xlfn.XLOOKUP(L463,Contenido[Contenido],Contenido[id_contenido])</f>
        <v>#NAME?</v>
      </c>
      <c r="C463" t="e" vm="1">
        <f ca="1">_xlfn.XLOOKUP(M463,Temas[Tema],Temas[id_Tema],FALSE)</f>
        <v>#NAME?</v>
      </c>
      <c r="D463" t="s">
        <v>3926</v>
      </c>
      <c r="F463" t="e" vm="2">
        <f t="shared" ca="1" si="28"/>
        <v>#NAME?</v>
      </c>
      <c r="G463" t="e" vm="2">
        <f t="shared" ca="1" si="29"/>
        <v>#NAME?</v>
      </c>
      <c r="H463" t="e" vm="2">
        <f t="shared" ca="1" si="30"/>
        <v>#NAME?</v>
      </c>
      <c r="I463" t="str">
        <f t="shared" si="31"/>
        <v>07.02.18.07 Depositario Alzado</v>
      </c>
      <c r="K463" t="s">
        <v>67</v>
      </c>
      <c r="L463" t="s">
        <v>1576</v>
      </c>
      <c r="M463" t="s">
        <v>1601</v>
      </c>
      <c r="N463" t="s">
        <v>1881</v>
      </c>
    </row>
    <row r="464" spans="1:14" x14ac:dyDescent="0.25">
      <c r="A464" t="e" vm="1">
        <f ca="1">_xlfn.XLOOKUP(K464,Sectores[Sector],Sectores[id_Sector],FALSE)</f>
        <v>#NAME?</v>
      </c>
      <c r="B464" t="e" vm="1">
        <f ca="1">_xlfn.XLOOKUP(L464,Contenido[Contenido],Contenido[id_contenido])</f>
        <v>#NAME?</v>
      </c>
      <c r="C464" t="e" vm="1">
        <f ca="1">_xlfn.XLOOKUP(M464,Temas[Tema],Temas[id_Tema],FALSE)</f>
        <v>#NAME?</v>
      </c>
      <c r="D464" t="s">
        <v>3927</v>
      </c>
      <c r="F464" t="e" vm="2">
        <f t="shared" ca="1" si="28"/>
        <v>#NAME?</v>
      </c>
      <c r="G464" t="e" vm="2">
        <f t="shared" ca="1" si="29"/>
        <v>#NAME?</v>
      </c>
      <c r="H464" t="e" vm="2">
        <f t="shared" ca="1" si="30"/>
        <v>#NAME?</v>
      </c>
      <c r="I464" t="str">
        <f t="shared" si="31"/>
        <v>07.02.18.08 Deudor, Gerente, Director, Administrador o Representante Actúen en Perjuicio de Acreedor</v>
      </c>
      <c r="K464" t="s">
        <v>67</v>
      </c>
      <c r="L464" t="s">
        <v>1576</v>
      </c>
      <c r="M464" t="s">
        <v>1601</v>
      </c>
      <c r="N464" t="s">
        <v>1893</v>
      </c>
    </row>
    <row r="465" spans="1:14" x14ac:dyDescent="0.25">
      <c r="A465" t="e" vm="1">
        <f ca="1">_xlfn.XLOOKUP(K465,Sectores[Sector],Sectores[id_Sector],FALSE)</f>
        <v>#NAME?</v>
      </c>
      <c r="B465" t="e" vm="1">
        <f ca="1">_xlfn.XLOOKUP(L465,Contenido[Contenido],Contenido[id_contenido])</f>
        <v>#NAME?</v>
      </c>
      <c r="C465" t="e" vm="1">
        <f ca="1">_xlfn.XLOOKUP(M465,Temas[Tema],Temas[id_Tema],FALSE)</f>
        <v>#NAME?</v>
      </c>
      <c r="D465" t="s">
        <v>3928</v>
      </c>
      <c r="F465" t="e" vm="2">
        <f t="shared" ca="1" si="28"/>
        <v>#NAME?</v>
      </c>
      <c r="G465" t="e" vm="2">
        <f t="shared" ca="1" si="29"/>
        <v>#NAME?</v>
      </c>
      <c r="H465" t="e" vm="2">
        <f t="shared" ca="1" si="30"/>
        <v>#NAME?</v>
      </c>
      <c r="I465" t="str">
        <f t="shared" si="31"/>
        <v>07.02.18.09 Ejercicio Ilegal de la Profesión</v>
      </c>
      <c r="K465" t="s">
        <v>67</v>
      </c>
      <c r="L465" t="s">
        <v>1576</v>
      </c>
      <c r="M465" t="s">
        <v>1601</v>
      </c>
      <c r="N465" t="s">
        <v>1909</v>
      </c>
    </row>
    <row r="466" spans="1:14" x14ac:dyDescent="0.25">
      <c r="A466" t="e" vm="1">
        <f ca="1">_xlfn.XLOOKUP(K466,Sectores[Sector],Sectores[id_Sector],FALSE)</f>
        <v>#NAME?</v>
      </c>
      <c r="B466" t="e" vm="1">
        <f ca="1">_xlfn.XLOOKUP(L466,Contenido[Contenido],Contenido[id_contenido])</f>
        <v>#NAME?</v>
      </c>
      <c r="C466" t="e" vm="1">
        <f ca="1">_xlfn.XLOOKUP(M466,Temas[Tema],Temas[id_Tema],FALSE)</f>
        <v>#NAME?</v>
      </c>
      <c r="D466" t="s">
        <v>3929</v>
      </c>
      <c r="F466" t="e" vm="2">
        <f t="shared" ca="1" si="28"/>
        <v>#NAME?</v>
      </c>
      <c r="G466" t="e" vm="2">
        <f t="shared" ca="1" si="29"/>
        <v>#NAME?</v>
      </c>
      <c r="H466" t="e" vm="2">
        <f t="shared" ca="1" si="30"/>
        <v>#NAME?</v>
      </c>
      <c r="I466" t="str">
        <f t="shared" si="31"/>
        <v>07.02.18.10 Ejercicio Irregular de Martillero Público</v>
      </c>
      <c r="K466" t="s">
        <v>67</v>
      </c>
      <c r="L466" t="s">
        <v>1576</v>
      </c>
      <c r="M466" t="s">
        <v>1601</v>
      </c>
      <c r="N466" t="s">
        <v>1911</v>
      </c>
    </row>
    <row r="467" spans="1:14" x14ac:dyDescent="0.25">
      <c r="A467" t="e" vm="1">
        <f ca="1">_xlfn.XLOOKUP(K467,Sectores[Sector],Sectores[id_Sector],FALSE)</f>
        <v>#NAME?</v>
      </c>
      <c r="B467" t="e" vm="1">
        <f ca="1">_xlfn.XLOOKUP(L467,Contenido[Contenido],Contenido[id_contenido])</f>
        <v>#NAME?</v>
      </c>
      <c r="C467" t="e" vm="1">
        <f ca="1">_xlfn.XLOOKUP(M467,Temas[Tema],Temas[id_Tema],FALSE)</f>
        <v>#NAME?</v>
      </c>
      <c r="D467" t="s">
        <v>3930</v>
      </c>
      <c r="F467" t="e" vm="2">
        <f t="shared" ca="1" si="28"/>
        <v>#NAME?</v>
      </c>
      <c r="G467" t="e" vm="2">
        <f t="shared" ca="1" si="29"/>
        <v>#NAME?</v>
      </c>
      <c r="H467" t="e" vm="2">
        <f t="shared" ca="1" si="30"/>
        <v>#NAME?</v>
      </c>
      <c r="I467" t="str">
        <f t="shared" si="31"/>
        <v>07.02.18.11 Enriquecimiento Ilícito</v>
      </c>
      <c r="K467" t="s">
        <v>67</v>
      </c>
      <c r="L467" t="s">
        <v>1576</v>
      </c>
      <c r="M467" t="s">
        <v>1601</v>
      </c>
      <c r="N467" t="s">
        <v>1917</v>
      </c>
    </row>
    <row r="468" spans="1:14" x14ac:dyDescent="0.25">
      <c r="A468" t="e" vm="1">
        <f ca="1">_xlfn.XLOOKUP(K468,Sectores[Sector],Sectores[id_Sector],FALSE)</f>
        <v>#NAME?</v>
      </c>
      <c r="B468" t="e" vm="1">
        <f ca="1">_xlfn.XLOOKUP(L468,Contenido[Contenido],Contenido[id_contenido])</f>
        <v>#NAME?</v>
      </c>
      <c r="C468" t="e" vm="1">
        <f ca="1">_xlfn.XLOOKUP(M468,Temas[Tema],Temas[id_Tema],FALSE)</f>
        <v>#NAME?</v>
      </c>
      <c r="D468" t="s">
        <v>3931</v>
      </c>
      <c r="F468" t="e" vm="2">
        <f t="shared" ca="1" si="28"/>
        <v>#NAME?</v>
      </c>
      <c r="G468" t="e" vm="2">
        <f t="shared" ca="1" si="29"/>
        <v>#NAME?</v>
      </c>
      <c r="H468" t="e" vm="2">
        <f t="shared" ca="1" si="30"/>
        <v>#NAME?</v>
      </c>
      <c r="I468" t="str">
        <f t="shared" si="31"/>
        <v>07.02.18.12 Estafa (Sólo Crimen)</v>
      </c>
      <c r="K468" t="s">
        <v>67</v>
      </c>
      <c r="L468" t="s">
        <v>1576</v>
      </c>
      <c r="M468" t="s">
        <v>1601</v>
      </c>
      <c r="N468" t="s">
        <v>1928</v>
      </c>
    </row>
    <row r="469" spans="1:14" x14ac:dyDescent="0.25">
      <c r="A469" t="e" vm="1">
        <f ca="1">_xlfn.XLOOKUP(K469,Sectores[Sector],Sectores[id_Sector],FALSE)</f>
        <v>#NAME?</v>
      </c>
      <c r="B469" t="e" vm="1">
        <f ca="1">_xlfn.XLOOKUP(L469,Contenido[Contenido],Contenido[id_contenido])</f>
        <v>#NAME?</v>
      </c>
      <c r="C469" t="e" vm="1">
        <f ca="1">_xlfn.XLOOKUP(M469,Temas[Tema],Temas[id_Tema],FALSE)</f>
        <v>#NAME?</v>
      </c>
      <c r="D469" t="s">
        <v>3932</v>
      </c>
      <c r="F469" t="e" vm="2">
        <f t="shared" ca="1" si="28"/>
        <v>#NAME?</v>
      </c>
      <c r="G469" t="e" vm="2">
        <f t="shared" ca="1" si="29"/>
        <v>#NAME?</v>
      </c>
      <c r="H469" t="e" vm="2">
        <f t="shared" ca="1" si="30"/>
        <v>#NAME?</v>
      </c>
      <c r="I469" t="str">
        <f t="shared" si="31"/>
        <v>07.02.18.13 Estafas y Otras Defraudaciones Contra Particulares</v>
      </c>
      <c r="K469" t="s">
        <v>67</v>
      </c>
      <c r="L469" t="s">
        <v>1576</v>
      </c>
      <c r="M469" t="s">
        <v>1601</v>
      </c>
      <c r="N469" t="s">
        <v>1930</v>
      </c>
    </row>
    <row r="470" spans="1:14" x14ac:dyDescent="0.25">
      <c r="A470" t="e" vm="1">
        <f ca="1">_xlfn.XLOOKUP(K470,Sectores[Sector],Sectores[id_Sector],FALSE)</f>
        <v>#NAME?</v>
      </c>
      <c r="B470" t="e" vm="1">
        <f ca="1">_xlfn.XLOOKUP(L470,Contenido[Contenido],Contenido[id_contenido])</f>
        <v>#NAME?</v>
      </c>
      <c r="C470" t="e" vm="1">
        <f ca="1">_xlfn.XLOOKUP(M470,Temas[Tema],Temas[id_Tema],FALSE)</f>
        <v>#NAME?</v>
      </c>
      <c r="D470" t="s">
        <v>3933</v>
      </c>
      <c r="F470" t="e" vm="2">
        <f t="shared" ca="1" si="28"/>
        <v>#NAME?</v>
      </c>
      <c r="G470" t="e" vm="2">
        <f t="shared" ca="1" si="29"/>
        <v>#NAME?</v>
      </c>
      <c r="H470" t="e" vm="2">
        <f t="shared" ca="1" si="30"/>
        <v>#NAME?</v>
      </c>
      <c r="I470" t="str">
        <f t="shared" si="31"/>
        <v>07.02.18.14 Exacciones Ilegales Cometidas por Particulares</v>
      </c>
      <c r="K470" t="s">
        <v>67</v>
      </c>
      <c r="L470" t="s">
        <v>1576</v>
      </c>
      <c r="M470" t="s">
        <v>1601</v>
      </c>
      <c r="N470" t="s">
        <v>1936</v>
      </c>
    </row>
    <row r="471" spans="1:14" x14ac:dyDescent="0.25">
      <c r="A471" t="e" vm="1">
        <f ca="1">_xlfn.XLOOKUP(K471,Sectores[Sector],Sectores[id_Sector],FALSE)</f>
        <v>#NAME?</v>
      </c>
      <c r="B471" t="e" vm="1">
        <f ca="1">_xlfn.XLOOKUP(L471,Contenido[Contenido],Contenido[id_contenido])</f>
        <v>#NAME?</v>
      </c>
      <c r="C471" t="e" vm="1">
        <f ca="1">_xlfn.XLOOKUP(M471,Temas[Tema],Temas[id_Tema],FALSE)</f>
        <v>#NAME?</v>
      </c>
      <c r="D471" t="s">
        <v>3934</v>
      </c>
      <c r="F471" t="e" vm="2">
        <f t="shared" ca="1" si="28"/>
        <v>#NAME?</v>
      </c>
      <c r="G471" t="e" vm="2">
        <f t="shared" ca="1" si="29"/>
        <v>#NAME?</v>
      </c>
      <c r="H471" t="e" vm="2">
        <f t="shared" ca="1" si="30"/>
        <v>#NAME?</v>
      </c>
      <c r="I471" t="str">
        <f t="shared" si="31"/>
        <v>07.02.18.15 Expendio de Bebidas Alcohólicas a Menores</v>
      </c>
      <c r="K471" t="s">
        <v>67</v>
      </c>
      <c r="L471" t="s">
        <v>1576</v>
      </c>
      <c r="M471" t="s">
        <v>1601</v>
      </c>
      <c r="N471" t="s">
        <v>1938</v>
      </c>
    </row>
    <row r="472" spans="1:14" x14ac:dyDescent="0.25">
      <c r="A472" t="e" vm="1">
        <f ca="1">_xlfn.XLOOKUP(K472,Sectores[Sector],Sectores[id_Sector],FALSE)</f>
        <v>#NAME?</v>
      </c>
      <c r="B472" t="e" vm="1">
        <f ca="1">_xlfn.XLOOKUP(L472,Contenido[Contenido],Contenido[id_contenido])</f>
        <v>#NAME?</v>
      </c>
      <c r="C472" t="e" vm="1">
        <f ca="1">_xlfn.XLOOKUP(M472,Temas[Tema],Temas[id_Tema],FALSE)</f>
        <v>#NAME?</v>
      </c>
      <c r="D472" t="s">
        <v>3935</v>
      </c>
      <c r="F472" t="e" vm="2">
        <f t="shared" ca="1" si="28"/>
        <v>#NAME?</v>
      </c>
      <c r="G472" t="e" vm="2">
        <f t="shared" ca="1" si="29"/>
        <v>#NAME?</v>
      </c>
      <c r="H472" t="e" vm="2">
        <f t="shared" ca="1" si="30"/>
        <v>#NAME?</v>
      </c>
      <c r="I472" t="str">
        <f t="shared" si="31"/>
        <v>07.02.18.16 Fabricación, Acopio o Comercialización de Hilo Curado</v>
      </c>
      <c r="K472" t="s">
        <v>67</v>
      </c>
      <c r="L472" t="s">
        <v>1576</v>
      </c>
      <c r="M472" t="s">
        <v>1601</v>
      </c>
      <c r="N472" t="s">
        <v>1946</v>
      </c>
    </row>
    <row r="473" spans="1:14" x14ac:dyDescent="0.25">
      <c r="A473" t="e" vm="1">
        <f ca="1">_xlfn.XLOOKUP(K473,Sectores[Sector],Sectores[id_Sector],FALSE)</f>
        <v>#NAME?</v>
      </c>
      <c r="B473" t="e" vm="1">
        <f ca="1">_xlfn.XLOOKUP(L473,Contenido[Contenido],Contenido[id_contenido])</f>
        <v>#NAME?</v>
      </c>
      <c r="C473" t="e" vm="1">
        <f ca="1">_xlfn.XLOOKUP(M473,Temas[Tema],Temas[id_Tema],FALSE)</f>
        <v>#NAME?</v>
      </c>
      <c r="D473" t="s">
        <v>3936</v>
      </c>
      <c r="F473" t="e" vm="2">
        <f t="shared" ca="1" si="28"/>
        <v>#NAME?</v>
      </c>
      <c r="G473" t="e" vm="2">
        <f t="shared" ca="1" si="29"/>
        <v>#NAME?</v>
      </c>
      <c r="H473" t="e" vm="2">
        <f t="shared" ca="1" si="30"/>
        <v>#NAME?</v>
      </c>
      <c r="I473" t="str">
        <f t="shared" si="31"/>
        <v>07.02.18.17 Fingimiento de Cargos o Profesiones</v>
      </c>
      <c r="K473" t="s">
        <v>67</v>
      </c>
      <c r="L473" t="s">
        <v>1576</v>
      </c>
      <c r="M473" t="s">
        <v>1601</v>
      </c>
      <c r="N473" t="s">
        <v>1991</v>
      </c>
    </row>
    <row r="474" spans="1:14" x14ac:dyDescent="0.25">
      <c r="A474" t="e" vm="1">
        <f ca="1">_xlfn.XLOOKUP(K474,Sectores[Sector],Sectores[id_Sector],FALSE)</f>
        <v>#NAME?</v>
      </c>
      <c r="B474" t="e" vm="1">
        <f ca="1">_xlfn.XLOOKUP(L474,Contenido[Contenido],Contenido[id_contenido])</f>
        <v>#NAME?</v>
      </c>
      <c r="C474" t="e" vm="1">
        <f ca="1">_xlfn.XLOOKUP(M474,Temas[Tema],Temas[id_Tema],FALSE)</f>
        <v>#NAME?</v>
      </c>
      <c r="D474" t="s">
        <v>3937</v>
      </c>
      <c r="F474" t="e" vm="2">
        <f t="shared" ca="1" si="28"/>
        <v>#NAME?</v>
      </c>
      <c r="G474" t="e" vm="2">
        <f t="shared" ca="1" si="29"/>
        <v>#NAME?</v>
      </c>
      <c r="H474" t="e" vm="2">
        <f t="shared" ca="1" si="30"/>
        <v>#NAME?</v>
      </c>
      <c r="I474" t="str">
        <f t="shared" si="31"/>
        <v>07.02.18.18 Fraude de Subvenciones</v>
      </c>
      <c r="K474" t="s">
        <v>67</v>
      </c>
      <c r="L474" t="s">
        <v>1576</v>
      </c>
      <c r="M474" t="s">
        <v>1601</v>
      </c>
      <c r="N474" t="s">
        <v>1995</v>
      </c>
    </row>
    <row r="475" spans="1:14" x14ac:dyDescent="0.25">
      <c r="A475" t="e" vm="1">
        <f ca="1">_xlfn.XLOOKUP(K475,Sectores[Sector],Sectores[id_Sector],FALSE)</f>
        <v>#NAME?</v>
      </c>
      <c r="B475" t="e" vm="1">
        <f ca="1">_xlfn.XLOOKUP(L475,Contenido[Contenido],Contenido[id_contenido])</f>
        <v>#NAME?</v>
      </c>
      <c r="C475" t="e" vm="1">
        <f ca="1">_xlfn.XLOOKUP(M475,Temas[Tema],Temas[id_Tema],FALSE)</f>
        <v>#NAME?</v>
      </c>
      <c r="D475" t="s">
        <v>3938</v>
      </c>
      <c r="F475" t="e" vm="2">
        <f t="shared" ca="1" si="28"/>
        <v>#NAME?</v>
      </c>
      <c r="G475" t="e" vm="2">
        <f t="shared" ca="1" si="29"/>
        <v>#NAME?</v>
      </c>
      <c r="H475" t="e" vm="2">
        <f t="shared" ca="1" si="30"/>
        <v>#NAME?</v>
      </c>
      <c r="I475" t="str">
        <f t="shared" si="31"/>
        <v>07.02.18.19 Fraudes al Fisco y Organismos del Estado</v>
      </c>
      <c r="K475" t="s">
        <v>67</v>
      </c>
      <c r="L475" t="s">
        <v>1576</v>
      </c>
      <c r="M475" t="s">
        <v>1601</v>
      </c>
      <c r="N475" t="s">
        <v>1997</v>
      </c>
    </row>
    <row r="476" spans="1:14" x14ac:dyDescent="0.25">
      <c r="A476" t="e" vm="1">
        <f ca="1">_xlfn.XLOOKUP(K476,Sectores[Sector],Sectores[id_Sector],FALSE)</f>
        <v>#NAME?</v>
      </c>
      <c r="B476" t="e" vm="1">
        <f ca="1">_xlfn.XLOOKUP(L476,Contenido[Contenido],Contenido[id_contenido])</f>
        <v>#NAME?</v>
      </c>
      <c r="C476" t="e" vm="1">
        <f ca="1">_xlfn.XLOOKUP(M476,Temas[Tema],Temas[id_Tema],FALSE)</f>
        <v>#NAME?</v>
      </c>
      <c r="D476" t="s">
        <v>3939</v>
      </c>
      <c r="F476" t="e" vm="2">
        <f t="shared" ca="1" si="28"/>
        <v>#NAME?</v>
      </c>
      <c r="G476" t="e" vm="2">
        <f t="shared" ca="1" si="29"/>
        <v>#NAME?</v>
      </c>
      <c r="H476" t="e" vm="2">
        <f t="shared" ca="1" si="30"/>
        <v>#NAME?</v>
      </c>
      <c r="I476" t="str">
        <f t="shared" si="31"/>
        <v>07.02.18.20 Giro Doloso de Cheques</v>
      </c>
      <c r="K476" t="s">
        <v>67</v>
      </c>
      <c r="L476" t="s">
        <v>1576</v>
      </c>
      <c r="M476" t="s">
        <v>1601</v>
      </c>
      <c r="N476" t="s">
        <v>2003</v>
      </c>
    </row>
    <row r="477" spans="1:14" x14ac:dyDescent="0.25">
      <c r="A477" t="e" vm="1">
        <f ca="1">_xlfn.XLOOKUP(K477,Sectores[Sector],Sectores[id_Sector],FALSE)</f>
        <v>#NAME?</v>
      </c>
      <c r="B477" t="e" vm="1">
        <f ca="1">_xlfn.XLOOKUP(L477,Contenido[Contenido],Contenido[id_contenido])</f>
        <v>#NAME?</v>
      </c>
      <c r="C477" t="e" vm="1">
        <f ca="1">_xlfn.XLOOKUP(M477,Temas[Tema],Temas[id_Tema],FALSE)</f>
        <v>#NAME?</v>
      </c>
      <c r="D477" t="s">
        <v>3940</v>
      </c>
      <c r="F477" t="e" vm="2">
        <f t="shared" ca="1" si="28"/>
        <v>#NAME?</v>
      </c>
      <c r="G477" t="e" vm="2">
        <f t="shared" ca="1" si="29"/>
        <v>#NAME?</v>
      </c>
      <c r="H477" t="e" vm="2">
        <f t="shared" ca="1" si="30"/>
        <v>#NAME?</v>
      </c>
      <c r="I477" t="str">
        <f t="shared" si="31"/>
        <v>07.02.18.21 Giro Doloso de Cheques (Cuenta Cerrada)</v>
      </c>
      <c r="K477" t="s">
        <v>67</v>
      </c>
      <c r="L477" t="s">
        <v>1576</v>
      </c>
      <c r="M477" t="s">
        <v>1601</v>
      </c>
      <c r="N477" t="s">
        <v>2005</v>
      </c>
    </row>
    <row r="478" spans="1:14" x14ac:dyDescent="0.25">
      <c r="A478" t="e" vm="1">
        <f ca="1">_xlfn.XLOOKUP(K478,Sectores[Sector],Sectores[id_Sector],FALSE)</f>
        <v>#NAME?</v>
      </c>
      <c r="B478" t="e" vm="1">
        <f ca="1">_xlfn.XLOOKUP(L478,Contenido[Contenido],Contenido[id_contenido])</f>
        <v>#NAME?</v>
      </c>
      <c r="C478" t="e" vm="1">
        <f ca="1">_xlfn.XLOOKUP(M478,Temas[Tema],Temas[id_Tema],FALSE)</f>
        <v>#NAME?</v>
      </c>
      <c r="D478" t="s">
        <v>3941</v>
      </c>
      <c r="F478" t="e" vm="2">
        <f t="shared" ca="1" si="28"/>
        <v>#NAME?</v>
      </c>
      <c r="G478" t="e" vm="2">
        <f t="shared" ca="1" si="29"/>
        <v>#NAME?</v>
      </c>
      <c r="H478" t="e" vm="2">
        <f t="shared" ca="1" si="30"/>
        <v>#NAME?</v>
      </c>
      <c r="I478" t="str">
        <f t="shared" si="31"/>
        <v>07.02.18.22 Giro Doloso de Cheques (Falta de Fondos)</v>
      </c>
      <c r="K478" t="s">
        <v>67</v>
      </c>
      <c r="L478" t="s">
        <v>1576</v>
      </c>
      <c r="M478" t="s">
        <v>1601</v>
      </c>
      <c r="N478" t="s">
        <v>2007</v>
      </c>
    </row>
    <row r="479" spans="1:14" x14ac:dyDescent="0.25">
      <c r="A479" t="e" vm="1">
        <f ca="1">_xlfn.XLOOKUP(K479,Sectores[Sector],Sectores[id_Sector],FALSE)</f>
        <v>#NAME?</v>
      </c>
      <c r="B479" t="e" vm="1">
        <f ca="1">_xlfn.XLOOKUP(L479,Contenido[Contenido],Contenido[id_contenido])</f>
        <v>#NAME?</v>
      </c>
      <c r="C479" t="e" vm="1">
        <f ca="1">_xlfn.XLOOKUP(M479,Temas[Tema],Temas[id_Tema],FALSE)</f>
        <v>#NAME?</v>
      </c>
      <c r="D479" t="s">
        <v>3942</v>
      </c>
      <c r="F479" t="e" vm="2">
        <f t="shared" ca="1" si="28"/>
        <v>#NAME?</v>
      </c>
      <c r="G479" t="e" vm="2">
        <f t="shared" ca="1" si="29"/>
        <v>#NAME?</v>
      </c>
      <c r="H479" t="e" vm="2">
        <f t="shared" ca="1" si="30"/>
        <v>#NAME?</v>
      </c>
      <c r="I479" t="str">
        <f t="shared" si="31"/>
        <v>07.02.18.23 Giro Doloso de Cheques (Sólo Crimen)</v>
      </c>
      <c r="K479" t="s">
        <v>67</v>
      </c>
      <c r="L479" t="s">
        <v>1576</v>
      </c>
      <c r="M479" t="s">
        <v>1601</v>
      </c>
      <c r="N479" t="s">
        <v>2009</v>
      </c>
    </row>
    <row r="480" spans="1:14" x14ac:dyDescent="0.25">
      <c r="A480" t="e" vm="1">
        <f ca="1">_xlfn.XLOOKUP(K480,Sectores[Sector],Sectores[id_Sector],FALSE)</f>
        <v>#NAME?</v>
      </c>
      <c r="B480" t="e" vm="1">
        <f ca="1">_xlfn.XLOOKUP(L480,Contenido[Contenido],Contenido[id_contenido])</f>
        <v>#NAME?</v>
      </c>
      <c r="C480" t="e" vm="1">
        <f ca="1">_xlfn.XLOOKUP(M480,Temas[Tema],Temas[id_Tema],FALSE)</f>
        <v>#NAME?</v>
      </c>
      <c r="D480" t="s">
        <v>3943</v>
      </c>
      <c r="F480" t="e" vm="2">
        <f t="shared" ca="1" si="28"/>
        <v>#NAME?</v>
      </c>
      <c r="G480" t="e" vm="2">
        <f t="shared" ca="1" si="29"/>
        <v>#NAME?</v>
      </c>
      <c r="H480" t="e" vm="2">
        <f t="shared" ca="1" si="30"/>
        <v>#NAME?</v>
      </c>
      <c r="I480" t="str">
        <f t="shared" si="31"/>
        <v>07.02.18.24 Hallazgo de Vehículo</v>
      </c>
      <c r="K480" t="s">
        <v>67</v>
      </c>
      <c r="L480" t="s">
        <v>1576</v>
      </c>
      <c r="M480" t="s">
        <v>1601</v>
      </c>
      <c r="N480" t="s">
        <v>2013</v>
      </c>
    </row>
    <row r="481" spans="1:14" x14ac:dyDescent="0.25">
      <c r="A481" t="e" vm="1">
        <f ca="1">_xlfn.XLOOKUP(K481,Sectores[Sector],Sectores[id_Sector],FALSE)</f>
        <v>#NAME?</v>
      </c>
      <c r="B481" t="e" vm="1">
        <f ca="1">_xlfn.XLOOKUP(L481,Contenido[Contenido],Contenido[id_contenido])</f>
        <v>#NAME?</v>
      </c>
      <c r="C481" t="e" vm="1">
        <f ca="1">_xlfn.XLOOKUP(M481,Temas[Tema],Temas[id_Tema],FALSE)</f>
        <v>#NAME?</v>
      </c>
      <c r="D481" t="s">
        <v>3944</v>
      </c>
      <c r="F481" t="e" vm="2">
        <f t="shared" ca="1" si="28"/>
        <v>#NAME?</v>
      </c>
      <c r="G481" t="e" vm="2">
        <f t="shared" ca="1" si="29"/>
        <v>#NAME?</v>
      </c>
      <c r="H481" t="e" vm="2">
        <f t="shared" ca="1" si="30"/>
        <v>#NAME?</v>
      </c>
      <c r="I481" t="str">
        <f t="shared" si="31"/>
        <v>07.02.18.25 Hurto (Sólo Crimen)</v>
      </c>
      <c r="K481" t="s">
        <v>67</v>
      </c>
      <c r="L481" t="s">
        <v>1576</v>
      </c>
      <c r="M481" t="s">
        <v>1601</v>
      </c>
      <c r="N481" t="s">
        <v>2027</v>
      </c>
    </row>
    <row r="482" spans="1:14" x14ac:dyDescent="0.25">
      <c r="A482" t="e" vm="1">
        <f ca="1">_xlfn.XLOOKUP(K482,Sectores[Sector],Sectores[id_Sector],FALSE)</f>
        <v>#NAME?</v>
      </c>
      <c r="B482" t="e" vm="1">
        <f ca="1">_xlfn.XLOOKUP(L482,Contenido[Contenido],Contenido[id_contenido])</f>
        <v>#NAME?</v>
      </c>
      <c r="C482" t="e" vm="1">
        <f ca="1">_xlfn.XLOOKUP(M482,Temas[Tema],Temas[id_Tema],FALSE)</f>
        <v>#NAME?</v>
      </c>
      <c r="D482" t="s">
        <v>3945</v>
      </c>
      <c r="F482" t="e" vm="2">
        <f t="shared" ca="1" si="28"/>
        <v>#NAME?</v>
      </c>
      <c r="G482" t="e" vm="2">
        <f t="shared" ca="1" si="29"/>
        <v>#NAME?</v>
      </c>
      <c r="H482" t="e" vm="2">
        <f t="shared" ca="1" si="30"/>
        <v>#NAME?</v>
      </c>
      <c r="I482" t="str">
        <f t="shared" si="31"/>
        <v>07.02.18.26 Hurto Agravado</v>
      </c>
      <c r="K482" t="s">
        <v>67</v>
      </c>
      <c r="L482" t="s">
        <v>1576</v>
      </c>
      <c r="M482" t="s">
        <v>1601</v>
      </c>
      <c r="N482" t="s">
        <v>2029</v>
      </c>
    </row>
    <row r="483" spans="1:14" x14ac:dyDescent="0.25">
      <c r="A483" t="e" vm="1">
        <f ca="1">_xlfn.XLOOKUP(K483,Sectores[Sector],Sectores[id_Sector],FALSE)</f>
        <v>#NAME?</v>
      </c>
      <c r="B483" t="e" vm="1">
        <f ca="1">_xlfn.XLOOKUP(L483,Contenido[Contenido],Contenido[id_contenido])</f>
        <v>#NAME?</v>
      </c>
      <c r="C483" t="e" vm="1">
        <f ca="1">_xlfn.XLOOKUP(M483,Temas[Tema],Temas[id_Tema],FALSE)</f>
        <v>#NAME?</v>
      </c>
      <c r="D483" t="s">
        <v>3946</v>
      </c>
      <c r="F483" t="e" vm="2">
        <f t="shared" ca="1" si="28"/>
        <v>#NAME?</v>
      </c>
      <c r="G483" t="e" vm="2">
        <f t="shared" ca="1" si="29"/>
        <v>#NAME?</v>
      </c>
      <c r="H483" t="e" vm="2">
        <f t="shared" ca="1" si="30"/>
        <v>#NAME?</v>
      </c>
      <c r="I483" t="str">
        <f t="shared" si="31"/>
        <v>07.02.18.27 Hurto de Bienes Pertenecientes a Redes de Suministro Público</v>
      </c>
      <c r="K483" t="s">
        <v>67</v>
      </c>
      <c r="L483" t="s">
        <v>1576</v>
      </c>
      <c r="M483" t="s">
        <v>1601</v>
      </c>
      <c r="N483" t="s">
        <v>2031</v>
      </c>
    </row>
    <row r="484" spans="1:14" x14ac:dyDescent="0.25">
      <c r="A484" t="e" vm="1">
        <f ca="1">_xlfn.XLOOKUP(K484,Sectores[Sector],Sectores[id_Sector],FALSE)</f>
        <v>#NAME?</v>
      </c>
      <c r="B484" t="e" vm="1">
        <f ca="1">_xlfn.XLOOKUP(L484,Contenido[Contenido],Contenido[id_contenido])</f>
        <v>#NAME?</v>
      </c>
      <c r="C484" t="e" vm="1">
        <f ca="1">_xlfn.XLOOKUP(M484,Temas[Tema],Temas[id_Tema],FALSE)</f>
        <v>#NAME?</v>
      </c>
      <c r="D484" t="s">
        <v>3947</v>
      </c>
      <c r="F484" t="e" vm="2">
        <f t="shared" ca="1" si="28"/>
        <v>#NAME?</v>
      </c>
      <c r="G484" t="e" vm="2">
        <f t="shared" ca="1" si="29"/>
        <v>#NAME?</v>
      </c>
      <c r="H484" t="e" vm="2">
        <f t="shared" ca="1" si="30"/>
        <v>#NAME?</v>
      </c>
      <c r="I484" t="str">
        <f t="shared" si="31"/>
        <v>07.02.18.28 Hurto de Hallazgo</v>
      </c>
      <c r="K484" t="s">
        <v>67</v>
      </c>
      <c r="L484" t="s">
        <v>1576</v>
      </c>
      <c r="M484" t="s">
        <v>1601</v>
      </c>
      <c r="N484" t="s">
        <v>2033</v>
      </c>
    </row>
    <row r="485" spans="1:14" x14ac:dyDescent="0.25">
      <c r="A485" t="e" vm="1">
        <f ca="1">_xlfn.XLOOKUP(K485,Sectores[Sector],Sectores[id_Sector],FALSE)</f>
        <v>#NAME?</v>
      </c>
      <c r="B485" t="e" vm="1">
        <f ca="1">_xlfn.XLOOKUP(L485,Contenido[Contenido],Contenido[id_contenido])</f>
        <v>#NAME?</v>
      </c>
      <c r="C485" t="e" vm="1">
        <f ca="1">_xlfn.XLOOKUP(M485,Temas[Tema],Temas[id_Tema],FALSE)</f>
        <v>#NAME?</v>
      </c>
      <c r="D485" t="s">
        <v>3948</v>
      </c>
      <c r="F485" t="e" vm="2">
        <f t="shared" ca="1" si="28"/>
        <v>#NAME?</v>
      </c>
      <c r="G485" t="e" vm="2">
        <f t="shared" ca="1" si="29"/>
        <v>#NAME?</v>
      </c>
      <c r="H485" t="e" vm="2">
        <f t="shared" ca="1" si="30"/>
        <v>#NAME?</v>
      </c>
      <c r="I485" t="str">
        <f t="shared" si="31"/>
        <v>07.02.18.29 Hurto Falta</v>
      </c>
      <c r="K485" t="s">
        <v>67</v>
      </c>
      <c r="L485" t="s">
        <v>1576</v>
      </c>
      <c r="M485" t="s">
        <v>1601</v>
      </c>
      <c r="N485" t="s">
        <v>2035</v>
      </c>
    </row>
    <row r="486" spans="1:14" x14ac:dyDescent="0.25">
      <c r="A486" t="e" vm="1">
        <f ca="1">_xlfn.XLOOKUP(K486,Sectores[Sector],Sectores[id_Sector],FALSE)</f>
        <v>#NAME?</v>
      </c>
      <c r="B486" t="e" vm="1">
        <f ca="1">_xlfn.XLOOKUP(L486,Contenido[Contenido],Contenido[id_contenido])</f>
        <v>#NAME?</v>
      </c>
      <c r="C486" t="e" vm="1">
        <f ca="1">_xlfn.XLOOKUP(M486,Temas[Tema],Temas[id_Tema],FALSE)</f>
        <v>#NAME?</v>
      </c>
      <c r="D486" t="s">
        <v>3949</v>
      </c>
      <c r="F486" t="e" vm="2">
        <f t="shared" ca="1" si="28"/>
        <v>#NAME?</v>
      </c>
      <c r="G486" t="e" vm="2">
        <f t="shared" ca="1" si="29"/>
        <v>#NAME?</v>
      </c>
      <c r="H486" t="e" vm="2">
        <f t="shared" ca="1" si="30"/>
        <v>#NAME?</v>
      </c>
      <c r="I486" t="str">
        <f t="shared" si="31"/>
        <v>07.02.18.30 Hurto Simple</v>
      </c>
      <c r="K486" t="s">
        <v>67</v>
      </c>
      <c r="L486" t="s">
        <v>1576</v>
      </c>
      <c r="M486" t="s">
        <v>1601</v>
      </c>
      <c r="N486" t="s">
        <v>2037</v>
      </c>
    </row>
    <row r="487" spans="1:14" x14ac:dyDescent="0.25">
      <c r="A487" t="e" vm="1">
        <f ca="1">_xlfn.XLOOKUP(K487,Sectores[Sector],Sectores[id_Sector],FALSE)</f>
        <v>#NAME?</v>
      </c>
      <c r="B487" t="e" vm="1">
        <f ca="1">_xlfn.XLOOKUP(L487,Contenido[Contenido],Contenido[id_contenido])</f>
        <v>#NAME?</v>
      </c>
      <c r="C487" t="e" vm="1">
        <f ca="1">_xlfn.XLOOKUP(M487,Temas[Tema],Temas[id_Tema],FALSE)</f>
        <v>#NAME?</v>
      </c>
      <c r="D487" t="s">
        <v>3950</v>
      </c>
      <c r="F487" t="e" vm="2">
        <f t="shared" ca="1" si="28"/>
        <v>#NAME?</v>
      </c>
      <c r="G487" t="e" vm="2">
        <f t="shared" ca="1" si="29"/>
        <v>#NAME?</v>
      </c>
      <c r="H487" t="e" vm="2">
        <f t="shared" ca="1" si="30"/>
        <v>#NAME?</v>
      </c>
      <c r="I487" t="str">
        <f t="shared" si="31"/>
        <v>07.02.18.31 Hurto Simple por Un Valor de 4 a 40 Utm</v>
      </c>
      <c r="K487" t="s">
        <v>67</v>
      </c>
      <c r="L487" t="s">
        <v>1576</v>
      </c>
      <c r="M487" t="s">
        <v>1601</v>
      </c>
      <c r="N487" t="s">
        <v>2039</v>
      </c>
    </row>
    <row r="488" spans="1:14" x14ac:dyDescent="0.25">
      <c r="A488" t="e" vm="1">
        <f ca="1">_xlfn.XLOOKUP(K488,Sectores[Sector],Sectores[id_Sector],FALSE)</f>
        <v>#NAME?</v>
      </c>
      <c r="B488" t="e" vm="1">
        <f ca="1">_xlfn.XLOOKUP(L488,Contenido[Contenido],Contenido[id_contenido])</f>
        <v>#NAME?</v>
      </c>
      <c r="C488" t="e" vm="1">
        <f ca="1">_xlfn.XLOOKUP(M488,Temas[Tema],Temas[id_Tema],FALSE)</f>
        <v>#NAME?</v>
      </c>
      <c r="D488" t="s">
        <v>3951</v>
      </c>
      <c r="F488" t="e" vm="2">
        <f t="shared" ca="1" si="28"/>
        <v>#NAME?</v>
      </c>
      <c r="G488" t="e" vm="2">
        <f t="shared" ca="1" si="29"/>
        <v>#NAME?</v>
      </c>
      <c r="H488" t="e" vm="2">
        <f t="shared" ca="1" si="30"/>
        <v>#NAME?</v>
      </c>
      <c r="I488" t="str">
        <f t="shared" si="31"/>
        <v>07.02.18.32 Hurto Simple por Un Valor de Media a Menos de a 4 Utm</v>
      </c>
      <c r="K488" t="s">
        <v>67</v>
      </c>
      <c r="L488" t="s">
        <v>1576</v>
      </c>
      <c r="M488" t="s">
        <v>1601</v>
      </c>
      <c r="N488" t="s">
        <v>2041</v>
      </c>
    </row>
    <row r="489" spans="1:14" x14ac:dyDescent="0.25">
      <c r="A489" t="e" vm="1">
        <f ca="1">_xlfn.XLOOKUP(K489,Sectores[Sector],Sectores[id_Sector],FALSE)</f>
        <v>#NAME?</v>
      </c>
      <c r="B489" t="e" vm="1">
        <f ca="1">_xlfn.XLOOKUP(L489,Contenido[Contenido],Contenido[id_contenido])</f>
        <v>#NAME?</v>
      </c>
      <c r="C489" t="e" vm="1">
        <f ca="1">_xlfn.XLOOKUP(M489,Temas[Tema],Temas[id_Tema],FALSE)</f>
        <v>#NAME?</v>
      </c>
      <c r="D489" t="s">
        <v>3952</v>
      </c>
      <c r="F489" t="e" vm="2">
        <f t="shared" ca="1" si="28"/>
        <v>#NAME?</v>
      </c>
      <c r="G489" t="e" vm="2">
        <f t="shared" ca="1" si="29"/>
        <v>#NAME?</v>
      </c>
      <c r="H489" t="e" vm="2">
        <f t="shared" ca="1" si="30"/>
        <v>#NAME?</v>
      </c>
      <c r="I489" t="str">
        <f t="shared" si="31"/>
        <v>07.02.18.33 Hurto Simple por Un Valor Sobre 40 Utm</v>
      </c>
      <c r="K489" t="s">
        <v>67</v>
      </c>
      <c r="L489" t="s">
        <v>1576</v>
      </c>
      <c r="M489" t="s">
        <v>1601</v>
      </c>
      <c r="N489" t="s">
        <v>2043</v>
      </c>
    </row>
    <row r="490" spans="1:14" x14ac:dyDescent="0.25">
      <c r="A490" t="e" vm="1">
        <f ca="1">_xlfn.XLOOKUP(K490,Sectores[Sector],Sectores[id_Sector],FALSE)</f>
        <v>#NAME?</v>
      </c>
      <c r="B490" t="e" vm="1">
        <f ca="1">_xlfn.XLOOKUP(L490,Contenido[Contenido],Contenido[id_contenido])</f>
        <v>#NAME?</v>
      </c>
      <c r="C490" t="e" vm="1">
        <f ca="1">_xlfn.XLOOKUP(M490,Temas[Tema],Temas[id_Tema],FALSE)</f>
        <v>#NAME?</v>
      </c>
      <c r="D490" t="s">
        <v>3953</v>
      </c>
      <c r="F490" t="e" vm="2">
        <f t="shared" ca="1" si="28"/>
        <v>#NAME?</v>
      </c>
      <c r="G490" t="e" vm="2">
        <f t="shared" ca="1" si="29"/>
        <v>#NAME?</v>
      </c>
      <c r="H490" t="e" vm="2">
        <f t="shared" ca="1" si="30"/>
        <v>#NAME?</v>
      </c>
      <c r="I490" t="str">
        <f t="shared" si="31"/>
        <v>07.02.18.34 Infracción a la Ley 19.496 de Protección al Consumidor</v>
      </c>
      <c r="K490" t="s">
        <v>67</v>
      </c>
      <c r="L490" t="s">
        <v>1576</v>
      </c>
      <c r="M490" t="s">
        <v>1601</v>
      </c>
      <c r="N490" t="s">
        <v>2067</v>
      </c>
    </row>
    <row r="491" spans="1:14" x14ac:dyDescent="0.25">
      <c r="A491" t="e" vm="1">
        <f ca="1">_xlfn.XLOOKUP(K491,Sectores[Sector],Sectores[id_Sector],FALSE)</f>
        <v>#NAME?</v>
      </c>
      <c r="B491" t="e" vm="1">
        <f ca="1">_xlfn.XLOOKUP(L491,Contenido[Contenido],Contenido[id_contenido])</f>
        <v>#NAME?</v>
      </c>
      <c r="C491" t="e" vm="1">
        <f ca="1">_xlfn.XLOOKUP(M491,Temas[Tema],Temas[id_Tema],FALSE)</f>
        <v>#NAME?</v>
      </c>
      <c r="D491" t="s">
        <v>3954</v>
      </c>
      <c r="F491" t="e" vm="2">
        <f t="shared" ca="1" si="28"/>
        <v>#NAME?</v>
      </c>
      <c r="G491" t="e" vm="2">
        <f t="shared" ca="1" si="29"/>
        <v>#NAME?</v>
      </c>
      <c r="H491" t="e" vm="2">
        <f t="shared" ca="1" si="30"/>
        <v>#NAME?</v>
      </c>
      <c r="I491" t="str">
        <f t="shared" si="31"/>
        <v>07.02.18.35 Infracción a la Ley Mercado de Valores</v>
      </c>
      <c r="K491" t="s">
        <v>67</v>
      </c>
      <c r="L491" t="s">
        <v>1576</v>
      </c>
      <c r="M491" t="s">
        <v>1601</v>
      </c>
      <c r="N491" t="s">
        <v>2074</v>
      </c>
    </row>
    <row r="492" spans="1:14" x14ac:dyDescent="0.25">
      <c r="A492" t="e" vm="1">
        <f ca="1">_xlfn.XLOOKUP(K492,Sectores[Sector],Sectores[id_Sector],FALSE)</f>
        <v>#NAME?</v>
      </c>
      <c r="B492" t="e" vm="1">
        <f ca="1">_xlfn.XLOOKUP(L492,Contenido[Contenido],Contenido[id_contenido])</f>
        <v>#NAME?</v>
      </c>
      <c r="C492" t="e" vm="1">
        <f ca="1">_xlfn.XLOOKUP(M492,Temas[Tema],Temas[id_Tema],FALSE)</f>
        <v>#NAME?</v>
      </c>
      <c r="D492" t="s">
        <v>3955</v>
      </c>
      <c r="F492" t="e" vm="2">
        <f t="shared" ca="1" si="28"/>
        <v>#NAME?</v>
      </c>
      <c r="G492" t="e" vm="2">
        <f t="shared" ca="1" si="29"/>
        <v>#NAME?</v>
      </c>
      <c r="H492" t="e" vm="2">
        <f t="shared" ca="1" si="30"/>
        <v>#NAME?</v>
      </c>
      <c r="I492" t="str">
        <f t="shared" si="31"/>
        <v>07.02.18.36 Infracción al Deber de Información de la Ley 19.913</v>
      </c>
      <c r="K492" t="s">
        <v>67</v>
      </c>
      <c r="L492" t="s">
        <v>1576</v>
      </c>
      <c r="M492" t="s">
        <v>1601</v>
      </c>
      <c r="N492" t="s">
        <v>2082</v>
      </c>
    </row>
    <row r="493" spans="1:14" x14ac:dyDescent="0.25">
      <c r="A493" t="e" vm="1">
        <f ca="1">_xlfn.XLOOKUP(K493,Sectores[Sector],Sectores[id_Sector],FALSE)</f>
        <v>#NAME?</v>
      </c>
      <c r="B493" t="e" vm="1">
        <f ca="1">_xlfn.XLOOKUP(L493,Contenido[Contenido],Contenido[id_contenido])</f>
        <v>#NAME?</v>
      </c>
      <c r="C493" t="e" vm="1">
        <f ca="1">_xlfn.XLOOKUP(M493,Temas[Tema],Temas[id_Tema],FALSE)</f>
        <v>#NAME?</v>
      </c>
      <c r="D493" t="s">
        <v>3956</v>
      </c>
      <c r="F493" t="e" vm="2">
        <f t="shared" ca="1" si="28"/>
        <v>#NAME?</v>
      </c>
      <c r="G493" t="e" vm="2">
        <f t="shared" ca="1" si="29"/>
        <v>#NAME?</v>
      </c>
      <c r="H493" t="e" vm="2">
        <f t="shared" ca="1" si="30"/>
        <v>#NAME?</v>
      </c>
      <c r="I493" t="str">
        <f t="shared" si="31"/>
        <v>07.02.18.37 Infracción Inversión Extranjera Directa en Chile</v>
      </c>
      <c r="K493" t="s">
        <v>67</v>
      </c>
      <c r="L493" t="s">
        <v>1576</v>
      </c>
      <c r="M493" t="s">
        <v>1601</v>
      </c>
      <c r="N493" t="s">
        <v>2089</v>
      </c>
    </row>
    <row r="494" spans="1:14" x14ac:dyDescent="0.25">
      <c r="A494" t="e" vm="1">
        <f ca="1">_xlfn.XLOOKUP(K494,Sectores[Sector],Sectores[id_Sector],FALSE)</f>
        <v>#NAME?</v>
      </c>
      <c r="B494" t="e" vm="1">
        <f ca="1">_xlfn.XLOOKUP(L494,Contenido[Contenido],Contenido[id_contenido])</f>
        <v>#NAME?</v>
      </c>
      <c r="C494" t="e" vm="1">
        <f ca="1">_xlfn.XLOOKUP(M494,Temas[Tema],Temas[id_Tema],FALSE)</f>
        <v>#NAME?</v>
      </c>
      <c r="D494" t="s">
        <v>3957</v>
      </c>
      <c r="F494" t="e" vm="2">
        <f t="shared" ca="1" si="28"/>
        <v>#NAME?</v>
      </c>
      <c r="G494" t="e" vm="2">
        <f t="shared" ca="1" si="29"/>
        <v>#NAME?</v>
      </c>
      <c r="H494" t="e" vm="2">
        <f t="shared" ca="1" si="30"/>
        <v>#NAME?</v>
      </c>
      <c r="I494" t="str">
        <f t="shared" si="31"/>
        <v>07.02.18.38 Infracción L.O.C del Banco Central</v>
      </c>
      <c r="K494" t="s">
        <v>67</v>
      </c>
      <c r="L494" t="s">
        <v>1576</v>
      </c>
      <c r="M494" t="s">
        <v>1601</v>
      </c>
      <c r="N494" t="s">
        <v>2091</v>
      </c>
    </row>
    <row r="495" spans="1:14" x14ac:dyDescent="0.25">
      <c r="A495" t="e" vm="1">
        <f ca="1">_xlfn.XLOOKUP(K495,Sectores[Sector],Sectores[id_Sector],FALSE)</f>
        <v>#NAME?</v>
      </c>
      <c r="B495" t="e" vm="1">
        <f ca="1">_xlfn.XLOOKUP(L495,Contenido[Contenido],Contenido[id_contenido])</f>
        <v>#NAME?</v>
      </c>
      <c r="C495" t="e" vm="1">
        <f ca="1">_xlfn.XLOOKUP(M495,Temas[Tema],Temas[id_Tema],FALSE)</f>
        <v>#NAME?</v>
      </c>
      <c r="D495" t="s">
        <v>3958</v>
      </c>
      <c r="F495" t="e" vm="2">
        <f t="shared" ca="1" si="28"/>
        <v>#NAME?</v>
      </c>
      <c r="G495" t="e" vm="2">
        <f t="shared" ca="1" si="29"/>
        <v>#NAME?</v>
      </c>
      <c r="H495" t="e" vm="2">
        <f t="shared" ca="1" si="30"/>
        <v>#NAME?</v>
      </c>
      <c r="I495" t="str">
        <f t="shared" si="31"/>
        <v>07.02.18.39 Infracción Ley 18.175 de Quiebras</v>
      </c>
      <c r="K495" t="s">
        <v>67</v>
      </c>
      <c r="L495" t="s">
        <v>1576</v>
      </c>
      <c r="M495" t="s">
        <v>1601</v>
      </c>
      <c r="N495" t="s">
        <v>2093</v>
      </c>
    </row>
    <row r="496" spans="1:14" x14ac:dyDescent="0.25">
      <c r="A496" t="e" vm="1">
        <f ca="1">_xlfn.XLOOKUP(K496,Sectores[Sector],Sectores[id_Sector],FALSE)</f>
        <v>#NAME?</v>
      </c>
      <c r="B496" t="e" vm="1">
        <f ca="1">_xlfn.XLOOKUP(L496,Contenido[Contenido],Contenido[id_contenido])</f>
        <v>#NAME?</v>
      </c>
      <c r="C496" t="e" vm="1">
        <f ca="1">_xlfn.XLOOKUP(M496,Temas[Tema],Temas[id_Tema],FALSE)</f>
        <v>#NAME?</v>
      </c>
      <c r="D496" t="s">
        <v>3959</v>
      </c>
      <c r="F496" t="e" vm="2">
        <f t="shared" ca="1" si="28"/>
        <v>#NAME?</v>
      </c>
      <c r="G496" t="e" vm="2">
        <f t="shared" ca="1" si="29"/>
        <v>#NAME?</v>
      </c>
      <c r="H496" t="e" vm="2">
        <f t="shared" ca="1" si="30"/>
        <v>#NAME?</v>
      </c>
      <c r="I496" t="str">
        <f t="shared" si="31"/>
        <v>07.02.18.40 Infracciones Tributarias Contempladas en Otras Leyes</v>
      </c>
      <c r="K496" t="s">
        <v>67</v>
      </c>
      <c r="L496" t="s">
        <v>1576</v>
      </c>
      <c r="M496" t="s">
        <v>1601</v>
      </c>
      <c r="N496" t="s">
        <v>2115</v>
      </c>
    </row>
    <row r="497" spans="1:14" x14ac:dyDescent="0.25">
      <c r="A497" t="e" vm="1">
        <f ca="1">_xlfn.XLOOKUP(K497,Sectores[Sector],Sectores[id_Sector],FALSE)</f>
        <v>#NAME?</v>
      </c>
      <c r="B497" t="e" vm="1">
        <f ca="1">_xlfn.XLOOKUP(L497,Contenido[Contenido],Contenido[id_contenido])</f>
        <v>#NAME?</v>
      </c>
      <c r="C497" t="e" vm="1">
        <f ca="1">_xlfn.XLOOKUP(M497,Temas[Tema],Temas[id_Tema],FALSE)</f>
        <v>#NAME?</v>
      </c>
      <c r="D497" t="s">
        <v>3960</v>
      </c>
      <c r="F497" t="e" vm="2">
        <f t="shared" ca="1" si="28"/>
        <v>#NAME?</v>
      </c>
      <c r="G497" t="e" vm="2">
        <f t="shared" ca="1" si="29"/>
        <v>#NAME?</v>
      </c>
      <c r="H497" t="e" vm="2">
        <f t="shared" ca="1" si="30"/>
        <v>#NAME?</v>
      </c>
      <c r="I497" t="str">
        <f t="shared" si="31"/>
        <v>07.02.18.41 Insolvencia Punible (Alzamiento de Bienes)</v>
      </c>
      <c r="K497" t="s">
        <v>67</v>
      </c>
      <c r="L497" t="s">
        <v>1576</v>
      </c>
      <c r="M497" t="s">
        <v>1601</v>
      </c>
      <c r="N497" t="s">
        <v>2123</v>
      </c>
    </row>
    <row r="498" spans="1:14" x14ac:dyDescent="0.25">
      <c r="A498" t="e" vm="1">
        <f ca="1">_xlfn.XLOOKUP(K498,Sectores[Sector],Sectores[id_Sector],FALSE)</f>
        <v>#NAME?</v>
      </c>
      <c r="B498" t="e" vm="1">
        <f ca="1">_xlfn.XLOOKUP(L498,Contenido[Contenido],Contenido[id_contenido])</f>
        <v>#NAME?</v>
      </c>
      <c r="C498" t="e" vm="1">
        <f ca="1">_xlfn.XLOOKUP(M498,Temas[Tema],Temas[id_Tema],FALSE)</f>
        <v>#NAME?</v>
      </c>
      <c r="D498" t="s">
        <v>3961</v>
      </c>
      <c r="F498" t="e" vm="2">
        <f t="shared" ca="1" si="28"/>
        <v>#NAME?</v>
      </c>
      <c r="G498" t="e" vm="2">
        <f t="shared" ca="1" si="29"/>
        <v>#NAME?</v>
      </c>
      <c r="H498" t="e" vm="2">
        <f t="shared" ca="1" si="30"/>
        <v>#NAME?</v>
      </c>
      <c r="I498" t="str">
        <f t="shared" si="31"/>
        <v>07.02.18.42 Ley Responsabilidad Penal Personas Jurídicas</v>
      </c>
      <c r="K498" t="s">
        <v>67</v>
      </c>
      <c r="L498" t="s">
        <v>1576</v>
      </c>
      <c r="M498" t="s">
        <v>1601</v>
      </c>
      <c r="N498" t="s">
        <v>2157</v>
      </c>
    </row>
    <row r="499" spans="1:14" x14ac:dyDescent="0.25">
      <c r="A499" t="e" vm="1">
        <f ca="1">_xlfn.XLOOKUP(K499,Sectores[Sector],Sectores[id_Sector],FALSE)</f>
        <v>#NAME?</v>
      </c>
      <c r="B499" t="e" vm="1">
        <f ca="1">_xlfn.XLOOKUP(L499,Contenido[Contenido],Contenido[id_contenido])</f>
        <v>#NAME?</v>
      </c>
      <c r="C499" t="e" vm="1">
        <f ca="1">_xlfn.XLOOKUP(M499,Temas[Tema],Temas[id_Tema],FALSE)</f>
        <v>#NAME?</v>
      </c>
      <c r="D499" t="s">
        <v>3962</v>
      </c>
      <c r="F499" t="e" vm="2">
        <f t="shared" ca="1" si="28"/>
        <v>#NAME?</v>
      </c>
      <c r="G499" t="e" vm="2">
        <f t="shared" ca="1" si="29"/>
        <v>#NAME?</v>
      </c>
      <c r="H499" t="e" vm="2">
        <f t="shared" ca="1" si="30"/>
        <v>#NAME?</v>
      </c>
      <c r="I499" t="str">
        <f t="shared" si="31"/>
        <v>07.02.18.43 Obtención Fraudulenta de Créditos</v>
      </c>
      <c r="K499" t="s">
        <v>67</v>
      </c>
      <c r="L499" t="s">
        <v>1576</v>
      </c>
      <c r="M499" t="s">
        <v>1601</v>
      </c>
      <c r="N499" t="s">
        <v>2218</v>
      </c>
    </row>
    <row r="500" spans="1:14" x14ac:dyDescent="0.25">
      <c r="A500" t="e" vm="1">
        <f ca="1">_xlfn.XLOOKUP(K500,Sectores[Sector],Sectores[id_Sector],FALSE)</f>
        <v>#NAME?</v>
      </c>
      <c r="B500" t="e" vm="1">
        <f ca="1">_xlfn.XLOOKUP(L500,Contenido[Contenido],Contenido[id_contenido])</f>
        <v>#NAME?</v>
      </c>
      <c r="C500" t="e" vm="1">
        <f ca="1">_xlfn.XLOOKUP(M500,Temas[Tema],Temas[id_Tema],FALSE)</f>
        <v>#NAME?</v>
      </c>
      <c r="D500" t="s">
        <v>3963</v>
      </c>
      <c r="F500" t="e" vm="2">
        <f t="shared" ca="1" si="28"/>
        <v>#NAME?</v>
      </c>
      <c r="G500" t="e" vm="2">
        <f t="shared" ca="1" si="29"/>
        <v>#NAME?</v>
      </c>
      <c r="H500" t="e" vm="2">
        <f t="shared" ca="1" si="30"/>
        <v>#NAME?</v>
      </c>
      <c r="I500" t="str">
        <f t="shared" si="31"/>
        <v>07.02.18.44 Otorgamiento de Patentes de Alcoholes</v>
      </c>
      <c r="K500" t="s">
        <v>67</v>
      </c>
      <c r="L500" t="s">
        <v>1576</v>
      </c>
      <c r="M500" t="s">
        <v>1601</v>
      </c>
      <c r="N500" t="s">
        <v>2238</v>
      </c>
    </row>
    <row r="501" spans="1:14" x14ac:dyDescent="0.25">
      <c r="A501" t="e" vm="1">
        <f ca="1">_xlfn.XLOOKUP(K501,Sectores[Sector],Sectores[id_Sector],FALSE)</f>
        <v>#NAME?</v>
      </c>
      <c r="B501" t="e" vm="1">
        <f ca="1">_xlfn.XLOOKUP(L501,Contenido[Contenido],Contenido[id_contenido])</f>
        <v>#NAME?</v>
      </c>
      <c r="C501" t="e" vm="1">
        <f ca="1">_xlfn.XLOOKUP(M501,Temas[Tema],Temas[id_Tema],FALSE)</f>
        <v>#NAME?</v>
      </c>
      <c r="D501" t="s">
        <v>3964</v>
      </c>
      <c r="F501" t="e" vm="2">
        <f t="shared" ca="1" si="28"/>
        <v>#NAME?</v>
      </c>
      <c r="G501" t="e" vm="2">
        <f t="shared" ca="1" si="29"/>
        <v>#NAME?</v>
      </c>
      <c r="H501" t="e" vm="2">
        <f t="shared" ca="1" si="30"/>
        <v>#NAME?</v>
      </c>
      <c r="I501" t="str">
        <f t="shared" si="31"/>
        <v>07.02.18.45 Otras Infracciones a la Ley del Banco Central</v>
      </c>
      <c r="K501" t="s">
        <v>67</v>
      </c>
      <c r="L501" t="s">
        <v>1576</v>
      </c>
      <c r="M501" t="s">
        <v>1601</v>
      </c>
      <c r="N501" t="s">
        <v>2252</v>
      </c>
    </row>
    <row r="502" spans="1:14" x14ac:dyDescent="0.25">
      <c r="A502" t="e" vm="1">
        <f ca="1">_xlfn.XLOOKUP(K502,Sectores[Sector],Sectores[id_Sector],FALSE)</f>
        <v>#NAME?</v>
      </c>
      <c r="B502" t="e" vm="1">
        <f ca="1">_xlfn.XLOOKUP(L502,Contenido[Contenido],Contenido[id_contenido])</f>
        <v>#NAME?</v>
      </c>
      <c r="C502" t="e" vm="1">
        <f ca="1">_xlfn.XLOOKUP(M502,Temas[Tema],Temas[id_Tema],FALSE)</f>
        <v>#NAME?</v>
      </c>
      <c r="D502" t="s">
        <v>3965</v>
      </c>
      <c r="F502" t="e" vm="2">
        <f t="shared" ca="1" si="28"/>
        <v>#NAME?</v>
      </c>
      <c r="G502" t="e" vm="2">
        <f t="shared" ca="1" si="29"/>
        <v>#NAME?</v>
      </c>
      <c r="H502" t="e" vm="2">
        <f t="shared" ca="1" si="30"/>
        <v>#NAME?</v>
      </c>
      <c r="I502" t="str">
        <f t="shared" si="31"/>
        <v>07.02.18.46 Otros Delitos Ley de Cuentas Corrientes Bancarias y Cheque</v>
      </c>
      <c r="K502" t="s">
        <v>67</v>
      </c>
      <c r="L502" t="s">
        <v>1576</v>
      </c>
      <c r="M502" t="s">
        <v>1601</v>
      </c>
      <c r="N502" t="s">
        <v>2288</v>
      </c>
    </row>
    <row r="503" spans="1:14" x14ac:dyDescent="0.25">
      <c r="A503" t="e" vm="1">
        <f ca="1">_xlfn.XLOOKUP(K503,Sectores[Sector],Sectores[id_Sector],FALSE)</f>
        <v>#NAME?</v>
      </c>
      <c r="B503" t="e" vm="1">
        <f ca="1">_xlfn.XLOOKUP(L503,Contenido[Contenido],Contenido[id_contenido])</f>
        <v>#NAME?</v>
      </c>
      <c r="C503" t="e" vm="1">
        <f ca="1">_xlfn.XLOOKUP(M503,Temas[Tema],Temas[id_Tema],FALSE)</f>
        <v>#NAME?</v>
      </c>
      <c r="D503" t="s">
        <v>3966</v>
      </c>
      <c r="F503" t="e" vm="2">
        <f t="shared" ca="1" si="28"/>
        <v>#NAME?</v>
      </c>
      <c r="G503" t="e" vm="2">
        <f t="shared" ca="1" si="29"/>
        <v>#NAME?</v>
      </c>
      <c r="H503" t="e" vm="2">
        <f t="shared" ca="1" si="30"/>
        <v>#NAME?</v>
      </c>
      <c r="I503" t="str">
        <f t="shared" si="31"/>
        <v>07.02.18.47 Otros Delitos Ley General de Bancos</v>
      </c>
      <c r="K503" t="s">
        <v>67</v>
      </c>
      <c r="L503" t="s">
        <v>1576</v>
      </c>
      <c r="M503" t="s">
        <v>1601</v>
      </c>
      <c r="N503" t="s">
        <v>2290</v>
      </c>
    </row>
    <row r="504" spans="1:14" x14ac:dyDescent="0.25">
      <c r="A504" t="e" vm="1">
        <f ca="1">_xlfn.XLOOKUP(K504,Sectores[Sector],Sectores[id_Sector],FALSE)</f>
        <v>#NAME?</v>
      </c>
      <c r="B504" t="e" vm="1">
        <f ca="1">_xlfn.XLOOKUP(L504,Contenido[Contenido],Contenido[id_contenido])</f>
        <v>#NAME?</v>
      </c>
      <c r="C504" t="e" vm="1">
        <f ca="1">_xlfn.XLOOKUP(M504,Temas[Tema],Temas[id_Tema],FALSE)</f>
        <v>#NAME?</v>
      </c>
      <c r="D504" t="s">
        <v>3967</v>
      </c>
      <c r="F504" t="e" vm="2">
        <f t="shared" ca="1" si="28"/>
        <v>#NAME?</v>
      </c>
      <c r="G504" t="e" vm="2">
        <f t="shared" ca="1" si="29"/>
        <v>#NAME?</v>
      </c>
      <c r="H504" t="e" vm="2">
        <f t="shared" ca="1" si="30"/>
        <v>#NAME?</v>
      </c>
      <c r="I504" t="str">
        <f t="shared" si="31"/>
        <v>07.02.18.48 Portar Elemento Conocidamente Destinados a Cometer Delito de Robo</v>
      </c>
      <c r="K504" t="s">
        <v>67</v>
      </c>
      <c r="L504" t="s">
        <v>1576</v>
      </c>
      <c r="M504" t="s">
        <v>1601</v>
      </c>
      <c r="N504" t="s">
        <v>2304</v>
      </c>
    </row>
    <row r="505" spans="1:14" x14ac:dyDescent="0.25">
      <c r="A505" t="e" vm="1">
        <f ca="1">_xlfn.XLOOKUP(K505,Sectores[Sector],Sectores[id_Sector],FALSE)</f>
        <v>#NAME?</v>
      </c>
      <c r="B505" t="e" vm="1">
        <f ca="1">_xlfn.XLOOKUP(L505,Contenido[Contenido],Contenido[id_contenido])</f>
        <v>#NAME?</v>
      </c>
      <c r="C505" t="e" vm="1">
        <f ca="1">_xlfn.XLOOKUP(M505,Temas[Tema],Temas[id_Tema],FALSE)</f>
        <v>#NAME?</v>
      </c>
      <c r="D505" t="s">
        <v>3968</v>
      </c>
      <c r="F505" t="e" vm="2">
        <f t="shared" ca="1" si="28"/>
        <v>#NAME?</v>
      </c>
      <c r="G505" t="e" vm="2">
        <f t="shared" ca="1" si="29"/>
        <v>#NAME?</v>
      </c>
      <c r="H505" t="e" vm="2">
        <f t="shared" ca="1" si="30"/>
        <v>#NAME?</v>
      </c>
      <c r="I505" t="str">
        <f t="shared" si="31"/>
        <v>07.02.18.49 Receptacion</v>
      </c>
      <c r="K505" t="s">
        <v>67</v>
      </c>
      <c r="L505" t="s">
        <v>1576</v>
      </c>
      <c r="M505" t="s">
        <v>1601</v>
      </c>
      <c r="N505" t="s">
        <v>2350</v>
      </c>
    </row>
    <row r="506" spans="1:14" x14ac:dyDescent="0.25">
      <c r="A506" t="e" vm="1">
        <f ca="1">_xlfn.XLOOKUP(K506,Sectores[Sector],Sectores[id_Sector],FALSE)</f>
        <v>#NAME?</v>
      </c>
      <c r="B506" t="e" vm="1">
        <f ca="1">_xlfn.XLOOKUP(L506,Contenido[Contenido],Contenido[id_contenido])</f>
        <v>#NAME?</v>
      </c>
      <c r="C506" t="e" vm="1">
        <f ca="1">_xlfn.XLOOKUP(M506,Temas[Tema],Temas[id_Tema],FALSE)</f>
        <v>#NAME?</v>
      </c>
      <c r="D506" t="s">
        <v>3969</v>
      </c>
      <c r="F506" t="e" vm="2">
        <f t="shared" ca="1" si="28"/>
        <v>#NAME?</v>
      </c>
      <c r="G506" t="e" vm="2">
        <f t="shared" ca="1" si="29"/>
        <v>#NAME?</v>
      </c>
      <c r="H506" t="e" vm="2">
        <f t="shared" ca="1" si="30"/>
        <v>#NAME?</v>
      </c>
      <c r="I506" t="str">
        <f t="shared" si="31"/>
        <v>07.02.18.50 Receptación Cometida por Persona Jurídica</v>
      </c>
      <c r="K506" t="s">
        <v>67</v>
      </c>
      <c r="L506" t="s">
        <v>1576</v>
      </c>
      <c r="M506" t="s">
        <v>1601</v>
      </c>
      <c r="N506" t="s">
        <v>2352</v>
      </c>
    </row>
    <row r="507" spans="1:14" x14ac:dyDescent="0.25">
      <c r="A507" t="e" vm="1">
        <f ca="1">_xlfn.XLOOKUP(K507,Sectores[Sector],Sectores[id_Sector],FALSE)</f>
        <v>#NAME?</v>
      </c>
      <c r="B507" t="e" vm="1">
        <f ca="1">_xlfn.XLOOKUP(L507,Contenido[Contenido],Contenido[id_contenido])</f>
        <v>#NAME?</v>
      </c>
      <c r="C507" t="e" vm="1">
        <f ca="1">_xlfn.XLOOKUP(M507,Temas[Tema],Temas[id_Tema],FALSE)</f>
        <v>#NAME?</v>
      </c>
      <c r="D507" t="s">
        <v>3970</v>
      </c>
      <c r="F507" t="e" vm="2">
        <f t="shared" ca="1" si="28"/>
        <v>#NAME?</v>
      </c>
      <c r="G507" t="e" vm="2">
        <f t="shared" ca="1" si="29"/>
        <v>#NAME?</v>
      </c>
      <c r="H507" t="e" vm="2">
        <f t="shared" ca="1" si="30"/>
        <v>#NAME?</v>
      </c>
      <c r="I507" t="str">
        <f t="shared" si="31"/>
        <v>07.02.18.51 Receptación de Vehículos Motorizados</v>
      </c>
      <c r="K507" t="s">
        <v>67</v>
      </c>
      <c r="L507" t="s">
        <v>1576</v>
      </c>
      <c r="M507" t="s">
        <v>1601</v>
      </c>
      <c r="N507" t="s">
        <v>2354</v>
      </c>
    </row>
    <row r="508" spans="1:14" x14ac:dyDescent="0.25">
      <c r="A508" t="e" vm="1">
        <f ca="1">_xlfn.XLOOKUP(K508,Sectores[Sector],Sectores[id_Sector],FALSE)</f>
        <v>#NAME?</v>
      </c>
      <c r="B508" t="e" vm="1">
        <f ca="1">_xlfn.XLOOKUP(L508,Contenido[Contenido],Contenido[id_contenido])</f>
        <v>#NAME?</v>
      </c>
      <c r="C508" t="e" vm="1">
        <f ca="1">_xlfn.XLOOKUP(M508,Temas[Tema],Temas[id_Tema],FALSE)</f>
        <v>#NAME?</v>
      </c>
      <c r="D508" t="s">
        <v>3971</v>
      </c>
      <c r="F508" t="e" vm="2">
        <f t="shared" ca="1" si="28"/>
        <v>#NAME?</v>
      </c>
      <c r="G508" t="e" vm="2">
        <f t="shared" ca="1" si="29"/>
        <v>#NAME?</v>
      </c>
      <c r="H508" t="e" vm="2">
        <f t="shared" ca="1" si="30"/>
        <v>#NAME?</v>
      </c>
      <c r="I508" t="str">
        <f t="shared" si="31"/>
        <v>07.02.18.52 Robo (Sólo Crimen)</v>
      </c>
      <c r="K508" t="s">
        <v>67</v>
      </c>
      <c r="L508" t="s">
        <v>1576</v>
      </c>
      <c r="M508" t="s">
        <v>1601</v>
      </c>
      <c r="N508" t="s">
        <v>2364</v>
      </c>
    </row>
    <row r="509" spans="1:14" x14ac:dyDescent="0.25">
      <c r="A509" t="e" vm="1">
        <f ca="1">_xlfn.XLOOKUP(K509,Sectores[Sector],Sectores[id_Sector],FALSE)</f>
        <v>#NAME?</v>
      </c>
      <c r="B509" t="e" vm="1">
        <f ca="1">_xlfn.XLOOKUP(L509,Contenido[Contenido],Contenido[id_contenido])</f>
        <v>#NAME?</v>
      </c>
      <c r="C509" t="e" vm="1">
        <f ca="1">_xlfn.XLOOKUP(M509,Temas[Tema],Temas[id_Tema],FALSE)</f>
        <v>#NAME?</v>
      </c>
      <c r="D509" t="s">
        <v>3972</v>
      </c>
      <c r="F509" t="e" vm="2">
        <f t="shared" ca="1" si="28"/>
        <v>#NAME?</v>
      </c>
      <c r="G509" t="e" vm="2">
        <f t="shared" ca="1" si="29"/>
        <v>#NAME?</v>
      </c>
      <c r="H509" t="e" vm="2">
        <f t="shared" ca="1" si="30"/>
        <v>#NAME?</v>
      </c>
      <c r="I509" t="str">
        <f t="shared" si="31"/>
        <v>07.02.18.53 Robo Calificado</v>
      </c>
      <c r="K509" t="s">
        <v>67</v>
      </c>
      <c r="L509" t="s">
        <v>1576</v>
      </c>
      <c r="M509" t="s">
        <v>1601</v>
      </c>
      <c r="N509" t="s">
        <v>2366</v>
      </c>
    </row>
    <row r="510" spans="1:14" x14ac:dyDescent="0.25">
      <c r="A510" t="e" vm="1">
        <f ca="1">_xlfn.XLOOKUP(K510,Sectores[Sector],Sectores[id_Sector],FALSE)</f>
        <v>#NAME?</v>
      </c>
      <c r="B510" t="e" vm="1">
        <f ca="1">_xlfn.XLOOKUP(L510,Contenido[Contenido],Contenido[id_contenido])</f>
        <v>#NAME?</v>
      </c>
      <c r="C510" t="e" vm="1">
        <f ca="1">_xlfn.XLOOKUP(M510,Temas[Tema],Temas[id_Tema],FALSE)</f>
        <v>#NAME?</v>
      </c>
      <c r="D510" t="s">
        <v>3973</v>
      </c>
      <c r="F510" t="e" vm="2">
        <f t="shared" ca="1" si="28"/>
        <v>#NAME?</v>
      </c>
      <c r="G510" t="e" vm="2">
        <f t="shared" ca="1" si="29"/>
        <v>#NAME?</v>
      </c>
      <c r="H510" t="e" vm="2">
        <f t="shared" ca="1" si="30"/>
        <v>#NAME?</v>
      </c>
      <c r="I510" t="str">
        <f t="shared" si="31"/>
        <v>07.02.18.54 Robo con Castración, Mutilación o Lesiones Graves Gravísimas</v>
      </c>
      <c r="K510" t="s">
        <v>67</v>
      </c>
      <c r="L510" t="s">
        <v>1576</v>
      </c>
      <c r="M510" t="s">
        <v>1601</v>
      </c>
      <c r="N510" t="s">
        <v>2368</v>
      </c>
    </row>
    <row r="511" spans="1:14" x14ac:dyDescent="0.25">
      <c r="A511" t="e" vm="1">
        <f ca="1">_xlfn.XLOOKUP(K511,Sectores[Sector],Sectores[id_Sector],FALSE)</f>
        <v>#NAME?</v>
      </c>
      <c r="B511" t="e" vm="1">
        <f ca="1">_xlfn.XLOOKUP(L511,Contenido[Contenido],Contenido[id_contenido])</f>
        <v>#NAME?</v>
      </c>
      <c r="C511" t="e" vm="1">
        <f ca="1">_xlfn.XLOOKUP(M511,Temas[Tema],Temas[id_Tema],FALSE)</f>
        <v>#NAME?</v>
      </c>
      <c r="D511" t="s">
        <v>3974</v>
      </c>
      <c r="F511" t="e" vm="2">
        <f t="shared" ca="1" si="28"/>
        <v>#NAME?</v>
      </c>
      <c r="G511" t="e" vm="2">
        <f t="shared" ca="1" si="29"/>
        <v>#NAME?</v>
      </c>
      <c r="H511" t="e" vm="2">
        <f t="shared" ca="1" si="30"/>
        <v>#NAME?</v>
      </c>
      <c r="I511" t="str">
        <f t="shared" si="31"/>
        <v>07.02.18.55 Robo con Fuerza de Cajeros Automáticos</v>
      </c>
      <c r="K511" t="s">
        <v>67</v>
      </c>
      <c r="L511" t="s">
        <v>1576</v>
      </c>
      <c r="M511" t="s">
        <v>1601</v>
      </c>
      <c r="N511" t="s">
        <v>2370</v>
      </c>
    </row>
    <row r="512" spans="1:14" x14ac:dyDescent="0.25">
      <c r="A512" t="e" vm="1">
        <f ca="1">_xlfn.XLOOKUP(K512,Sectores[Sector],Sectores[id_Sector],FALSE)</f>
        <v>#NAME?</v>
      </c>
      <c r="B512" t="e" vm="1">
        <f ca="1">_xlfn.XLOOKUP(L512,Contenido[Contenido],Contenido[id_contenido])</f>
        <v>#NAME?</v>
      </c>
      <c r="C512" t="e" vm="1">
        <f ca="1">_xlfn.XLOOKUP(M512,Temas[Tema],Temas[id_Tema],FALSE)</f>
        <v>#NAME?</v>
      </c>
      <c r="D512" t="s">
        <v>3975</v>
      </c>
      <c r="F512" t="e" vm="2">
        <f t="shared" ca="1" si="28"/>
        <v>#NAME?</v>
      </c>
      <c r="G512" t="e" vm="2">
        <f t="shared" ca="1" si="29"/>
        <v>#NAME?</v>
      </c>
      <c r="H512" t="e" vm="2">
        <f t="shared" ca="1" si="30"/>
        <v>#NAME?</v>
      </c>
      <c r="I512" t="str">
        <f t="shared" si="31"/>
        <v>07.02.18.56 Robo con Fuerza en Las Cosas</v>
      </c>
      <c r="K512" t="s">
        <v>67</v>
      </c>
      <c r="L512" t="s">
        <v>1576</v>
      </c>
      <c r="M512" t="s">
        <v>1601</v>
      </c>
      <c r="N512" t="s">
        <v>2372</v>
      </c>
    </row>
    <row r="513" spans="1:14" x14ac:dyDescent="0.25">
      <c r="A513" t="e" vm="1">
        <f ca="1">_xlfn.XLOOKUP(K513,Sectores[Sector],Sectores[id_Sector],FALSE)</f>
        <v>#NAME?</v>
      </c>
      <c r="B513" t="e" vm="1">
        <f ca="1">_xlfn.XLOOKUP(L513,Contenido[Contenido],Contenido[id_contenido])</f>
        <v>#NAME?</v>
      </c>
      <c r="C513" t="e" vm="1">
        <f ca="1">_xlfn.XLOOKUP(M513,Temas[Tema],Temas[id_Tema],FALSE)</f>
        <v>#NAME?</v>
      </c>
      <c r="D513" t="s">
        <v>3976</v>
      </c>
      <c r="F513" t="e" vm="2">
        <f t="shared" ca="1" si="28"/>
        <v>#NAME?</v>
      </c>
      <c r="G513" t="e" vm="2">
        <f t="shared" ca="1" si="29"/>
        <v>#NAME?</v>
      </c>
      <c r="H513" t="e" vm="2">
        <f t="shared" ca="1" si="30"/>
        <v>#NAME?</v>
      </c>
      <c r="I513" t="str">
        <f t="shared" si="31"/>
        <v>07.02.18.57 Robo con Homicidio</v>
      </c>
      <c r="K513" t="s">
        <v>67</v>
      </c>
      <c r="L513" t="s">
        <v>1576</v>
      </c>
      <c r="M513" t="s">
        <v>1601</v>
      </c>
      <c r="N513" t="s">
        <v>2374</v>
      </c>
    </row>
    <row r="514" spans="1:14" x14ac:dyDescent="0.25">
      <c r="A514" t="e" vm="1">
        <f ca="1">_xlfn.XLOOKUP(K514,Sectores[Sector],Sectores[id_Sector],FALSE)</f>
        <v>#NAME?</v>
      </c>
      <c r="B514" t="e" vm="1">
        <f ca="1">_xlfn.XLOOKUP(L514,Contenido[Contenido],Contenido[id_contenido])</f>
        <v>#NAME?</v>
      </c>
      <c r="C514" t="e" vm="1">
        <f ca="1">_xlfn.XLOOKUP(M514,Temas[Tema],Temas[id_Tema],FALSE)</f>
        <v>#NAME?</v>
      </c>
      <c r="D514" t="s">
        <v>3977</v>
      </c>
      <c r="F514" t="e" vm="2">
        <f t="shared" ca="1" si="28"/>
        <v>#NAME?</v>
      </c>
      <c r="G514" t="e" vm="2">
        <f t="shared" ca="1" si="29"/>
        <v>#NAME?</v>
      </c>
      <c r="H514" t="e" vm="2">
        <f t="shared" ca="1" si="30"/>
        <v>#NAME?</v>
      </c>
      <c r="I514" t="str">
        <f t="shared" si="31"/>
        <v>07.02.18.58 Robo con Intimidación</v>
      </c>
      <c r="K514" t="s">
        <v>67</v>
      </c>
      <c r="L514" t="s">
        <v>1576</v>
      </c>
      <c r="M514" t="s">
        <v>1601</v>
      </c>
      <c r="N514" t="s">
        <v>2376</v>
      </c>
    </row>
    <row r="515" spans="1:14" x14ac:dyDescent="0.25">
      <c r="A515" t="e" vm="1">
        <f ca="1">_xlfn.XLOOKUP(K515,Sectores[Sector],Sectores[id_Sector],FALSE)</f>
        <v>#NAME?</v>
      </c>
      <c r="B515" t="e" vm="1">
        <f ca="1">_xlfn.XLOOKUP(L515,Contenido[Contenido],Contenido[id_contenido])</f>
        <v>#NAME?</v>
      </c>
      <c r="C515" t="e" vm="1">
        <f ca="1">_xlfn.XLOOKUP(M515,Temas[Tema],Temas[id_Tema],FALSE)</f>
        <v>#NAME?</v>
      </c>
      <c r="D515" t="s">
        <v>3978</v>
      </c>
      <c r="F515" t="e" vm="2">
        <f t="shared" ca="1" si="28"/>
        <v>#NAME?</v>
      </c>
      <c r="G515" t="e" vm="2">
        <f t="shared" ca="1" si="29"/>
        <v>#NAME?</v>
      </c>
      <c r="H515" t="e" vm="2">
        <f t="shared" ca="1" si="30"/>
        <v>#NAME?</v>
      </c>
      <c r="I515" t="str">
        <f t="shared" si="31"/>
        <v>07.02.18.59 Robo con Lesiones Graves Gravísimas</v>
      </c>
      <c r="K515" t="s">
        <v>67</v>
      </c>
      <c r="L515" t="s">
        <v>1576</v>
      </c>
      <c r="M515" t="s">
        <v>1601</v>
      </c>
      <c r="N515" t="s">
        <v>2378</v>
      </c>
    </row>
    <row r="516" spans="1:14" x14ac:dyDescent="0.25">
      <c r="A516" t="e" vm="1">
        <f ca="1">_xlfn.XLOOKUP(K516,Sectores[Sector],Sectores[id_Sector],FALSE)</f>
        <v>#NAME?</v>
      </c>
      <c r="B516" t="e" vm="1">
        <f ca="1">_xlfn.XLOOKUP(L516,Contenido[Contenido],Contenido[id_contenido])</f>
        <v>#NAME?</v>
      </c>
      <c r="C516" t="e" vm="1">
        <f ca="1">_xlfn.XLOOKUP(M516,Temas[Tema],Temas[id_Tema],FALSE)</f>
        <v>#NAME?</v>
      </c>
      <c r="D516" t="s">
        <v>3979</v>
      </c>
      <c r="F516" t="e" vm="2">
        <f t="shared" ca="1" si="28"/>
        <v>#NAME?</v>
      </c>
      <c r="G516" t="e" vm="2">
        <f t="shared" ca="1" si="29"/>
        <v>#NAME?</v>
      </c>
      <c r="H516" t="e" vm="2">
        <f t="shared" ca="1" si="30"/>
        <v>#NAME?</v>
      </c>
      <c r="I516" t="str">
        <f t="shared" si="31"/>
        <v>07.02.18.60 Robo con Retención de Víctimas o con Lesiones Graves</v>
      </c>
      <c r="K516" t="s">
        <v>67</v>
      </c>
      <c r="L516" t="s">
        <v>1576</v>
      </c>
      <c r="M516" t="s">
        <v>1601</v>
      </c>
      <c r="N516" t="s">
        <v>2380</v>
      </c>
    </row>
    <row r="517" spans="1:14" x14ac:dyDescent="0.25">
      <c r="A517" t="e" vm="1">
        <f ca="1">_xlfn.XLOOKUP(K517,Sectores[Sector],Sectores[id_Sector],FALSE)</f>
        <v>#NAME?</v>
      </c>
      <c r="B517" t="e" vm="1">
        <f ca="1">_xlfn.XLOOKUP(L517,Contenido[Contenido],Contenido[id_contenido])</f>
        <v>#NAME?</v>
      </c>
      <c r="C517" t="e" vm="1">
        <f ca="1">_xlfn.XLOOKUP(M517,Temas[Tema],Temas[id_Tema],FALSE)</f>
        <v>#NAME?</v>
      </c>
      <c r="D517" t="s">
        <v>3980</v>
      </c>
      <c r="F517" t="e" vm="2">
        <f t="shared" ref="F517:F580" ca="1" si="32">+A517&amp;" "&amp;K517</f>
        <v>#NAME?</v>
      </c>
      <c r="G517" t="e" vm="2">
        <f t="shared" ref="G517:G580" ca="1" si="33">+B517&amp;" "&amp;L517</f>
        <v>#NAME?</v>
      </c>
      <c r="H517" t="e" vm="2">
        <f t="shared" ref="H517:H580" ca="1" si="34">+C517&amp;" "&amp;M517</f>
        <v>#NAME?</v>
      </c>
      <c r="I517" t="str">
        <f t="shared" ref="I517:I580" si="35">+D517&amp;" "&amp;N517</f>
        <v>07.02.18.61 Robo con Retencion de Victimas o Lesiones Graves</v>
      </c>
      <c r="K517" t="s">
        <v>67</v>
      </c>
      <c r="L517" t="s">
        <v>1576</v>
      </c>
      <c r="M517" t="s">
        <v>1601</v>
      </c>
      <c r="N517" t="s">
        <v>2382</v>
      </c>
    </row>
    <row r="518" spans="1:14" x14ac:dyDescent="0.25">
      <c r="A518" t="e" vm="1">
        <f ca="1">_xlfn.XLOOKUP(K518,Sectores[Sector],Sectores[id_Sector],FALSE)</f>
        <v>#NAME?</v>
      </c>
      <c r="B518" t="e" vm="1">
        <f ca="1">_xlfn.XLOOKUP(L518,Contenido[Contenido],Contenido[id_contenido])</f>
        <v>#NAME?</v>
      </c>
      <c r="C518" t="e" vm="1">
        <f ca="1">_xlfn.XLOOKUP(M518,Temas[Tema],Temas[id_Tema],FALSE)</f>
        <v>#NAME?</v>
      </c>
      <c r="D518" t="s">
        <v>3981</v>
      </c>
      <c r="F518" t="e" vm="2">
        <f t="shared" ca="1" si="32"/>
        <v>#NAME?</v>
      </c>
      <c r="G518" t="e" vm="2">
        <f t="shared" ca="1" si="33"/>
        <v>#NAME?</v>
      </c>
      <c r="H518" t="e" vm="2">
        <f t="shared" ca="1" si="34"/>
        <v>#NAME?</v>
      </c>
      <c r="I518" t="str">
        <f t="shared" si="35"/>
        <v>07.02.18.62 Robo con Violación</v>
      </c>
      <c r="K518" t="s">
        <v>67</v>
      </c>
      <c r="L518" t="s">
        <v>1576</v>
      </c>
      <c r="M518" t="s">
        <v>1601</v>
      </c>
      <c r="N518" t="s">
        <v>2384</v>
      </c>
    </row>
    <row r="519" spans="1:14" x14ac:dyDescent="0.25">
      <c r="A519" t="e" vm="1">
        <f ca="1">_xlfn.XLOOKUP(K519,Sectores[Sector],Sectores[id_Sector],FALSE)</f>
        <v>#NAME?</v>
      </c>
      <c r="B519" t="e" vm="1">
        <f ca="1">_xlfn.XLOOKUP(L519,Contenido[Contenido],Contenido[id_contenido])</f>
        <v>#NAME?</v>
      </c>
      <c r="C519" t="e" vm="1">
        <f ca="1">_xlfn.XLOOKUP(M519,Temas[Tema],Temas[id_Tema],FALSE)</f>
        <v>#NAME?</v>
      </c>
      <c r="D519" t="s">
        <v>3982</v>
      </c>
      <c r="F519" t="e" vm="2">
        <f t="shared" ca="1" si="32"/>
        <v>#NAME?</v>
      </c>
      <c r="G519" t="e" vm="2">
        <f t="shared" ca="1" si="33"/>
        <v>#NAME?</v>
      </c>
      <c r="H519" t="e" vm="2">
        <f t="shared" ca="1" si="34"/>
        <v>#NAME?</v>
      </c>
      <c r="I519" t="str">
        <f t="shared" si="35"/>
        <v>07.02.18.63 Robo con Violencia</v>
      </c>
      <c r="K519" t="s">
        <v>67</v>
      </c>
      <c r="L519" t="s">
        <v>1576</v>
      </c>
      <c r="M519" t="s">
        <v>1601</v>
      </c>
      <c r="N519" t="s">
        <v>2386</v>
      </c>
    </row>
    <row r="520" spans="1:14" x14ac:dyDescent="0.25">
      <c r="A520" t="e" vm="1">
        <f ca="1">_xlfn.XLOOKUP(K520,Sectores[Sector],Sectores[id_Sector],FALSE)</f>
        <v>#NAME?</v>
      </c>
      <c r="B520" t="e" vm="1">
        <f ca="1">_xlfn.XLOOKUP(L520,Contenido[Contenido],Contenido[id_contenido])</f>
        <v>#NAME?</v>
      </c>
      <c r="C520" t="e" vm="1">
        <f ca="1">_xlfn.XLOOKUP(M520,Temas[Tema],Temas[id_Tema],FALSE)</f>
        <v>#NAME?</v>
      </c>
      <c r="D520" t="s">
        <v>3983</v>
      </c>
      <c r="F520" t="e" vm="2">
        <f t="shared" ca="1" si="32"/>
        <v>#NAME?</v>
      </c>
      <c r="G520" t="e" vm="2">
        <f t="shared" ca="1" si="33"/>
        <v>#NAME?</v>
      </c>
      <c r="H520" t="e" vm="2">
        <f t="shared" ca="1" si="34"/>
        <v>#NAME?</v>
      </c>
      <c r="I520" t="str">
        <f t="shared" si="35"/>
        <v>07.02.18.64 Robo con Violencia, Intimidación de Vehículo Motorizado</v>
      </c>
      <c r="K520" t="s">
        <v>67</v>
      </c>
      <c r="L520" t="s">
        <v>1576</v>
      </c>
      <c r="M520" t="s">
        <v>1601</v>
      </c>
      <c r="N520" t="s">
        <v>2388</v>
      </c>
    </row>
    <row r="521" spans="1:14" x14ac:dyDescent="0.25">
      <c r="A521" t="e" vm="1">
        <f ca="1">_xlfn.XLOOKUP(K521,Sectores[Sector],Sectores[id_Sector],FALSE)</f>
        <v>#NAME?</v>
      </c>
      <c r="B521" t="e" vm="1">
        <f ca="1">_xlfn.XLOOKUP(L521,Contenido[Contenido],Contenido[id_contenido])</f>
        <v>#NAME?</v>
      </c>
      <c r="C521" t="e" vm="1">
        <f ca="1">_xlfn.XLOOKUP(M521,Temas[Tema],Temas[id_Tema],FALSE)</f>
        <v>#NAME?</v>
      </c>
      <c r="D521" t="s">
        <v>3984</v>
      </c>
      <c r="F521" t="e" vm="2">
        <f t="shared" ca="1" si="32"/>
        <v>#NAME?</v>
      </c>
      <c r="G521" t="e" vm="2">
        <f t="shared" ca="1" si="33"/>
        <v>#NAME?</v>
      </c>
      <c r="H521" t="e" vm="2">
        <f t="shared" ca="1" si="34"/>
        <v>#NAME?</v>
      </c>
      <c r="I521" t="str">
        <f t="shared" si="35"/>
        <v>07.02.18.65 Robo de Vehículo Motorizado</v>
      </c>
      <c r="K521" t="s">
        <v>67</v>
      </c>
      <c r="L521" t="s">
        <v>1576</v>
      </c>
      <c r="M521" t="s">
        <v>1601</v>
      </c>
      <c r="N521" t="s">
        <v>2390</v>
      </c>
    </row>
    <row r="522" spans="1:14" x14ac:dyDescent="0.25">
      <c r="A522" t="e" vm="1">
        <f ca="1">_xlfn.XLOOKUP(K522,Sectores[Sector],Sectores[id_Sector],FALSE)</f>
        <v>#NAME?</v>
      </c>
      <c r="B522" t="e" vm="1">
        <f ca="1">_xlfn.XLOOKUP(L522,Contenido[Contenido],Contenido[id_contenido])</f>
        <v>#NAME?</v>
      </c>
      <c r="C522" t="e" vm="1">
        <f ca="1">_xlfn.XLOOKUP(M522,Temas[Tema],Temas[id_Tema],FALSE)</f>
        <v>#NAME?</v>
      </c>
      <c r="D522" t="s">
        <v>3985</v>
      </c>
      <c r="F522" t="e" vm="2">
        <f t="shared" ca="1" si="32"/>
        <v>#NAME?</v>
      </c>
      <c r="G522" t="e" vm="2">
        <f t="shared" ca="1" si="33"/>
        <v>#NAME?</v>
      </c>
      <c r="H522" t="e" vm="2">
        <f t="shared" ca="1" si="34"/>
        <v>#NAME?</v>
      </c>
      <c r="I522" t="str">
        <f t="shared" si="35"/>
        <v>07.02.18.66 Robo en Bienes Nacionales de Uso Público o Sitios no Destino a la Habitación</v>
      </c>
      <c r="K522" t="s">
        <v>67</v>
      </c>
      <c r="L522" t="s">
        <v>1576</v>
      </c>
      <c r="M522" t="s">
        <v>1601</v>
      </c>
      <c r="N522" t="s">
        <v>2392</v>
      </c>
    </row>
    <row r="523" spans="1:14" x14ac:dyDescent="0.25">
      <c r="A523" t="e" vm="1">
        <f ca="1">_xlfn.XLOOKUP(K523,Sectores[Sector],Sectores[id_Sector],FALSE)</f>
        <v>#NAME?</v>
      </c>
      <c r="B523" t="e" vm="1">
        <f ca="1">_xlfn.XLOOKUP(L523,Contenido[Contenido],Contenido[id_contenido])</f>
        <v>#NAME?</v>
      </c>
      <c r="C523" t="e" vm="1">
        <f ca="1">_xlfn.XLOOKUP(M523,Temas[Tema],Temas[id_Tema],FALSE)</f>
        <v>#NAME?</v>
      </c>
      <c r="D523" t="s">
        <v>3986</v>
      </c>
      <c r="F523" t="e" vm="2">
        <f t="shared" ca="1" si="32"/>
        <v>#NAME?</v>
      </c>
      <c r="G523" t="e" vm="2">
        <f t="shared" ca="1" si="33"/>
        <v>#NAME?</v>
      </c>
      <c r="H523" t="e" vm="2">
        <f t="shared" ca="1" si="34"/>
        <v>#NAME?</v>
      </c>
      <c r="I523" t="str">
        <f t="shared" si="35"/>
        <v>07.02.18.67 Robo en Lugar Habitado o Destinado a la Habitación</v>
      </c>
      <c r="K523" t="s">
        <v>67</v>
      </c>
      <c r="L523" t="s">
        <v>1576</v>
      </c>
      <c r="M523" t="s">
        <v>1601</v>
      </c>
      <c r="N523" t="s">
        <v>2394</v>
      </c>
    </row>
    <row r="524" spans="1:14" x14ac:dyDescent="0.25">
      <c r="A524" t="e" vm="1">
        <f ca="1">_xlfn.XLOOKUP(K524,Sectores[Sector],Sectores[id_Sector],FALSE)</f>
        <v>#NAME?</v>
      </c>
      <c r="B524" t="e" vm="1">
        <f ca="1">_xlfn.XLOOKUP(L524,Contenido[Contenido],Contenido[id_contenido])</f>
        <v>#NAME?</v>
      </c>
      <c r="C524" t="e" vm="1">
        <f ca="1">_xlfn.XLOOKUP(M524,Temas[Tema],Temas[id_Tema],FALSE)</f>
        <v>#NAME?</v>
      </c>
      <c r="D524" t="s">
        <v>3987</v>
      </c>
      <c r="F524" t="e" vm="2">
        <f t="shared" ca="1" si="32"/>
        <v>#NAME?</v>
      </c>
      <c r="G524" t="e" vm="2">
        <f t="shared" ca="1" si="33"/>
        <v>#NAME?</v>
      </c>
      <c r="H524" t="e" vm="2">
        <f t="shared" ca="1" si="34"/>
        <v>#NAME?</v>
      </c>
      <c r="I524" t="str">
        <f t="shared" si="35"/>
        <v>07.02.18.68 Robo en Lugar No Habitado</v>
      </c>
      <c r="K524" t="s">
        <v>67</v>
      </c>
      <c r="L524" t="s">
        <v>1576</v>
      </c>
      <c r="M524" t="s">
        <v>1601</v>
      </c>
      <c r="N524" t="s">
        <v>2396</v>
      </c>
    </row>
    <row r="525" spans="1:14" x14ac:dyDescent="0.25">
      <c r="A525" t="e" vm="1">
        <f ca="1">_xlfn.XLOOKUP(K525,Sectores[Sector],Sectores[id_Sector],FALSE)</f>
        <v>#NAME?</v>
      </c>
      <c r="B525" t="e" vm="1">
        <f ca="1">_xlfn.XLOOKUP(L525,Contenido[Contenido],Contenido[id_contenido])</f>
        <v>#NAME?</v>
      </c>
      <c r="C525" t="e" vm="1">
        <f ca="1">_xlfn.XLOOKUP(M525,Temas[Tema],Temas[id_Tema],FALSE)</f>
        <v>#NAME?</v>
      </c>
      <c r="D525" t="s">
        <v>3988</v>
      </c>
      <c r="F525" t="e" vm="2">
        <f t="shared" ca="1" si="32"/>
        <v>#NAME?</v>
      </c>
      <c r="G525" t="e" vm="2">
        <f t="shared" ca="1" si="33"/>
        <v>#NAME?</v>
      </c>
      <c r="H525" t="e" vm="2">
        <f t="shared" ca="1" si="34"/>
        <v>#NAME?</v>
      </c>
      <c r="I525" t="str">
        <f t="shared" si="35"/>
        <v>07.02.18.69 Robo o Hurto de Material de Guerra</v>
      </c>
      <c r="K525" t="s">
        <v>67</v>
      </c>
      <c r="L525" t="s">
        <v>1576</v>
      </c>
      <c r="M525" t="s">
        <v>1601</v>
      </c>
      <c r="N525" t="s">
        <v>2398</v>
      </c>
    </row>
    <row r="526" spans="1:14" x14ac:dyDescent="0.25">
      <c r="A526" t="e" vm="1">
        <f ca="1">_xlfn.XLOOKUP(K526,Sectores[Sector],Sectores[id_Sector],FALSE)</f>
        <v>#NAME?</v>
      </c>
      <c r="B526" t="e" vm="1">
        <f ca="1">_xlfn.XLOOKUP(L526,Contenido[Contenido],Contenido[id_contenido])</f>
        <v>#NAME?</v>
      </c>
      <c r="C526" t="e" vm="1">
        <f ca="1">_xlfn.XLOOKUP(M526,Temas[Tema],Temas[id_Tema],FALSE)</f>
        <v>#NAME?</v>
      </c>
      <c r="D526" t="s">
        <v>3989</v>
      </c>
      <c r="F526" t="e" vm="2">
        <f t="shared" ca="1" si="32"/>
        <v>#NAME?</v>
      </c>
      <c r="G526" t="e" vm="2">
        <f t="shared" ca="1" si="33"/>
        <v>#NAME?</v>
      </c>
      <c r="H526" t="e" vm="2">
        <f t="shared" ca="1" si="34"/>
        <v>#NAME?</v>
      </c>
      <c r="I526" t="str">
        <f t="shared" si="35"/>
        <v>07.02.18.70 Robo por Sorpresa</v>
      </c>
      <c r="K526" t="s">
        <v>67</v>
      </c>
      <c r="L526" t="s">
        <v>1576</v>
      </c>
      <c r="M526" t="s">
        <v>1601</v>
      </c>
      <c r="N526" t="s">
        <v>1540</v>
      </c>
    </row>
    <row r="527" spans="1:14" x14ac:dyDescent="0.25">
      <c r="A527" t="e" vm="1">
        <f ca="1">_xlfn.XLOOKUP(K527,Sectores[Sector],Sectores[id_Sector],FALSE)</f>
        <v>#NAME?</v>
      </c>
      <c r="B527" t="e" vm="1">
        <f ca="1">_xlfn.XLOOKUP(L527,Contenido[Contenido],Contenido[id_contenido])</f>
        <v>#NAME?</v>
      </c>
      <c r="C527" t="e" vm="1">
        <f ca="1">_xlfn.XLOOKUP(M527,Temas[Tema],Temas[id_Tema],FALSE)</f>
        <v>#NAME?</v>
      </c>
      <c r="D527" t="s">
        <v>3990</v>
      </c>
      <c r="F527" t="e" vm="2">
        <f t="shared" ca="1" si="32"/>
        <v>#NAME?</v>
      </c>
      <c r="G527" t="e" vm="2">
        <f t="shared" ca="1" si="33"/>
        <v>#NAME?</v>
      </c>
      <c r="H527" t="e" vm="2">
        <f t="shared" ca="1" si="34"/>
        <v>#NAME?</v>
      </c>
      <c r="I527" t="str">
        <f t="shared" si="35"/>
        <v>07.02.18.71 Soborno Funcionario Público Extranjero, Persona Jurídica</v>
      </c>
      <c r="K527" t="s">
        <v>67</v>
      </c>
      <c r="L527" t="s">
        <v>1576</v>
      </c>
      <c r="M527" t="s">
        <v>1601</v>
      </c>
      <c r="N527" t="s">
        <v>2415</v>
      </c>
    </row>
    <row r="528" spans="1:14" x14ac:dyDescent="0.25">
      <c r="A528" t="e" vm="1">
        <f ca="1">_xlfn.XLOOKUP(K528,Sectores[Sector],Sectores[id_Sector],FALSE)</f>
        <v>#NAME?</v>
      </c>
      <c r="B528" t="e" vm="1">
        <f ca="1">_xlfn.XLOOKUP(L528,Contenido[Contenido],Contenido[id_contenido])</f>
        <v>#NAME?</v>
      </c>
      <c r="C528" t="e" vm="1">
        <f ca="1">_xlfn.XLOOKUP(M528,Temas[Tema],Temas[id_Tema],FALSE)</f>
        <v>#NAME?</v>
      </c>
      <c r="D528" t="s">
        <v>3991</v>
      </c>
      <c r="F528" t="e" vm="2">
        <f t="shared" ca="1" si="32"/>
        <v>#NAME?</v>
      </c>
      <c r="G528" t="e" vm="2">
        <f t="shared" ca="1" si="33"/>
        <v>#NAME?</v>
      </c>
      <c r="H528" t="e" vm="2">
        <f t="shared" ca="1" si="34"/>
        <v>#NAME?</v>
      </c>
      <c r="I528" t="str">
        <f t="shared" si="35"/>
        <v>07.02.18.72 Soborno Funcionario Público Extranjero, Persona Natural</v>
      </c>
      <c r="K528" t="s">
        <v>67</v>
      </c>
      <c r="L528" t="s">
        <v>1576</v>
      </c>
      <c r="M528" t="s">
        <v>1601</v>
      </c>
      <c r="N528" t="s">
        <v>2417</v>
      </c>
    </row>
    <row r="529" spans="1:14" x14ac:dyDescent="0.25">
      <c r="A529" t="e" vm="1">
        <f ca="1">_xlfn.XLOOKUP(K529,Sectores[Sector],Sectores[id_Sector],FALSE)</f>
        <v>#NAME?</v>
      </c>
      <c r="B529" t="e" vm="1">
        <f ca="1">_xlfn.XLOOKUP(L529,Contenido[Contenido],Contenido[id_contenido])</f>
        <v>#NAME?</v>
      </c>
      <c r="C529" t="e" vm="1">
        <f ca="1">_xlfn.XLOOKUP(M529,Temas[Tema],Temas[id_Tema],FALSE)</f>
        <v>#NAME?</v>
      </c>
      <c r="D529" t="s">
        <v>3992</v>
      </c>
      <c r="F529" t="e" vm="2">
        <f t="shared" ca="1" si="32"/>
        <v>#NAME?</v>
      </c>
      <c r="G529" t="e" vm="2">
        <f t="shared" ca="1" si="33"/>
        <v>#NAME?</v>
      </c>
      <c r="H529" t="e" vm="2">
        <f t="shared" ca="1" si="34"/>
        <v>#NAME?</v>
      </c>
      <c r="I529" t="str">
        <f t="shared" si="35"/>
        <v>07.02.18.73 Soborno, Persona Juridica</v>
      </c>
      <c r="K529" t="s">
        <v>67</v>
      </c>
      <c r="L529" t="s">
        <v>1576</v>
      </c>
      <c r="M529" t="s">
        <v>1601</v>
      </c>
      <c r="N529" t="s">
        <v>2419</v>
      </c>
    </row>
    <row r="530" spans="1:14" x14ac:dyDescent="0.25">
      <c r="A530" t="e" vm="1">
        <f ca="1">_xlfn.XLOOKUP(K530,Sectores[Sector],Sectores[id_Sector],FALSE)</f>
        <v>#NAME?</v>
      </c>
      <c r="B530" t="e" vm="1">
        <f ca="1">_xlfn.XLOOKUP(L530,Contenido[Contenido],Contenido[id_contenido])</f>
        <v>#NAME?</v>
      </c>
      <c r="C530" t="e" vm="1">
        <f ca="1">_xlfn.XLOOKUP(M530,Temas[Tema],Temas[id_Tema],FALSE)</f>
        <v>#NAME?</v>
      </c>
      <c r="D530" t="s">
        <v>3993</v>
      </c>
      <c r="F530" t="e" vm="2">
        <f t="shared" ca="1" si="32"/>
        <v>#NAME?</v>
      </c>
      <c r="G530" t="e" vm="2">
        <f t="shared" ca="1" si="33"/>
        <v>#NAME?</v>
      </c>
      <c r="H530" t="e" vm="2">
        <f t="shared" ca="1" si="34"/>
        <v>#NAME?</v>
      </c>
      <c r="I530" t="str">
        <f t="shared" si="35"/>
        <v>07.02.18.74 Sodomía</v>
      </c>
      <c r="K530" t="s">
        <v>67</v>
      </c>
      <c r="L530" t="s">
        <v>1576</v>
      </c>
      <c r="M530" t="s">
        <v>1601</v>
      </c>
      <c r="N530" t="s">
        <v>2421</v>
      </c>
    </row>
    <row r="531" spans="1:14" x14ac:dyDescent="0.25">
      <c r="A531" t="e" vm="1">
        <f ca="1">_xlfn.XLOOKUP(K531,Sectores[Sector],Sectores[id_Sector],FALSE)</f>
        <v>#NAME?</v>
      </c>
      <c r="B531" t="e" vm="1">
        <f ca="1">_xlfn.XLOOKUP(L531,Contenido[Contenido],Contenido[id_contenido])</f>
        <v>#NAME?</v>
      </c>
      <c r="C531" t="e" vm="1">
        <f ca="1">_xlfn.XLOOKUP(M531,Temas[Tema],Temas[id_Tema],FALSE)</f>
        <v>#NAME?</v>
      </c>
      <c r="D531" t="s">
        <v>3994</v>
      </c>
      <c r="F531" t="e" vm="2">
        <f t="shared" ca="1" si="32"/>
        <v>#NAME?</v>
      </c>
      <c r="G531" t="e" vm="2">
        <f t="shared" ca="1" si="33"/>
        <v>#NAME?</v>
      </c>
      <c r="H531" t="e" vm="2">
        <f t="shared" ca="1" si="34"/>
        <v>#NAME?</v>
      </c>
      <c r="I531" t="str">
        <f t="shared" si="35"/>
        <v>07.02.18.75 Uso Fraudulento de Tarjetas o Medios de Pago</v>
      </c>
      <c r="K531" t="s">
        <v>67</v>
      </c>
      <c r="L531" t="s">
        <v>1576</v>
      </c>
      <c r="M531" t="s">
        <v>1601</v>
      </c>
      <c r="N531" t="s">
        <v>2489</v>
      </c>
    </row>
    <row r="532" spans="1:14" x14ac:dyDescent="0.25">
      <c r="A532" t="e" vm="1">
        <f ca="1">_xlfn.XLOOKUP(K532,Sectores[Sector],Sectores[id_Sector],FALSE)</f>
        <v>#NAME?</v>
      </c>
      <c r="B532" t="e" vm="1">
        <f ca="1">_xlfn.XLOOKUP(L532,Contenido[Contenido],Contenido[id_contenido])</f>
        <v>#NAME?</v>
      </c>
      <c r="C532" t="e" vm="1">
        <f ca="1">_xlfn.XLOOKUP(M532,Temas[Tema],Temas[id_Tema],FALSE)</f>
        <v>#NAME?</v>
      </c>
      <c r="D532" t="s">
        <v>3995</v>
      </c>
      <c r="F532" t="e" vm="2">
        <f t="shared" ca="1" si="32"/>
        <v>#NAME?</v>
      </c>
      <c r="G532" t="e" vm="2">
        <f t="shared" ca="1" si="33"/>
        <v>#NAME?</v>
      </c>
      <c r="H532" t="e" vm="2">
        <f t="shared" ca="1" si="34"/>
        <v>#NAME?</v>
      </c>
      <c r="I532" t="str">
        <f t="shared" si="35"/>
        <v>07.02.18.76 Usura</v>
      </c>
      <c r="K532" t="s">
        <v>67</v>
      </c>
      <c r="L532" t="s">
        <v>1576</v>
      </c>
      <c r="M532" t="s">
        <v>1601</v>
      </c>
      <c r="N532" t="s">
        <v>2495</v>
      </c>
    </row>
    <row r="533" spans="1:14" x14ac:dyDescent="0.25">
      <c r="A533" t="e" vm="1">
        <f ca="1">_xlfn.XLOOKUP(K533,Sectores[Sector],Sectores[id_Sector],FALSE)</f>
        <v>#NAME?</v>
      </c>
      <c r="B533" t="e" vm="1">
        <f ca="1">_xlfn.XLOOKUP(L533,Contenido[Contenido],Contenido[id_contenido])</f>
        <v>#NAME?</v>
      </c>
      <c r="C533" t="e" vm="1">
        <f ca="1">_xlfn.XLOOKUP(M533,Temas[Tema],Temas[id_Tema],FALSE)</f>
        <v>#NAME?</v>
      </c>
      <c r="D533" t="s">
        <v>3996</v>
      </c>
      <c r="F533" t="e" vm="2">
        <f t="shared" ca="1" si="32"/>
        <v>#NAME?</v>
      </c>
      <c r="G533" t="e" vm="2">
        <f t="shared" ca="1" si="33"/>
        <v>#NAME?</v>
      </c>
      <c r="H533" t="e" vm="2">
        <f t="shared" ca="1" si="34"/>
        <v>#NAME?</v>
      </c>
      <c r="I533" t="str">
        <f t="shared" si="35"/>
        <v>07.02.19.01 Infracción a la Ley Electoral</v>
      </c>
      <c r="K533" t="s">
        <v>67</v>
      </c>
      <c r="L533" t="s">
        <v>1576</v>
      </c>
      <c r="M533" t="s">
        <v>2071</v>
      </c>
      <c r="N533" t="s">
        <v>2072</v>
      </c>
    </row>
    <row r="534" spans="1:14" x14ac:dyDescent="0.25">
      <c r="A534" t="e" vm="1">
        <f ca="1">_xlfn.XLOOKUP(K534,Sectores[Sector],Sectores[id_Sector],FALSE)</f>
        <v>#NAME?</v>
      </c>
      <c r="B534" t="e" vm="1">
        <f ca="1">_xlfn.XLOOKUP(L534,Contenido[Contenido],Contenido[id_contenido])</f>
        <v>#NAME?</v>
      </c>
      <c r="C534" t="e" vm="1">
        <f ca="1">_xlfn.XLOOKUP(M534,Temas[Tema],Temas[id_Tema],FALSE)</f>
        <v>#NAME?</v>
      </c>
      <c r="D534" t="s">
        <v>3997</v>
      </c>
      <c r="F534" t="e" vm="2">
        <f t="shared" ca="1" si="32"/>
        <v>#NAME?</v>
      </c>
      <c r="G534" t="e" vm="2">
        <f t="shared" ca="1" si="33"/>
        <v>#NAME?</v>
      </c>
      <c r="H534" t="e" vm="2">
        <f t="shared" ca="1" si="34"/>
        <v>#NAME?</v>
      </c>
      <c r="I534" t="str">
        <f t="shared" si="35"/>
        <v>07.02.19.02 Infracciones a la Ley Orgánica Constitucional Sobre Votación</v>
      </c>
      <c r="K534" t="s">
        <v>67</v>
      </c>
      <c r="L534" t="s">
        <v>1576</v>
      </c>
      <c r="M534" t="s">
        <v>2071</v>
      </c>
      <c r="N534" t="s">
        <v>2109</v>
      </c>
    </row>
    <row r="535" spans="1:14" x14ac:dyDescent="0.25">
      <c r="A535" t="e" vm="1">
        <f ca="1">_xlfn.XLOOKUP(K535,Sectores[Sector],Sectores[id_Sector],FALSE)</f>
        <v>#NAME?</v>
      </c>
      <c r="B535" t="e" vm="1">
        <f ca="1">_xlfn.XLOOKUP(L535,Contenido[Contenido],Contenido[id_contenido])</f>
        <v>#NAME?</v>
      </c>
      <c r="C535" t="e" vm="1">
        <f ca="1">_xlfn.XLOOKUP(M535,Temas[Tema],Temas[id_Tema],FALSE)</f>
        <v>#NAME?</v>
      </c>
      <c r="D535" t="s">
        <v>3998</v>
      </c>
      <c r="F535" t="e" vm="2">
        <f t="shared" ca="1" si="32"/>
        <v>#NAME?</v>
      </c>
      <c r="G535" t="e" vm="2">
        <f t="shared" ca="1" si="33"/>
        <v>#NAME?</v>
      </c>
      <c r="H535" t="e" vm="2">
        <f t="shared" ca="1" si="34"/>
        <v>#NAME?</v>
      </c>
      <c r="I535" t="str">
        <f t="shared" si="35"/>
        <v>07.02.20.01 Delitos Informaticos</v>
      </c>
      <c r="K535" t="s">
        <v>67</v>
      </c>
      <c r="L535" t="s">
        <v>1576</v>
      </c>
      <c r="M535" t="s">
        <v>1870</v>
      </c>
      <c r="N535" t="s">
        <v>1871</v>
      </c>
    </row>
    <row r="536" spans="1:14" x14ac:dyDescent="0.25">
      <c r="A536" t="e" vm="1">
        <f ca="1">_xlfn.XLOOKUP(K536,Sectores[Sector],Sectores[id_Sector],FALSE)</f>
        <v>#NAME?</v>
      </c>
      <c r="B536" t="e" vm="1">
        <f ca="1">_xlfn.XLOOKUP(L536,Contenido[Contenido],Contenido[id_contenido])</f>
        <v>#NAME?</v>
      </c>
      <c r="C536" t="e" vm="1">
        <f ca="1">_xlfn.XLOOKUP(M536,Temas[Tema],Temas[id_Tema],FALSE)</f>
        <v>#NAME?</v>
      </c>
      <c r="D536" t="s">
        <v>3999</v>
      </c>
      <c r="F536" t="e" vm="2">
        <f t="shared" ca="1" si="32"/>
        <v>#NAME?</v>
      </c>
      <c r="G536" t="e" vm="2">
        <f t="shared" ca="1" si="33"/>
        <v>#NAME?</v>
      </c>
      <c r="H536" t="e" vm="2">
        <f t="shared" ca="1" si="34"/>
        <v>#NAME?</v>
      </c>
      <c r="I536" t="str">
        <f t="shared" si="35"/>
        <v>07.02.20.02 Infracción Ley General Telecomunicaciones</v>
      </c>
      <c r="K536" t="s">
        <v>67</v>
      </c>
      <c r="L536" t="s">
        <v>1576</v>
      </c>
      <c r="M536" t="s">
        <v>1870</v>
      </c>
      <c r="N536" t="s">
        <v>2097</v>
      </c>
    </row>
    <row r="537" spans="1:14" x14ac:dyDescent="0.25">
      <c r="A537" t="e" vm="1">
        <f ca="1">_xlfn.XLOOKUP(K537,Sectores[Sector],Sectores[id_Sector],FALSE)</f>
        <v>#NAME?</v>
      </c>
      <c r="B537" t="e" vm="1">
        <f ca="1">_xlfn.XLOOKUP(L537,Contenido[Contenido],Contenido[id_contenido])</f>
        <v>#NAME?</v>
      </c>
      <c r="C537" t="e" vm="1">
        <f ca="1">_xlfn.XLOOKUP(M537,Temas[Tema],Temas[id_Tema],FALSE)</f>
        <v>#NAME?</v>
      </c>
      <c r="D537" t="s">
        <v>4000</v>
      </c>
      <c r="F537" t="e" vm="2">
        <f t="shared" ca="1" si="32"/>
        <v>#NAME?</v>
      </c>
      <c r="G537" t="e" vm="2">
        <f t="shared" ca="1" si="33"/>
        <v>#NAME?</v>
      </c>
      <c r="H537" t="e" vm="2">
        <f t="shared" ca="1" si="34"/>
        <v>#NAME?</v>
      </c>
      <c r="I537" t="str">
        <f t="shared" si="35"/>
        <v>07.02.20.03 Revelar Información Obtenida en Aplicación de Monitoreo Telemático</v>
      </c>
      <c r="K537" t="s">
        <v>67</v>
      </c>
      <c r="L537" t="s">
        <v>1576</v>
      </c>
      <c r="M537" t="s">
        <v>1870</v>
      </c>
      <c r="N537" t="s">
        <v>2360</v>
      </c>
    </row>
    <row r="538" spans="1:14" x14ac:dyDescent="0.25">
      <c r="A538" t="e" vm="1">
        <f ca="1">_xlfn.XLOOKUP(K538,Sectores[Sector],Sectores[id_Sector],FALSE)</f>
        <v>#NAME?</v>
      </c>
      <c r="B538" t="e" vm="1">
        <f ca="1">_xlfn.XLOOKUP(L538,Contenido[Contenido],Contenido[id_contenido])</f>
        <v>#NAME?</v>
      </c>
      <c r="C538" t="e" vm="1">
        <f ca="1">_xlfn.XLOOKUP(M538,Temas[Tema],Temas[id_Tema],FALSE)</f>
        <v>#NAME?</v>
      </c>
      <c r="D538" t="s">
        <v>4001</v>
      </c>
      <c r="F538" t="e" vm="2">
        <f t="shared" ca="1" si="32"/>
        <v>#NAME?</v>
      </c>
      <c r="G538" t="e" vm="2">
        <f t="shared" ca="1" si="33"/>
        <v>#NAME?</v>
      </c>
      <c r="H538" t="e" vm="2">
        <f t="shared" ca="1" si="34"/>
        <v>#NAME?</v>
      </c>
      <c r="I538" t="str">
        <f t="shared" si="35"/>
        <v>07.02.20.04 Sabotaje Informático</v>
      </c>
      <c r="K538" t="s">
        <v>67</v>
      </c>
      <c r="L538" t="s">
        <v>1576</v>
      </c>
      <c r="M538" t="s">
        <v>1870</v>
      </c>
      <c r="N538" t="s">
        <v>2403</v>
      </c>
    </row>
    <row r="539" spans="1:14" x14ac:dyDescent="0.25">
      <c r="A539" t="e" vm="1">
        <f ca="1">_xlfn.XLOOKUP(K539,Sectores[Sector],Sectores[id_Sector],FALSE)</f>
        <v>#NAME?</v>
      </c>
      <c r="B539" t="e" vm="1">
        <f ca="1">_xlfn.XLOOKUP(L539,Contenido[Contenido],Contenido[id_contenido])</f>
        <v>#NAME?</v>
      </c>
      <c r="C539" t="e" vm="1">
        <f ca="1">_xlfn.XLOOKUP(M539,Temas[Tema],Temas[id_Tema],FALSE)</f>
        <v>#NAME?</v>
      </c>
      <c r="D539" t="s">
        <v>4002</v>
      </c>
      <c r="F539" t="e" vm="2">
        <f t="shared" ca="1" si="32"/>
        <v>#NAME?</v>
      </c>
      <c r="G539" t="e" vm="2">
        <f t="shared" ca="1" si="33"/>
        <v>#NAME?</v>
      </c>
      <c r="H539" t="e" vm="2">
        <f t="shared" ca="1" si="34"/>
        <v>#NAME?</v>
      </c>
      <c r="I539" t="str">
        <f t="shared" si="35"/>
        <v>07.02.21.01 Infracción al Estatuto de Capacitación y Empleo</v>
      </c>
      <c r="K539" t="s">
        <v>67</v>
      </c>
      <c r="L539" t="s">
        <v>1576</v>
      </c>
      <c r="M539" t="s">
        <v>2084</v>
      </c>
      <c r="N539" t="s">
        <v>2085</v>
      </c>
    </row>
    <row r="540" spans="1:14" x14ac:dyDescent="0.25">
      <c r="A540" t="e" vm="1">
        <f ca="1">_xlfn.XLOOKUP(K540,Sectores[Sector],Sectores[id_Sector],FALSE)</f>
        <v>#NAME?</v>
      </c>
      <c r="B540" t="e" vm="1">
        <f ca="1">_xlfn.XLOOKUP(L540,Contenido[Contenido],Contenido[id_contenido])</f>
        <v>#NAME?</v>
      </c>
      <c r="C540" t="e" vm="1">
        <f ca="1">_xlfn.XLOOKUP(M540,Temas[Tema],Temas[id_Tema],FALSE)</f>
        <v>#NAME?</v>
      </c>
      <c r="D540" t="s">
        <v>4003</v>
      </c>
      <c r="F540" t="e" vm="2">
        <f t="shared" ca="1" si="32"/>
        <v>#NAME?</v>
      </c>
      <c r="G540" t="e" vm="2">
        <f t="shared" ca="1" si="33"/>
        <v>#NAME?</v>
      </c>
      <c r="H540" t="e" vm="2">
        <f t="shared" ca="1" si="34"/>
        <v>#NAME?</v>
      </c>
      <c r="I540" t="str">
        <f t="shared" si="35"/>
        <v>07.02.21.02 Infracción en el Otorgamiento Prestaciones de Isapre</v>
      </c>
      <c r="K540" t="s">
        <v>67</v>
      </c>
      <c r="L540" t="s">
        <v>1576</v>
      </c>
      <c r="M540" t="s">
        <v>2084</v>
      </c>
      <c r="N540" t="s">
        <v>2087</v>
      </c>
    </row>
    <row r="541" spans="1:14" x14ac:dyDescent="0.25">
      <c r="A541" t="e" vm="1">
        <f ca="1">_xlfn.XLOOKUP(K541,Sectores[Sector],Sectores[id_Sector],FALSE)</f>
        <v>#NAME?</v>
      </c>
      <c r="B541" t="e" vm="1">
        <f ca="1">_xlfn.XLOOKUP(L541,Contenido[Contenido],Contenido[id_contenido])</f>
        <v>#NAME?</v>
      </c>
      <c r="C541" t="e" vm="1">
        <f ca="1">_xlfn.XLOOKUP(M541,Temas[Tema],Temas[id_Tema],FALSE)</f>
        <v>#NAME?</v>
      </c>
      <c r="D541" t="s">
        <v>4004</v>
      </c>
      <c r="F541" t="e" vm="2">
        <f t="shared" ca="1" si="32"/>
        <v>#NAME?</v>
      </c>
      <c r="G541" t="e" vm="2">
        <f t="shared" ca="1" si="33"/>
        <v>#NAME?</v>
      </c>
      <c r="H541" t="e" vm="2">
        <f t="shared" ca="1" si="34"/>
        <v>#NAME?</v>
      </c>
      <c r="I541" t="str">
        <f t="shared" si="35"/>
        <v>07.02.21.03 Infracciones a la Seguridad Social</v>
      </c>
      <c r="K541" t="s">
        <v>67</v>
      </c>
      <c r="L541" t="s">
        <v>1576</v>
      </c>
      <c r="M541" t="s">
        <v>2084</v>
      </c>
      <c r="N541" t="s">
        <v>2111</v>
      </c>
    </row>
    <row r="542" spans="1:14" x14ac:dyDescent="0.25">
      <c r="A542" t="e" vm="1">
        <f ca="1">_xlfn.XLOOKUP(K542,Sectores[Sector],Sectores[id_Sector],FALSE)</f>
        <v>#NAME?</v>
      </c>
      <c r="B542" t="e" vm="1">
        <f ca="1">_xlfn.XLOOKUP(L542,Contenido[Contenido],Contenido[id_contenido])</f>
        <v>#NAME?</v>
      </c>
      <c r="C542" t="e" vm="1">
        <f ca="1">_xlfn.XLOOKUP(M542,Temas[Tema],Temas[id_Tema],FALSE)</f>
        <v>#NAME?</v>
      </c>
      <c r="D542" t="s">
        <v>4005</v>
      </c>
      <c r="F542" t="e" vm="2">
        <f t="shared" ca="1" si="32"/>
        <v>#NAME?</v>
      </c>
      <c r="G542" t="e" vm="2">
        <f t="shared" ca="1" si="33"/>
        <v>#NAME?</v>
      </c>
      <c r="H542" t="e" vm="2">
        <f t="shared" ca="1" si="34"/>
        <v>#NAME?</v>
      </c>
      <c r="I542" t="str">
        <f t="shared" si="35"/>
        <v>07.02.22.01 Delitos Contenidos en el Decreto Ley 1,094 de Extranjería</v>
      </c>
      <c r="K542" t="s">
        <v>67</v>
      </c>
      <c r="L542" t="s">
        <v>1576</v>
      </c>
      <c r="M542" t="s">
        <v>1847</v>
      </c>
      <c r="N542" t="s">
        <v>1848</v>
      </c>
    </row>
    <row r="543" spans="1:14" x14ac:dyDescent="0.25">
      <c r="A543" t="e" vm="1">
        <f ca="1">_xlfn.XLOOKUP(K543,Sectores[Sector],Sectores[id_Sector],FALSE)</f>
        <v>#NAME?</v>
      </c>
      <c r="B543" t="e" vm="1">
        <f ca="1">_xlfn.XLOOKUP(L543,Contenido[Contenido],Contenido[id_contenido])</f>
        <v>#NAME?</v>
      </c>
      <c r="C543" t="e" vm="1">
        <f ca="1">_xlfn.XLOOKUP(M543,Temas[Tema],Temas[id_Tema],FALSE)</f>
        <v>#NAME?</v>
      </c>
      <c r="D543" t="s">
        <v>4006</v>
      </c>
      <c r="F543" t="e" vm="2">
        <f t="shared" ca="1" si="32"/>
        <v>#NAME?</v>
      </c>
      <c r="G543" t="e" vm="2">
        <f t="shared" ca="1" si="33"/>
        <v>#NAME?</v>
      </c>
      <c r="H543" t="e" vm="2">
        <f t="shared" ca="1" si="34"/>
        <v>#NAME?</v>
      </c>
      <c r="I543" t="str">
        <f t="shared" si="35"/>
        <v>07.02.22.02 Extranjeros Que Ingresan o Intentan Egresar c/Documentos Falsificados</v>
      </c>
      <c r="K543" t="s">
        <v>67</v>
      </c>
      <c r="L543" t="s">
        <v>1576</v>
      </c>
      <c r="M543" t="s">
        <v>1847</v>
      </c>
      <c r="N543" t="s">
        <v>1942</v>
      </c>
    </row>
    <row r="544" spans="1:14" x14ac:dyDescent="0.25">
      <c r="A544" t="e" vm="1">
        <f ca="1">_xlfn.XLOOKUP(K544,Sectores[Sector],Sectores[id_Sector],FALSE)</f>
        <v>#NAME?</v>
      </c>
      <c r="B544" t="e" vm="1">
        <f ca="1">_xlfn.XLOOKUP(L544,Contenido[Contenido],Contenido[id_contenido])</f>
        <v>#NAME?</v>
      </c>
      <c r="C544" t="e" vm="1">
        <f ca="1">_xlfn.XLOOKUP(M544,Temas[Tema],Temas[id_Tema],FALSE)</f>
        <v>#NAME?</v>
      </c>
      <c r="D544" t="s">
        <v>4007</v>
      </c>
      <c r="F544" t="e" vm="2">
        <f t="shared" ca="1" si="32"/>
        <v>#NAME?</v>
      </c>
      <c r="G544" t="e" vm="2">
        <f t="shared" ca="1" si="33"/>
        <v>#NAME?</v>
      </c>
      <c r="H544" t="e" vm="2">
        <f t="shared" ca="1" si="34"/>
        <v>#NAME?</v>
      </c>
      <c r="I544" t="str">
        <f t="shared" si="35"/>
        <v>07.02.22.03 Extranjeros Que Ingresan o Intentan Egresar Clandestinamente</v>
      </c>
      <c r="K544" t="s">
        <v>67</v>
      </c>
      <c r="L544" t="s">
        <v>1576</v>
      </c>
      <c r="M544" t="s">
        <v>1847</v>
      </c>
      <c r="N544" t="s">
        <v>1944</v>
      </c>
    </row>
    <row r="545" spans="1:14" x14ac:dyDescent="0.25">
      <c r="A545" t="e" vm="1">
        <f ca="1">_xlfn.XLOOKUP(K545,Sectores[Sector],Sectores[id_Sector],FALSE)</f>
        <v>#NAME?</v>
      </c>
      <c r="B545" t="e" vm="1">
        <f ca="1">_xlfn.XLOOKUP(L545,Contenido[Contenido],Contenido[id_contenido])</f>
        <v>#NAME?</v>
      </c>
      <c r="C545" t="e" vm="1">
        <f ca="1">_xlfn.XLOOKUP(M545,Temas[Tema],Temas[id_Tema],FALSE)</f>
        <v>#NAME?</v>
      </c>
      <c r="D545" t="s">
        <v>4008</v>
      </c>
      <c r="F545" t="e" vm="2">
        <f t="shared" ca="1" si="32"/>
        <v>#NAME?</v>
      </c>
      <c r="G545" t="e" vm="2">
        <f t="shared" ca="1" si="33"/>
        <v>#NAME?</v>
      </c>
      <c r="H545" t="e" vm="2">
        <f t="shared" ca="1" si="34"/>
        <v>#NAME?</v>
      </c>
      <c r="I545" t="str">
        <f t="shared" si="35"/>
        <v>07.02.22.04 Tráfico de Inmigrantes Cometidos por Funcionarios Público</v>
      </c>
      <c r="K545" t="s">
        <v>67</v>
      </c>
      <c r="L545" t="s">
        <v>1576</v>
      </c>
      <c r="M545" t="s">
        <v>1847</v>
      </c>
      <c r="N545" t="s">
        <v>2455</v>
      </c>
    </row>
    <row r="546" spans="1:14" x14ac:dyDescent="0.25">
      <c r="A546" t="e" vm="1">
        <f ca="1">_xlfn.XLOOKUP(K546,Sectores[Sector],Sectores[id_Sector],FALSE)</f>
        <v>#NAME?</v>
      </c>
      <c r="B546" t="e" vm="1">
        <f ca="1">_xlfn.XLOOKUP(L546,Contenido[Contenido],Contenido[id_contenido])</f>
        <v>#NAME?</v>
      </c>
      <c r="C546" t="e" vm="1">
        <f ca="1">_xlfn.XLOOKUP(M546,Temas[Tema],Temas[id_Tema],FALSE)</f>
        <v>#NAME?</v>
      </c>
      <c r="D546" t="s">
        <v>4009</v>
      </c>
      <c r="F546" t="e" vm="2">
        <f t="shared" ca="1" si="32"/>
        <v>#NAME?</v>
      </c>
      <c r="G546" t="e" vm="2">
        <f t="shared" ca="1" si="33"/>
        <v>#NAME?</v>
      </c>
      <c r="H546" t="e" vm="2">
        <f t="shared" ca="1" si="34"/>
        <v>#NAME?</v>
      </c>
      <c r="I546" t="str">
        <f t="shared" si="35"/>
        <v>07.02.22.05 Trafico de Migrantes</v>
      </c>
      <c r="K546" t="s">
        <v>67</v>
      </c>
      <c r="L546" t="s">
        <v>1576</v>
      </c>
      <c r="M546" t="s">
        <v>1847</v>
      </c>
      <c r="N546" t="s">
        <v>2457</v>
      </c>
    </row>
    <row r="547" spans="1:14" x14ac:dyDescent="0.25">
      <c r="A547" t="e" vm="1">
        <f ca="1">_xlfn.XLOOKUP(K547,Sectores[Sector],Sectores[id_Sector],FALSE)</f>
        <v>#NAME?</v>
      </c>
      <c r="B547" t="e" vm="1">
        <f ca="1">_xlfn.XLOOKUP(L547,Contenido[Contenido],Contenido[id_contenido])</f>
        <v>#NAME?</v>
      </c>
      <c r="C547" t="e" vm="1">
        <f ca="1">_xlfn.XLOOKUP(M547,Temas[Tema],Temas[id_Tema],FALSE)</f>
        <v>#NAME?</v>
      </c>
      <c r="D547" t="s">
        <v>4010</v>
      </c>
      <c r="F547" t="e" vm="2">
        <f t="shared" ca="1" si="32"/>
        <v>#NAME?</v>
      </c>
      <c r="G547" t="e" vm="2">
        <f t="shared" ca="1" si="33"/>
        <v>#NAME?</v>
      </c>
      <c r="H547" t="e" vm="2">
        <f t="shared" ca="1" si="34"/>
        <v>#NAME?</v>
      </c>
      <c r="I547" t="str">
        <f t="shared" si="35"/>
        <v>07.02.23.01 Falsedades</v>
      </c>
      <c r="K547" t="s">
        <v>67</v>
      </c>
      <c r="L547" t="s">
        <v>1576</v>
      </c>
      <c r="M547" t="s">
        <v>1954</v>
      </c>
      <c r="N547" t="s">
        <v>1955</v>
      </c>
    </row>
    <row r="548" spans="1:14" x14ac:dyDescent="0.25">
      <c r="A548" t="e" vm="1">
        <f ca="1">_xlfn.XLOOKUP(K548,Sectores[Sector],Sectores[id_Sector],FALSE)</f>
        <v>#NAME?</v>
      </c>
      <c r="B548" t="e" vm="1">
        <f ca="1">_xlfn.XLOOKUP(L548,Contenido[Contenido],Contenido[id_contenido])</f>
        <v>#NAME?</v>
      </c>
      <c r="C548" t="e" vm="1">
        <f ca="1">_xlfn.XLOOKUP(M548,Temas[Tema],Temas[id_Tema],FALSE)</f>
        <v>#NAME?</v>
      </c>
      <c r="D548" t="s">
        <v>4011</v>
      </c>
      <c r="F548" t="e" vm="2">
        <f t="shared" ca="1" si="32"/>
        <v>#NAME?</v>
      </c>
      <c r="G548" t="e" vm="2">
        <f t="shared" ca="1" si="33"/>
        <v>#NAME?</v>
      </c>
      <c r="H548" t="e" vm="2">
        <f t="shared" ca="1" si="34"/>
        <v>#NAME?</v>
      </c>
      <c r="I548" t="str">
        <f t="shared" si="35"/>
        <v>07.02.23.02 Otras Infracciones al Código de Justicia Militar</v>
      </c>
      <c r="K548" t="s">
        <v>67</v>
      </c>
      <c r="L548" t="s">
        <v>1576</v>
      </c>
      <c r="M548" t="s">
        <v>1954</v>
      </c>
      <c r="N548" t="s">
        <v>2254</v>
      </c>
    </row>
    <row r="549" spans="1:14" x14ac:dyDescent="0.25">
      <c r="A549" t="e" vm="1">
        <f ca="1">_xlfn.XLOOKUP(K549,Sectores[Sector],Sectores[id_Sector],FALSE)</f>
        <v>#NAME?</v>
      </c>
      <c r="B549" t="e" vm="1">
        <f ca="1">_xlfn.XLOOKUP(L549,Contenido[Contenido],Contenido[id_contenido])</f>
        <v>#NAME?</v>
      </c>
      <c r="C549" t="e" vm="1">
        <f ca="1">_xlfn.XLOOKUP(M549,Temas[Tema],Temas[id_Tema],FALSE)</f>
        <v>#NAME?</v>
      </c>
      <c r="D549" t="s">
        <v>4012</v>
      </c>
      <c r="F549" t="e" vm="2">
        <f t="shared" ca="1" si="32"/>
        <v>#NAME?</v>
      </c>
      <c r="G549" t="e" vm="2">
        <f t="shared" ca="1" si="33"/>
        <v>#NAME?</v>
      </c>
      <c r="H549" t="e" vm="2">
        <f t="shared" ca="1" si="34"/>
        <v>#NAME?</v>
      </c>
      <c r="I549" t="str">
        <f t="shared" si="35"/>
        <v>07.02.23.03 Remisos (Reclutamiento)</v>
      </c>
      <c r="K549" t="s">
        <v>67</v>
      </c>
      <c r="L549" t="s">
        <v>1576</v>
      </c>
      <c r="M549" t="s">
        <v>1954</v>
      </c>
      <c r="N549" t="s">
        <v>2358</v>
      </c>
    </row>
    <row r="550" spans="1:14" x14ac:dyDescent="0.25">
      <c r="A550" t="e" vm="1">
        <f ca="1">_xlfn.XLOOKUP(K550,Sectores[Sector],Sectores[id_Sector],FALSE)</f>
        <v>#NAME?</v>
      </c>
      <c r="B550" t="e" vm="1">
        <f ca="1">_xlfn.XLOOKUP(L550,Contenido[Contenido],Contenido[id_contenido])</f>
        <v>#NAME?</v>
      </c>
      <c r="C550" t="e" vm="1">
        <f ca="1">_xlfn.XLOOKUP(M550,Temas[Tema],Temas[id_Tema],FALSE)</f>
        <v>#NAME?</v>
      </c>
      <c r="D550" t="s">
        <v>4013</v>
      </c>
      <c r="F550" t="e" vm="2">
        <f t="shared" ca="1" si="32"/>
        <v>#NAME?</v>
      </c>
      <c r="G550" t="e" vm="2">
        <f t="shared" ca="1" si="33"/>
        <v>#NAME?</v>
      </c>
      <c r="H550" t="e" vm="2">
        <f t="shared" ca="1" si="34"/>
        <v>#NAME?</v>
      </c>
      <c r="I550" t="str">
        <f t="shared" si="35"/>
        <v>07.02.24.01 Abuso Sexual (Sólo Crimen)</v>
      </c>
      <c r="K550" t="s">
        <v>67</v>
      </c>
      <c r="L550" t="s">
        <v>1576</v>
      </c>
      <c r="M550" t="s">
        <v>1604</v>
      </c>
      <c r="N550" t="s">
        <v>1605</v>
      </c>
    </row>
    <row r="551" spans="1:14" x14ac:dyDescent="0.25">
      <c r="A551" t="e" vm="1">
        <f ca="1">_xlfn.XLOOKUP(K551,Sectores[Sector],Sectores[id_Sector],FALSE)</f>
        <v>#NAME?</v>
      </c>
      <c r="B551" t="e" vm="1">
        <f ca="1">_xlfn.XLOOKUP(L551,Contenido[Contenido],Contenido[id_contenido])</f>
        <v>#NAME?</v>
      </c>
      <c r="C551" t="e" vm="1">
        <f ca="1">_xlfn.XLOOKUP(M551,Temas[Tema],Temas[id_Tema],FALSE)</f>
        <v>#NAME?</v>
      </c>
      <c r="D551" t="s">
        <v>4014</v>
      </c>
      <c r="F551" t="e" vm="2">
        <f t="shared" ca="1" si="32"/>
        <v>#NAME?</v>
      </c>
      <c r="G551" t="e" vm="2">
        <f t="shared" ca="1" si="33"/>
        <v>#NAME?</v>
      </c>
      <c r="H551" t="e" vm="2">
        <f t="shared" ca="1" si="34"/>
        <v>#NAME?</v>
      </c>
      <c r="I551" t="str">
        <f t="shared" si="35"/>
        <v>07.02.24.02 Abuso Sexual Adulto</v>
      </c>
      <c r="K551" t="s">
        <v>67</v>
      </c>
      <c r="L551" t="s">
        <v>1576</v>
      </c>
      <c r="M551" t="s">
        <v>1604</v>
      </c>
      <c r="N551" t="s">
        <v>1607</v>
      </c>
    </row>
    <row r="552" spans="1:14" x14ac:dyDescent="0.25">
      <c r="A552" t="e" vm="1">
        <f ca="1">_xlfn.XLOOKUP(K552,Sectores[Sector],Sectores[id_Sector],FALSE)</f>
        <v>#NAME?</v>
      </c>
      <c r="B552" t="e" vm="1">
        <f ca="1">_xlfn.XLOOKUP(L552,Contenido[Contenido],Contenido[id_contenido])</f>
        <v>#NAME?</v>
      </c>
      <c r="C552" t="e" vm="1">
        <f ca="1">_xlfn.XLOOKUP(M552,Temas[Tema],Temas[id_Tema],FALSE)</f>
        <v>#NAME?</v>
      </c>
      <c r="D552" t="s">
        <v>4015</v>
      </c>
      <c r="F552" t="e" vm="2">
        <f t="shared" ca="1" si="32"/>
        <v>#NAME?</v>
      </c>
      <c r="G552" t="e" vm="2">
        <f t="shared" ca="1" si="33"/>
        <v>#NAME?</v>
      </c>
      <c r="H552" t="e" vm="2">
        <f t="shared" ca="1" si="34"/>
        <v>#NAME?</v>
      </c>
      <c r="I552" t="str">
        <f t="shared" si="35"/>
        <v>07.02.24.03 Abuso Sexual Calificado c/Introduccion Objetos o Uso Animal</v>
      </c>
      <c r="K552" t="s">
        <v>67</v>
      </c>
      <c r="L552" t="s">
        <v>1576</v>
      </c>
      <c r="M552" t="s">
        <v>1604</v>
      </c>
      <c r="N552" t="s">
        <v>1609</v>
      </c>
    </row>
    <row r="553" spans="1:14" x14ac:dyDescent="0.25">
      <c r="A553" t="e" vm="1">
        <f ca="1">_xlfn.XLOOKUP(K553,Sectores[Sector],Sectores[id_Sector],FALSE)</f>
        <v>#NAME?</v>
      </c>
      <c r="B553" t="e" vm="1">
        <f ca="1">_xlfn.XLOOKUP(L553,Contenido[Contenido],Contenido[id_contenido])</f>
        <v>#NAME?</v>
      </c>
      <c r="C553" t="e" vm="1">
        <f ca="1">_xlfn.XLOOKUP(M553,Temas[Tema],Temas[id_Tema],FALSE)</f>
        <v>#NAME?</v>
      </c>
      <c r="D553" t="s">
        <v>4016</v>
      </c>
      <c r="F553" t="e" vm="2">
        <f t="shared" ca="1" si="32"/>
        <v>#NAME?</v>
      </c>
      <c r="G553" t="e" vm="2">
        <f t="shared" ca="1" si="33"/>
        <v>#NAME?</v>
      </c>
      <c r="H553" t="e" vm="2">
        <f t="shared" ca="1" si="34"/>
        <v>#NAME?</v>
      </c>
      <c r="I553" t="str">
        <f t="shared" si="35"/>
        <v>07.02.24.04 Abuso Sexual con Contacto de Menor de 14 Años</v>
      </c>
      <c r="K553" t="s">
        <v>67</v>
      </c>
      <c r="L553" t="s">
        <v>1576</v>
      </c>
      <c r="M553" t="s">
        <v>1604</v>
      </c>
      <c r="N553" t="s">
        <v>1611</v>
      </c>
    </row>
    <row r="554" spans="1:14" x14ac:dyDescent="0.25">
      <c r="A554" t="e" vm="1">
        <f ca="1">_xlfn.XLOOKUP(K554,Sectores[Sector],Sectores[id_Sector],FALSE)</f>
        <v>#NAME?</v>
      </c>
      <c r="B554" t="e" vm="1">
        <f ca="1">_xlfn.XLOOKUP(L554,Contenido[Contenido],Contenido[id_contenido])</f>
        <v>#NAME?</v>
      </c>
      <c r="C554" t="e" vm="1">
        <f ca="1">_xlfn.XLOOKUP(M554,Temas[Tema],Temas[id_Tema],FALSE)</f>
        <v>#NAME?</v>
      </c>
      <c r="D554" t="s">
        <v>4017</v>
      </c>
      <c r="F554" t="e" vm="2">
        <f t="shared" ca="1" si="32"/>
        <v>#NAME?</v>
      </c>
      <c r="G554" t="e" vm="2">
        <f t="shared" ca="1" si="33"/>
        <v>#NAME?</v>
      </c>
      <c r="H554" t="e" vm="2">
        <f t="shared" ca="1" si="34"/>
        <v>#NAME?</v>
      </c>
      <c r="I554" t="str">
        <f t="shared" si="35"/>
        <v>07.02.24.05 Abuso Sexual de 14 Años a Menor de 18 Años con Circunstancia Estupro</v>
      </c>
      <c r="K554" t="s">
        <v>67</v>
      </c>
      <c r="L554" t="s">
        <v>1576</v>
      </c>
      <c r="M554" t="s">
        <v>1604</v>
      </c>
      <c r="N554" t="s">
        <v>1613</v>
      </c>
    </row>
    <row r="555" spans="1:14" x14ac:dyDescent="0.25">
      <c r="A555" t="e" vm="1">
        <f ca="1">_xlfn.XLOOKUP(K555,Sectores[Sector],Sectores[id_Sector],FALSE)</f>
        <v>#NAME?</v>
      </c>
      <c r="B555" t="e" vm="1">
        <f ca="1">_xlfn.XLOOKUP(L555,Contenido[Contenido],Contenido[id_contenido])</f>
        <v>#NAME?</v>
      </c>
      <c r="C555" t="e" vm="1">
        <f ca="1">_xlfn.XLOOKUP(M555,Temas[Tema],Temas[id_Tema],FALSE)</f>
        <v>#NAME?</v>
      </c>
      <c r="D555" t="s">
        <v>4018</v>
      </c>
      <c r="F555" t="e" vm="2">
        <f t="shared" ca="1" si="32"/>
        <v>#NAME?</v>
      </c>
      <c r="G555" t="e" vm="2">
        <f t="shared" ca="1" si="33"/>
        <v>#NAME?</v>
      </c>
      <c r="H555" t="e" vm="2">
        <f t="shared" ca="1" si="34"/>
        <v>#NAME?</v>
      </c>
      <c r="I555" t="str">
        <f t="shared" si="35"/>
        <v>07.02.24.06 Abuso Sexual de Mayor de 14 (Con Circunstancias de Violación)</v>
      </c>
      <c r="K555" t="s">
        <v>67</v>
      </c>
      <c r="L555" t="s">
        <v>1576</v>
      </c>
      <c r="M555" t="s">
        <v>1604</v>
      </c>
      <c r="N555" t="s">
        <v>1615</v>
      </c>
    </row>
    <row r="556" spans="1:14" x14ac:dyDescent="0.25">
      <c r="A556" t="e" vm="1">
        <f ca="1">_xlfn.XLOOKUP(K556,Sectores[Sector],Sectores[id_Sector],FALSE)</f>
        <v>#NAME?</v>
      </c>
      <c r="B556" t="e" vm="1">
        <f ca="1">_xlfn.XLOOKUP(L556,Contenido[Contenido],Contenido[id_contenido])</f>
        <v>#NAME?</v>
      </c>
      <c r="C556" t="e" vm="1">
        <f ca="1">_xlfn.XLOOKUP(M556,Temas[Tema],Temas[id_Tema],FALSE)</f>
        <v>#NAME?</v>
      </c>
      <c r="D556" t="s">
        <v>4019</v>
      </c>
      <c r="F556" t="e" vm="2">
        <f t="shared" ca="1" si="32"/>
        <v>#NAME?</v>
      </c>
      <c r="G556" t="e" vm="2">
        <f t="shared" ca="1" si="33"/>
        <v>#NAME?</v>
      </c>
      <c r="H556" t="e" vm="2">
        <f t="shared" ca="1" si="34"/>
        <v>#NAME?</v>
      </c>
      <c r="I556" t="str">
        <f t="shared" si="35"/>
        <v>07.02.24.07 Abuso Sexual Mayor 14 /Sorpresa Sin Consentimiento</v>
      </c>
      <c r="K556" t="s">
        <v>67</v>
      </c>
      <c r="L556" t="s">
        <v>1576</v>
      </c>
      <c r="M556" t="s">
        <v>1604</v>
      </c>
      <c r="N556" t="s">
        <v>1617</v>
      </c>
    </row>
    <row r="557" spans="1:14" x14ac:dyDescent="0.25">
      <c r="A557" t="e" vm="1">
        <f ca="1">_xlfn.XLOOKUP(K557,Sectores[Sector],Sectores[id_Sector],FALSE)</f>
        <v>#NAME?</v>
      </c>
      <c r="B557" t="e" vm="1">
        <f ca="1">_xlfn.XLOOKUP(L557,Contenido[Contenido],Contenido[id_contenido])</f>
        <v>#NAME?</v>
      </c>
      <c r="C557" t="e" vm="1">
        <f ca="1">_xlfn.XLOOKUP(M557,Temas[Tema],Temas[id_Tema],FALSE)</f>
        <v>#NAME?</v>
      </c>
      <c r="D557" t="s">
        <v>4020</v>
      </c>
      <c r="F557" t="e" vm="2">
        <f t="shared" ca="1" si="32"/>
        <v>#NAME?</v>
      </c>
      <c r="G557" t="e" vm="2">
        <f t="shared" ca="1" si="33"/>
        <v>#NAME?</v>
      </c>
      <c r="H557" t="e" vm="2">
        <f t="shared" ca="1" si="34"/>
        <v>#NAME?</v>
      </c>
      <c r="I557" t="str">
        <f t="shared" si="35"/>
        <v>07.02.24.08 Abuso Sexual Sin Contacto</v>
      </c>
      <c r="K557" t="s">
        <v>67</v>
      </c>
      <c r="L557" t="s">
        <v>1576</v>
      </c>
      <c r="M557" t="s">
        <v>1604</v>
      </c>
      <c r="N557" t="s">
        <v>1619</v>
      </c>
    </row>
    <row r="558" spans="1:14" x14ac:dyDescent="0.25">
      <c r="A558" t="e" vm="1">
        <f ca="1">_xlfn.XLOOKUP(K558,Sectores[Sector],Sectores[id_Sector],FALSE)</f>
        <v>#NAME?</v>
      </c>
      <c r="B558" t="e" vm="1">
        <f ca="1">_xlfn.XLOOKUP(L558,Contenido[Contenido],Contenido[id_contenido])</f>
        <v>#NAME?</v>
      </c>
      <c r="C558" t="e" vm="1">
        <f ca="1">_xlfn.XLOOKUP(M558,Temas[Tema],Temas[id_Tema],FALSE)</f>
        <v>#NAME?</v>
      </c>
      <c r="D558" t="s">
        <v>4021</v>
      </c>
      <c r="F558" t="e" vm="2">
        <f t="shared" ca="1" si="32"/>
        <v>#NAME?</v>
      </c>
      <c r="G558" t="e" vm="2">
        <f t="shared" ca="1" si="33"/>
        <v>#NAME?</v>
      </c>
      <c r="H558" t="e" vm="2">
        <f t="shared" ca="1" si="34"/>
        <v>#NAME?</v>
      </c>
      <c r="I558" t="str">
        <f t="shared" si="35"/>
        <v>07.02.24.09 Abusos Deshonestos</v>
      </c>
      <c r="K558" t="s">
        <v>67</v>
      </c>
      <c r="L558" t="s">
        <v>1576</v>
      </c>
      <c r="M558" t="s">
        <v>1604</v>
      </c>
      <c r="N558" t="s">
        <v>1624</v>
      </c>
    </row>
    <row r="559" spans="1:14" x14ac:dyDescent="0.25">
      <c r="A559" t="e" vm="1">
        <f ca="1">_xlfn.XLOOKUP(K559,Sectores[Sector],Sectores[id_Sector],FALSE)</f>
        <v>#NAME?</v>
      </c>
      <c r="B559" t="e" vm="1">
        <f ca="1">_xlfn.XLOOKUP(L559,Contenido[Contenido],Contenido[id_contenido])</f>
        <v>#NAME?</v>
      </c>
      <c r="C559" t="e" vm="1">
        <f ca="1">_xlfn.XLOOKUP(M559,Temas[Tema],Temas[id_Tema],FALSE)</f>
        <v>#NAME?</v>
      </c>
      <c r="D559" t="s">
        <v>4022</v>
      </c>
      <c r="F559" t="e" vm="2">
        <f t="shared" ca="1" si="32"/>
        <v>#NAME?</v>
      </c>
      <c r="G559" t="e" vm="2">
        <f t="shared" ca="1" si="33"/>
        <v>#NAME?</v>
      </c>
      <c r="H559" t="e" vm="2">
        <f t="shared" ca="1" si="34"/>
        <v>#NAME?</v>
      </c>
      <c r="I559" t="str">
        <f t="shared" si="35"/>
        <v>07.02.24.10 Acoso Sexual Lugares Públicos /Libre Acceso Público</v>
      </c>
      <c r="K559" t="s">
        <v>67</v>
      </c>
      <c r="L559" t="s">
        <v>1576</v>
      </c>
      <c r="M559" t="s">
        <v>1604</v>
      </c>
      <c r="N559" t="s">
        <v>1632</v>
      </c>
    </row>
    <row r="560" spans="1:14" x14ac:dyDescent="0.25">
      <c r="A560" t="e" vm="1">
        <f ca="1">_xlfn.XLOOKUP(K560,Sectores[Sector],Sectores[id_Sector],FALSE)</f>
        <v>#NAME?</v>
      </c>
      <c r="B560" t="e" vm="1">
        <f ca="1">_xlfn.XLOOKUP(L560,Contenido[Contenido],Contenido[id_contenido])</f>
        <v>#NAME?</v>
      </c>
      <c r="C560" t="e" vm="1">
        <f ca="1">_xlfn.XLOOKUP(M560,Temas[Tema],Temas[id_Tema],FALSE)</f>
        <v>#NAME?</v>
      </c>
      <c r="D560" t="s">
        <v>4023</v>
      </c>
      <c r="F560" t="e" vm="2">
        <f t="shared" ca="1" si="32"/>
        <v>#NAME?</v>
      </c>
      <c r="G560" t="e" vm="2">
        <f t="shared" ca="1" si="33"/>
        <v>#NAME?</v>
      </c>
      <c r="H560" t="e" vm="2">
        <f t="shared" ca="1" si="34"/>
        <v>#NAME?</v>
      </c>
      <c r="I560" t="str">
        <f t="shared" si="35"/>
        <v>07.02.24.11 Adquisición o Almacenamiento Material Pornográfico Infantil</v>
      </c>
      <c r="K560" t="s">
        <v>67</v>
      </c>
      <c r="L560" t="s">
        <v>1576</v>
      </c>
      <c r="M560" t="s">
        <v>1604</v>
      </c>
      <c r="N560" t="s">
        <v>1639</v>
      </c>
    </row>
    <row r="561" spans="1:14" x14ac:dyDescent="0.25">
      <c r="A561" t="e" vm="1">
        <f ca="1">_xlfn.XLOOKUP(K561,Sectores[Sector],Sectores[id_Sector],FALSE)</f>
        <v>#NAME?</v>
      </c>
      <c r="B561" t="e" vm="1">
        <f ca="1">_xlfn.XLOOKUP(L561,Contenido[Contenido],Contenido[id_contenido])</f>
        <v>#NAME?</v>
      </c>
      <c r="C561" t="e" vm="1">
        <f ca="1">_xlfn.XLOOKUP(M561,Temas[Tema],Temas[id_Tema],FALSE)</f>
        <v>#NAME?</v>
      </c>
      <c r="D561" t="s">
        <v>4024</v>
      </c>
      <c r="F561" t="e" vm="2">
        <f t="shared" ca="1" si="32"/>
        <v>#NAME?</v>
      </c>
      <c r="G561" t="e" vm="2">
        <f t="shared" ca="1" si="33"/>
        <v>#NAME?</v>
      </c>
      <c r="H561" t="e" vm="2">
        <f t="shared" ca="1" si="34"/>
        <v>#NAME?</v>
      </c>
      <c r="I561" t="str">
        <f t="shared" si="35"/>
        <v>07.02.24.12 Comercialización Material Pornógrafico Elaborado Utilizando Menores de 18 años</v>
      </c>
      <c r="K561" t="s">
        <v>67</v>
      </c>
      <c r="L561" t="s">
        <v>1576</v>
      </c>
      <c r="M561" t="s">
        <v>1604</v>
      </c>
      <c r="N561" t="s">
        <v>1746</v>
      </c>
    </row>
    <row r="562" spans="1:14" x14ac:dyDescent="0.25">
      <c r="A562" t="e" vm="1">
        <f ca="1">_xlfn.XLOOKUP(K562,Sectores[Sector],Sectores[id_Sector],FALSE)</f>
        <v>#NAME?</v>
      </c>
      <c r="B562" t="e" vm="1">
        <f ca="1">_xlfn.XLOOKUP(L562,Contenido[Contenido],Contenido[id_contenido])</f>
        <v>#NAME?</v>
      </c>
      <c r="C562" t="e" vm="1">
        <f ca="1">_xlfn.XLOOKUP(M562,Temas[Tema],Temas[id_Tema],FALSE)</f>
        <v>#NAME?</v>
      </c>
      <c r="D562" t="s">
        <v>4025</v>
      </c>
      <c r="F562" t="e" vm="2">
        <f t="shared" ca="1" si="32"/>
        <v>#NAME?</v>
      </c>
      <c r="G562" t="e" vm="2">
        <f t="shared" ca="1" si="33"/>
        <v>#NAME?</v>
      </c>
      <c r="H562" t="e" vm="2">
        <f t="shared" ca="1" si="34"/>
        <v>#NAME?</v>
      </c>
      <c r="I562" t="str">
        <f t="shared" si="35"/>
        <v>07.02.24.13 Delitos de Signifación Sexual</v>
      </c>
      <c r="K562" t="s">
        <v>67</v>
      </c>
      <c r="L562" t="s">
        <v>1576</v>
      </c>
      <c r="M562" t="s">
        <v>1604</v>
      </c>
      <c r="N562" t="s">
        <v>1866</v>
      </c>
    </row>
    <row r="563" spans="1:14" x14ac:dyDescent="0.25">
      <c r="A563" t="e" vm="1">
        <f ca="1">_xlfn.XLOOKUP(K563,Sectores[Sector],Sectores[id_Sector],FALSE)</f>
        <v>#NAME?</v>
      </c>
      <c r="B563" t="e" vm="1">
        <f ca="1">_xlfn.XLOOKUP(L563,Contenido[Contenido],Contenido[id_contenido])</f>
        <v>#NAME?</v>
      </c>
      <c r="C563" t="e" vm="1">
        <f ca="1">_xlfn.XLOOKUP(M563,Temas[Tema],Temas[id_Tema],FALSE)</f>
        <v>#NAME?</v>
      </c>
      <c r="D563" t="s">
        <v>4026</v>
      </c>
      <c r="F563" t="e" vm="2">
        <f t="shared" ca="1" si="32"/>
        <v>#NAME?</v>
      </c>
      <c r="G563" t="e" vm="2">
        <f t="shared" ca="1" si="33"/>
        <v>#NAME?</v>
      </c>
      <c r="H563" t="e" vm="2">
        <f t="shared" ca="1" si="34"/>
        <v>#NAME?</v>
      </c>
      <c r="I563" t="str">
        <f t="shared" si="35"/>
        <v>07.02.24.14 Difusión de Material Pornográfico</v>
      </c>
      <c r="K563" t="s">
        <v>67</v>
      </c>
      <c r="L563" t="s">
        <v>1576</v>
      </c>
      <c r="M563" t="s">
        <v>1604</v>
      </c>
      <c r="N563" t="s">
        <v>1895</v>
      </c>
    </row>
    <row r="564" spans="1:14" x14ac:dyDescent="0.25">
      <c r="A564" t="e" vm="1">
        <f ca="1">_xlfn.XLOOKUP(K564,Sectores[Sector],Sectores[id_Sector],FALSE)</f>
        <v>#NAME?</v>
      </c>
      <c r="B564" t="e" vm="1">
        <f ca="1">_xlfn.XLOOKUP(L564,Contenido[Contenido],Contenido[id_contenido])</f>
        <v>#NAME?</v>
      </c>
      <c r="C564" t="e" vm="1">
        <f ca="1">_xlfn.XLOOKUP(M564,Temas[Tema],Temas[id_Tema],FALSE)</f>
        <v>#NAME?</v>
      </c>
      <c r="D564" t="s">
        <v>4027</v>
      </c>
      <c r="F564" t="e" vm="2">
        <f t="shared" ca="1" si="32"/>
        <v>#NAME?</v>
      </c>
      <c r="G564" t="e" vm="2">
        <f t="shared" ca="1" si="33"/>
        <v>#NAME?</v>
      </c>
      <c r="H564" t="e" vm="2">
        <f t="shared" ca="1" si="34"/>
        <v>#NAME?</v>
      </c>
      <c r="I564" t="str">
        <f t="shared" si="35"/>
        <v>07.02.24.15 Estupro</v>
      </c>
      <c r="K564" t="s">
        <v>67</v>
      </c>
      <c r="L564" t="s">
        <v>1576</v>
      </c>
      <c r="M564" t="s">
        <v>1604</v>
      </c>
      <c r="N564" t="s">
        <v>1932</v>
      </c>
    </row>
    <row r="565" spans="1:14" x14ac:dyDescent="0.25">
      <c r="A565" t="e" vm="1">
        <f ca="1">_xlfn.XLOOKUP(K565,Sectores[Sector],Sectores[id_Sector],FALSE)</f>
        <v>#NAME?</v>
      </c>
      <c r="B565" t="e" vm="1">
        <f ca="1">_xlfn.XLOOKUP(L565,Contenido[Contenido],Contenido[id_contenido])</f>
        <v>#NAME?</v>
      </c>
      <c r="C565" t="e" vm="1">
        <f ca="1">_xlfn.XLOOKUP(M565,Temas[Tema],Temas[id_Tema],FALSE)</f>
        <v>#NAME?</v>
      </c>
      <c r="D565" t="s">
        <v>4028</v>
      </c>
      <c r="F565" t="e" vm="2">
        <f t="shared" ca="1" si="32"/>
        <v>#NAME?</v>
      </c>
      <c r="G565" t="e" vm="2">
        <f t="shared" ca="1" si="33"/>
        <v>#NAME?</v>
      </c>
      <c r="H565" t="e" vm="2">
        <f t="shared" ca="1" si="34"/>
        <v>#NAME?</v>
      </c>
      <c r="I565" t="str">
        <f t="shared" si="35"/>
        <v>07.02.24.16 Incesto</v>
      </c>
      <c r="K565" t="s">
        <v>67</v>
      </c>
      <c r="L565" t="s">
        <v>1576</v>
      </c>
      <c r="M565" t="s">
        <v>1604</v>
      </c>
      <c r="N565" t="s">
        <v>2057</v>
      </c>
    </row>
    <row r="566" spans="1:14" x14ac:dyDescent="0.25">
      <c r="A566" t="e" vm="1">
        <f ca="1">_xlfn.XLOOKUP(K566,Sectores[Sector],Sectores[id_Sector],FALSE)</f>
        <v>#NAME?</v>
      </c>
      <c r="B566" t="e" vm="1">
        <f ca="1">_xlfn.XLOOKUP(L566,Contenido[Contenido],Contenido[id_contenido])</f>
        <v>#NAME?</v>
      </c>
      <c r="C566" t="e" vm="1">
        <f ca="1">_xlfn.XLOOKUP(M566,Temas[Tema],Temas[id_Tema],FALSE)</f>
        <v>#NAME?</v>
      </c>
      <c r="D566" t="s">
        <v>4029</v>
      </c>
      <c r="F566" t="e" vm="2">
        <f t="shared" ca="1" si="32"/>
        <v>#NAME?</v>
      </c>
      <c r="G566" t="e" vm="2">
        <f t="shared" ca="1" si="33"/>
        <v>#NAME?</v>
      </c>
      <c r="H566" t="e" vm="2">
        <f t="shared" ca="1" si="34"/>
        <v>#NAME?</v>
      </c>
      <c r="I566" t="str">
        <f t="shared" si="35"/>
        <v>07.02.24.17 Obtención de Servicios Sexuales de Menores</v>
      </c>
      <c r="K566" t="s">
        <v>67</v>
      </c>
      <c r="L566" t="s">
        <v>1576</v>
      </c>
      <c r="M566" t="s">
        <v>1604</v>
      </c>
      <c r="N566" t="s">
        <v>2216</v>
      </c>
    </row>
    <row r="567" spans="1:14" x14ac:dyDescent="0.25">
      <c r="A567" t="e" vm="1">
        <f ca="1">_xlfn.XLOOKUP(K567,Sectores[Sector],Sectores[id_Sector],FALSE)</f>
        <v>#NAME?</v>
      </c>
      <c r="B567" t="e" vm="1">
        <f ca="1">_xlfn.XLOOKUP(L567,Contenido[Contenido],Contenido[id_contenido])</f>
        <v>#NAME?</v>
      </c>
      <c r="C567" t="e" vm="1">
        <f ca="1">_xlfn.XLOOKUP(M567,Temas[Tema],Temas[id_Tema],FALSE)</f>
        <v>#NAME?</v>
      </c>
      <c r="D567" t="s">
        <v>4030</v>
      </c>
      <c r="F567" t="e" vm="2">
        <f t="shared" ca="1" si="32"/>
        <v>#NAME?</v>
      </c>
      <c r="G567" t="e" vm="2">
        <f t="shared" ca="1" si="33"/>
        <v>#NAME?</v>
      </c>
      <c r="H567" t="e" vm="2">
        <f t="shared" ca="1" si="34"/>
        <v>#NAME?</v>
      </c>
      <c r="I567" t="str">
        <f t="shared" si="35"/>
        <v>07.02.24.18 Producción de Material Pornógrafico Utilizando Menores 18 Años</v>
      </c>
      <c r="K567" t="s">
        <v>67</v>
      </c>
      <c r="L567" t="s">
        <v>1576</v>
      </c>
      <c r="M567" t="s">
        <v>1604</v>
      </c>
      <c r="N567" t="s">
        <v>2332</v>
      </c>
    </row>
    <row r="568" spans="1:14" x14ac:dyDescent="0.25">
      <c r="A568" t="e" vm="1">
        <f ca="1">_xlfn.XLOOKUP(K568,Sectores[Sector],Sectores[id_Sector],FALSE)</f>
        <v>#NAME?</v>
      </c>
      <c r="B568" t="e" vm="1">
        <f ca="1">_xlfn.XLOOKUP(L568,Contenido[Contenido],Contenido[id_contenido])</f>
        <v>#NAME?</v>
      </c>
      <c r="C568" t="e" vm="1">
        <f ca="1">_xlfn.XLOOKUP(M568,Temas[Tema],Temas[id_Tema],FALSE)</f>
        <v>#NAME?</v>
      </c>
      <c r="D568" t="s">
        <v>4031</v>
      </c>
      <c r="F568" t="e" vm="2">
        <f t="shared" ca="1" si="32"/>
        <v>#NAME?</v>
      </c>
      <c r="G568" t="e" vm="2">
        <f t="shared" ca="1" si="33"/>
        <v>#NAME?</v>
      </c>
      <c r="H568" t="e" vm="2">
        <f t="shared" ca="1" si="34"/>
        <v>#NAME?</v>
      </c>
      <c r="I568" t="str">
        <f t="shared" si="35"/>
        <v>07.02.24.19 Promover o Facilitar la Entrada o Salida de Personas del País para Prostitución</v>
      </c>
      <c r="K568" t="s">
        <v>67</v>
      </c>
      <c r="L568" t="s">
        <v>1576</v>
      </c>
      <c r="M568" t="s">
        <v>1604</v>
      </c>
      <c r="N568" t="s">
        <v>2336</v>
      </c>
    </row>
    <row r="569" spans="1:14" x14ac:dyDescent="0.25">
      <c r="A569" t="e" vm="1">
        <f ca="1">_xlfn.XLOOKUP(K569,Sectores[Sector],Sectores[id_Sector],FALSE)</f>
        <v>#NAME?</v>
      </c>
      <c r="B569" t="e" vm="1">
        <f ca="1">_xlfn.XLOOKUP(L569,Contenido[Contenido],Contenido[id_contenido])</f>
        <v>#NAME?</v>
      </c>
      <c r="C569" t="e" vm="1">
        <f ca="1">_xlfn.XLOOKUP(M569,Temas[Tema],Temas[id_Tema],FALSE)</f>
        <v>#NAME?</v>
      </c>
      <c r="D569" t="s">
        <v>4032</v>
      </c>
      <c r="F569" t="e" vm="2">
        <f t="shared" ca="1" si="32"/>
        <v>#NAME?</v>
      </c>
      <c r="G569" t="e" vm="2">
        <f t="shared" ca="1" si="33"/>
        <v>#NAME?</v>
      </c>
      <c r="H569" t="e" vm="2">
        <f t="shared" ca="1" si="34"/>
        <v>#NAME?</v>
      </c>
      <c r="I569" t="str">
        <f t="shared" si="35"/>
        <v>07.02.24.20 Promover o Facilitar Prostitucion de Menores</v>
      </c>
      <c r="K569" t="s">
        <v>67</v>
      </c>
      <c r="L569" t="s">
        <v>1576</v>
      </c>
      <c r="M569" t="s">
        <v>1604</v>
      </c>
      <c r="N569" t="s">
        <v>2338</v>
      </c>
    </row>
    <row r="570" spans="1:14" x14ac:dyDescent="0.25">
      <c r="A570" t="e" vm="1">
        <f ca="1">_xlfn.XLOOKUP(K570,Sectores[Sector],Sectores[id_Sector],FALSE)</f>
        <v>#NAME?</v>
      </c>
      <c r="B570" t="e" vm="1">
        <f ca="1">_xlfn.XLOOKUP(L570,Contenido[Contenido],Contenido[id_contenido])</f>
        <v>#NAME?</v>
      </c>
      <c r="C570" t="e" vm="1">
        <f ca="1">_xlfn.XLOOKUP(M570,Temas[Tema],Temas[id_Tema],FALSE)</f>
        <v>#NAME?</v>
      </c>
      <c r="D570" t="s">
        <v>4033</v>
      </c>
      <c r="F570" t="e" vm="2">
        <f t="shared" ca="1" si="32"/>
        <v>#NAME?</v>
      </c>
      <c r="G570" t="e" vm="2">
        <f t="shared" ca="1" si="33"/>
        <v>#NAME?</v>
      </c>
      <c r="H570" t="e" vm="2">
        <f t="shared" ca="1" si="34"/>
        <v>#NAME?</v>
      </c>
      <c r="I570" t="str">
        <f t="shared" si="35"/>
        <v>07.02.24.21 Violación</v>
      </c>
      <c r="K570" t="s">
        <v>67</v>
      </c>
      <c r="L570" t="s">
        <v>1576</v>
      </c>
      <c r="M570" t="s">
        <v>1604</v>
      </c>
      <c r="N570" t="s">
        <v>1197</v>
      </c>
    </row>
    <row r="571" spans="1:14" x14ac:dyDescent="0.25">
      <c r="A571" t="e" vm="1">
        <f ca="1">_xlfn.XLOOKUP(K571,Sectores[Sector],Sectores[id_Sector],FALSE)</f>
        <v>#NAME?</v>
      </c>
      <c r="B571" t="e" vm="1">
        <f ca="1">_xlfn.XLOOKUP(L571,Contenido[Contenido],Contenido[id_contenido])</f>
        <v>#NAME?</v>
      </c>
      <c r="C571" t="e" vm="1">
        <f ca="1">_xlfn.XLOOKUP(M571,Temas[Tema],Temas[id_Tema],FALSE)</f>
        <v>#NAME?</v>
      </c>
      <c r="D571" t="s">
        <v>4034</v>
      </c>
      <c r="F571" t="e" vm="2">
        <f t="shared" ca="1" si="32"/>
        <v>#NAME?</v>
      </c>
      <c r="G571" t="e" vm="2">
        <f t="shared" ca="1" si="33"/>
        <v>#NAME?</v>
      </c>
      <c r="H571" t="e" vm="2">
        <f t="shared" ca="1" si="34"/>
        <v>#NAME?</v>
      </c>
      <c r="I571" t="str">
        <f t="shared" si="35"/>
        <v>07.02.24.22 Violación con Homicidio o Femicidio</v>
      </c>
      <c r="K571" t="s">
        <v>67</v>
      </c>
      <c r="L571" t="s">
        <v>1576</v>
      </c>
      <c r="M571" t="s">
        <v>1604</v>
      </c>
      <c r="N571" t="s">
        <v>2522</v>
      </c>
    </row>
    <row r="572" spans="1:14" x14ac:dyDescent="0.25">
      <c r="A572" t="e" vm="1">
        <f ca="1">_xlfn.XLOOKUP(K572,Sectores[Sector],Sectores[id_Sector],FALSE)</f>
        <v>#NAME?</v>
      </c>
      <c r="B572" t="e" vm="1">
        <f ca="1">_xlfn.XLOOKUP(L572,Contenido[Contenido],Contenido[id_contenido])</f>
        <v>#NAME?</v>
      </c>
      <c r="C572" t="e" vm="1">
        <f ca="1">_xlfn.XLOOKUP(M572,Temas[Tema],Temas[id_Tema],FALSE)</f>
        <v>#NAME?</v>
      </c>
      <c r="D572" t="s">
        <v>4035</v>
      </c>
      <c r="F572" t="e" vm="2">
        <f t="shared" ca="1" si="32"/>
        <v>#NAME?</v>
      </c>
      <c r="G572" t="e" vm="2">
        <f t="shared" ca="1" si="33"/>
        <v>#NAME?</v>
      </c>
      <c r="H572" t="e" vm="2">
        <f t="shared" ca="1" si="34"/>
        <v>#NAME?</v>
      </c>
      <c r="I572" t="str">
        <f t="shared" si="35"/>
        <v>07.02.24.23 Violación de Mayor de 14 Años</v>
      </c>
      <c r="K572" t="s">
        <v>67</v>
      </c>
      <c r="L572" t="s">
        <v>1576</v>
      </c>
      <c r="M572" t="s">
        <v>1604</v>
      </c>
      <c r="N572" t="s">
        <v>2524</v>
      </c>
    </row>
    <row r="573" spans="1:14" x14ac:dyDescent="0.25">
      <c r="A573" t="e" vm="1">
        <f ca="1">_xlfn.XLOOKUP(K573,Sectores[Sector],Sectores[id_Sector],FALSE)</f>
        <v>#NAME?</v>
      </c>
      <c r="B573" t="e" vm="1">
        <f ca="1">_xlfn.XLOOKUP(L573,Contenido[Contenido],Contenido[id_contenido])</f>
        <v>#NAME?</v>
      </c>
      <c r="C573" t="e" vm="1">
        <f ca="1">_xlfn.XLOOKUP(M573,Temas[Tema],Temas[id_Tema],FALSE)</f>
        <v>#NAME?</v>
      </c>
      <c r="D573" t="s">
        <v>4036</v>
      </c>
      <c r="F573" t="e" vm="2">
        <f t="shared" ca="1" si="32"/>
        <v>#NAME?</v>
      </c>
      <c r="G573" t="e" vm="2">
        <f t="shared" ca="1" si="33"/>
        <v>#NAME?</v>
      </c>
      <c r="H573" t="e" vm="2">
        <f t="shared" ca="1" si="34"/>
        <v>#NAME?</v>
      </c>
      <c r="I573" t="str">
        <f t="shared" si="35"/>
        <v>07.02.24.24 Violación de Menor de 14 Años</v>
      </c>
      <c r="K573" t="s">
        <v>67</v>
      </c>
      <c r="L573" t="s">
        <v>1576</v>
      </c>
      <c r="M573" t="s">
        <v>1604</v>
      </c>
      <c r="N573" t="s">
        <v>2526</v>
      </c>
    </row>
    <row r="574" spans="1:14" x14ac:dyDescent="0.25">
      <c r="A574" t="e" vm="1">
        <f ca="1">_xlfn.XLOOKUP(K574,Sectores[Sector],Sectores[id_Sector],FALSE)</f>
        <v>#NAME?</v>
      </c>
      <c r="B574" t="e" vm="1">
        <f ca="1">_xlfn.XLOOKUP(L574,Contenido[Contenido],Contenido[id_contenido])</f>
        <v>#NAME?</v>
      </c>
      <c r="C574" t="e" vm="1">
        <f ca="1">_xlfn.XLOOKUP(M574,Temas[Tema],Temas[id_Tema],FALSE)</f>
        <v>#NAME?</v>
      </c>
      <c r="D574" t="s">
        <v>4037</v>
      </c>
      <c r="F574" t="e" vm="2">
        <f t="shared" ca="1" si="32"/>
        <v>#NAME?</v>
      </c>
      <c r="G574" t="e" vm="2">
        <f t="shared" ca="1" si="33"/>
        <v>#NAME?</v>
      </c>
      <c r="H574" t="e" vm="2">
        <f t="shared" ca="1" si="34"/>
        <v>#NAME?</v>
      </c>
      <c r="I574" t="str">
        <f t="shared" si="35"/>
        <v>07.02.25.01 Comercializar, Distribuir, Instalar Máquinas Juegos Ilegales</v>
      </c>
      <c r="K574" t="s">
        <v>67</v>
      </c>
      <c r="L574" t="s">
        <v>1576</v>
      </c>
      <c r="M574" t="s">
        <v>1750</v>
      </c>
      <c r="N574" t="s">
        <v>1751</v>
      </c>
    </row>
    <row r="575" spans="1:14" x14ac:dyDescent="0.25">
      <c r="A575" t="e" vm="1">
        <f ca="1">_xlfn.XLOOKUP(K575,Sectores[Sector],Sectores[id_Sector],FALSE)</f>
        <v>#NAME?</v>
      </c>
      <c r="B575" t="e" vm="1">
        <f ca="1">_xlfn.XLOOKUP(L575,Contenido[Contenido],Contenido[id_contenido])</f>
        <v>#NAME?</v>
      </c>
      <c r="C575" t="e" vm="1">
        <f ca="1">_xlfn.XLOOKUP(M575,Temas[Tema],Temas[id_Tema],FALSE)</f>
        <v>#NAME?</v>
      </c>
      <c r="D575" t="s">
        <v>4038</v>
      </c>
      <c r="F575" t="e" vm="2">
        <f t="shared" ca="1" si="32"/>
        <v>#NAME?</v>
      </c>
      <c r="G575" t="e" vm="2">
        <f t="shared" ca="1" si="33"/>
        <v>#NAME?</v>
      </c>
      <c r="H575" t="e" vm="2">
        <f t="shared" ca="1" si="34"/>
        <v>#NAME?</v>
      </c>
      <c r="I575" t="str">
        <f t="shared" si="35"/>
        <v>07.02.25.02 Comercio Clandestino</v>
      </c>
      <c r="K575" t="s">
        <v>67</v>
      </c>
      <c r="L575" t="s">
        <v>1576</v>
      </c>
      <c r="M575" t="s">
        <v>1750</v>
      </c>
      <c r="N575" t="s">
        <v>1753</v>
      </c>
    </row>
    <row r="576" spans="1:14" x14ac:dyDescent="0.25">
      <c r="A576" t="e" vm="1">
        <f ca="1">_xlfn.XLOOKUP(K576,Sectores[Sector],Sectores[id_Sector],FALSE)</f>
        <v>#NAME?</v>
      </c>
      <c r="B576" t="e" vm="1">
        <f ca="1">_xlfn.XLOOKUP(L576,Contenido[Contenido],Contenido[id_contenido])</f>
        <v>#NAME?</v>
      </c>
      <c r="C576" t="e" vm="1">
        <f ca="1">_xlfn.XLOOKUP(M576,Temas[Tema],Temas[id_Tema],FALSE)</f>
        <v>#NAME?</v>
      </c>
      <c r="D576" t="s">
        <v>4039</v>
      </c>
      <c r="F576" t="e" vm="2">
        <f t="shared" ca="1" si="32"/>
        <v>#NAME?</v>
      </c>
      <c r="G576" t="e" vm="2">
        <f t="shared" ca="1" si="33"/>
        <v>#NAME?</v>
      </c>
      <c r="H576" t="e" vm="2">
        <f t="shared" ca="1" si="34"/>
        <v>#NAME?</v>
      </c>
      <c r="I576" t="str">
        <f t="shared" si="35"/>
        <v>07.02.25.03 Contrabando Infracción a la Orden de Aduanas</v>
      </c>
      <c r="K576" t="s">
        <v>67</v>
      </c>
      <c r="L576" t="s">
        <v>1576</v>
      </c>
      <c r="M576" t="s">
        <v>1750</v>
      </c>
      <c r="N576" t="s">
        <v>1803</v>
      </c>
    </row>
    <row r="577" spans="1:14" x14ac:dyDescent="0.25">
      <c r="A577" t="e" vm="1">
        <f ca="1">_xlfn.XLOOKUP(K577,Sectores[Sector],Sectores[id_Sector],FALSE)</f>
        <v>#NAME?</v>
      </c>
      <c r="B577" t="e" vm="1">
        <f ca="1">_xlfn.XLOOKUP(L577,Contenido[Contenido],Contenido[id_contenido])</f>
        <v>#NAME?</v>
      </c>
      <c r="C577" t="e" vm="1">
        <f ca="1">_xlfn.XLOOKUP(M577,Temas[Tema],Temas[id_Tema],FALSE)</f>
        <v>#NAME?</v>
      </c>
      <c r="D577" t="s">
        <v>4040</v>
      </c>
      <c r="F577" t="e" vm="2">
        <f t="shared" ca="1" si="32"/>
        <v>#NAME?</v>
      </c>
      <c r="G577" t="e" vm="2">
        <f t="shared" ca="1" si="33"/>
        <v>#NAME?</v>
      </c>
      <c r="H577" t="e" vm="2">
        <f t="shared" ca="1" si="34"/>
        <v>#NAME?</v>
      </c>
      <c r="I577" t="str">
        <f t="shared" si="35"/>
        <v>07.02.25.04 Declaración Maliciosa de Impuesto</v>
      </c>
      <c r="K577" t="s">
        <v>67</v>
      </c>
      <c r="L577" t="s">
        <v>1576</v>
      </c>
      <c r="M577" t="s">
        <v>1750</v>
      </c>
      <c r="N577" t="s">
        <v>1839</v>
      </c>
    </row>
    <row r="578" spans="1:14" x14ac:dyDescent="0.25">
      <c r="A578" t="e" vm="1">
        <f ca="1">_xlfn.XLOOKUP(K578,Sectores[Sector],Sectores[id_Sector],FALSE)</f>
        <v>#NAME?</v>
      </c>
      <c r="B578" t="e" vm="1">
        <f ca="1">_xlfn.XLOOKUP(L578,Contenido[Contenido],Contenido[id_contenido])</f>
        <v>#NAME?</v>
      </c>
      <c r="C578" t="e" vm="1">
        <f ca="1">_xlfn.XLOOKUP(M578,Temas[Tema],Temas[id_Tema],FALSE)</f>
        <v>#NAME?</v>
      </c>
      <c r="D578" t="s">
        <v>4041</v>
      </c>
      <c r="F578" t="e" vm="2">
        <f t="shared" ca="1" si="32"/>
        <v>#NAME?</v>
      </c>
      <c r="G578" t="e" vm="2">
        <f t="shared" ca="1" si="33"/>
        <v>#NAME?</v>
      </c>
      <c r="H578" t="e" vm="2">
        <f t="shared" ca="1" si="34"/>
        <v>#NAME?</v>
      </c>
      <c r="I578" t="str">
        <f t="shared" si="35"/>
        <v>07.02.25.05 Delitos de la Ley de Sociedades Anónimas</v>
      </c>
      <c r="K578" t="s">
        <v>67</v>
      </c>
      <c r="L578" t="s">
        <v>1576</v>
      </c>
      <c r="M578" t="s">
        <v>1750</v>
      </c>
      <c r="N578" t="s">
        <v>1864</v>
      </c>
    </row>
    <row r="579" spans="1:14" x14ac:dyDescent="0.25">
      <c r="A579" t="e" vm="1">
        <f ca="1">_xlfn.XLOOKUP(K579,Sectores[Sector],Sectores[id_Sector],FALSE)</f>
        <v>#NAME?</v>
      </c>
      <c r="B579" t="e" vm="1">
        <f ca="1">_xlfn.XLOOKUP(L579,Contenido[Contenido],Contenido[id_contenido])</f>
        <v>#NAME?</v>
      </c>
      <c r="C579" t="e" vm="1">
        <f ca="1">_xlfn.XLOOKUP(M579,Temas[Tema],Temas[id_Tema],FALSE)</f>
        <v>#NAME?</v>
      </c>
      <c r="D579" t="s">
        <v>4042</v>
      </c>
      <c r="F579" t="e" vm="2">
        <f t="shared" ca="1" si="32"/>
        <v>#NAME?</v>
      </c>
      <c r="G579" t="e" vm="2">
        <f t="shared" ca="1" si="33"/>
        <v>#NAME?</v>
      </c>
      <c r="H579" t="e" vm="2">
        <f t="shared" ca="1" si="34"/>
        <v>#NAME?</v>
      </c>
      <c r="I579" t="str">
        <f t="shared" si="35"/>
        <v>07.02.25.06 Delitos del Decreto Ley 3,538 de 1979 Que Regula Mercado Financiero</v>
      </c>
      <c r="K579" t="s">
        <v>67</v>
      </c>
      <c r="L579" t="s">
        <v>1576</v>
      </c>
      <c r="M579" t="s">
        <v>1750</v>
      </c>
      <c r="N579" t="s">
        <v>1868</v>
      </c>
    </row>
    <row r="580" spans="1:14" x14ac:dyDescent="0.25">
      <c r="A580" t="e" vm="1">
        <f ca="1">_xlfn.XLOOKUP(K580,Sectores[Sector],Sectores[id_Sector],FALSE)</f>
        <v>#NAME?</v>
      </c>
      <c r="B580" t="e" vm="1">
        <f ca="1">_xlfn.XLOOKUP(L580,Contenido[Contenido],Contenido[id_contenido])</f>
        <v>#NAME?</v>
      </c>
      <c r="C580" t="e" vm="1">
        <f ca="1">_xlfn.XLOOKUP(M580,Temas[Tema],Temas[id_Tema],FALSE)</f>
        <v>#NAME?</v>
      </c>
      <c r="D580" t="s">
        <v>4043</v>
      </c>
      <c r="F580" t="e" vm="2">
        <f t="shared" ca="1" si="32"/>
        <v>#NAME?</v>
      </c>
      <c r="G580" t="e" vm="2">
        <f t="shared" ca="1" si="33"/>
        <v>#NAME?</v>
      </c>
      <c r="H580" t="e" vm="2">
        <f t="shared" ca="1" si="34"/>
        <v>#NAME?</v>
      </c>
      <c r="I580" t="str">
        <f t="shared" si="35"/>
        <v>07.02.25.07 Delitos Que Contempla el Codigo Tributario</v>
      </c>
      <c r="K580" t="s">
        <v>67</v>
      </c>
      <c r="L580" t="s">
        <v>1576</v>
      </c>
      <c r="M580" t="s">
        <v>1750</v>
      </c>
      <c r="N580" t="s">
        <v>1875</v>
      </c>
    </row>
    <row r="581" spans="1:14" x14ac:dyDescent="0.25">
      <c r="A581" t="e" vm="1">
        <f ca="1">_xlfn.XLOOKUP(K581,Sectores[Sector],Sectores[id_Sector],FALSE)</f>
        <v>#NAME?</v>
      </c>
      <c r="B581" t="e" vm="1">
        <f ca="1">_xlfn.XLOOKUP(L581,Contenido[Contenido],Contenido[id_contenido])</f>
        <v>#NAME?</v>
      </c>
      <c r="C581" t="e" vm="1">
        <f ca="1">_xlfn.XLOOKUP(M581,Temas[Tema],Temas[id_Tema],FALSE)</f>
        <v>#NAME?</v>
      </c>
      <c r="D581" t="s">
        <v>4044</v>
      </c>
      <c r="F581" t="e" vm="2">
        <f t="shared" ref="F581:F644" ca="1" si="36">+A581&amp;" "&amp;K581</f>
        <v>#NAME?</v>
      </c>
      <c r="G581" t="e" vm="2">
        <f t="shared" ref="G581:G644" ca="1" si="37">+B581&amp;" "&amp;L581</f>
        <v>#NAME?</v>
      </c>
      <c r="H581" t="e" vm="2">
        <f t="shared" ref="H581:H644" ca="1" si="38">+C581&amp;" "&amp;M581</f>
        <v>#NAME?</v>
      </c>
      <c r="I581" t="str">
        <f t="shared" ref="I581:I644" si="39">+D581&amp;" "&amp;N581</f>
        <v>07.02.25.08 Facilitación Facturas Falsas</v>
      </c>
      <c r="K581" t="s">
        <v>67</v>
      </c>
      <c r="L581" t="s">
        <v>1576</v>
      </c>
      <c r="M581" t="s">
        <v>1750</v>
      </c>
      <c r="N581" t="s">
        <v>1950</v>
      </c>
    </row>
    <row r="582" spans="1:14" x14ac:dyDescent="0.25">
      <c r="A582" t="e" vm="1">
        <f ca="1">_xlfn.XLOOKUP(K582,Sectores[Sector],Sectores[id_Sector],FALSE)</f>
        <v>#NAME?</v>
      </c>
      <c r="B582" t="e" vm="1">
        <f ca="1">_xlfn.XLOOKUP(L582,Contenido[Contenido],Contenido[id_contenido])</f>
        <v>#NAME?</v>
      </c>
      <c r="C582" t="e" vm="1">
        <f ca="1">_xlfn.XLOOKUP(M582,Temas[Tema],Temas[id_Tema],FALSE)</f>
        <v>#NAME?</v>
      </c>
      <c r="D582" t="s">
        <v>4045</v>
      </c>
      <c r="F582" t="e" vm="2">
        <f t="shared" ca="1" si="36"/>
        <v>#NAME?</v>
      </c>
      <c r="G582" t="e" vm="2">
        <f t="shared" ca="1" si="37"/>
        <v>#NAME?</v>
      </c>
      <c r="H582" t="e" vm="2">
        <f t="shared" ca="1" si="38"/>
        <v>#NAME?</v>
      </c>
      <c r="I582" t="str">
        <f t="shared" si="39"/>
        <v>07.02.25.09 Fraude Aduana Infraccción a la Ordenanza Aduanera</v>
      </c>
      <c r="K582" t="s">
        <v>67</v>
      </c>
      <c r="L582" t="s">
        <v>1576</v>
      </c>
      <c r="M582" t="s">
        <v>1750</v>
      </c>
      <c r="N582" t="s">
        <v>1993</v>
      </c>
    </row>
    <row r="583" spans="1:14" x14ac:dyDescent="0.25">
      <c r="A583" t="e" vm="1">
        <f ca="1">_xlfn.XLOOKUP(K583,Sectores[Sector],Sectores[id_Sector],FALSE)</f>
        <v>#NAME?</v>
      </c>
      <c r="B583" t="e" vm="1">
        <f ca="1">_xlfn.XLOOKUP(L583,Contenido[Contenido],Contenido[id_contenido])</f>
        <v>#NAME?</v>
      </c>
      <c r="C583" t="e" vm="1">
        <f ca="1">_xlfn.XLOOKUP(M583,Temas[Tema],Temas[id_Tema],FALSE)</f>
        <v>#NAME?</v>
      </c>
      <c r="D583" t="s">
        <v>4046</v>
      </c>
      <c r="F583" t="e" vm="2">
        <f t="shared" ca="1" si="36"/>
        <v>#NAME?</v>
      </c>
      <c r="G583" t="e" vm="2">
        <f t="shared" ca="1" si="37"/>
        <v>#NAME?</v>
      </c>
      <c r="H583" t="e" vm="2">
        <f t="shared" ca="1" si="38"/>
        <v>#NAME?</v>
      </c>
      <c r="I583" t="str">
        <f t="shared" si="39"/>
        <v>07.02.25.10 Infracción Ordenanza Aduanas (Fraude y Contrabando)</v>
      </c>
      <c r="K583" t="s">
        <v>67</v>
      </c>
      <c r="L583" t="s">
        <v>1576</v>
      </c>
      <c r="M583" t="s">
        <v>1750</v>
      </c>
      <c r="N583" t="s">
        <v>2101</v>
      </c>
    </row>
    <row r="584" spans="1:14" x14ac:dyDescent="0.25">
      <c r="A584" t="e" vm="1">
        <f ca="1">_xlfn.XLOOKUP(K584,Sectores[Sector],Sectores[id_Sector],FALSE)</f>
        <v>#NAME?</v>
      </c>
      <c r="B584" t="e" vm="1">
        <f ca="1">_xlfn.XLOOKUP(L584,Contenido[Contenido],Contenido[id_contenido])</f>
        <v>#NAME?</v>
      </c>
      <c r="C584" t="e" vm="1">
        <f ca="1">_xlfn.XLOOKUP(M584,Temas[Tema],Temas[id_Tema],FALSE)</f>
        <v>#NAME?</v>
      </c>
      <c r="D584" t="s">
        <v>4047</v>
      </c>
      <c r="F584" t="e" vm="2">
        <f t="shared" ca="1" si="36"/>
        <v>#NAME?</v>
      </c>
      <c r="G584" t="e" vm="2">
        <f t="shared" ca="1" si="37"/>
        <v>#NAME?</v>
      </c>
      <c r="H584" t="e" vm="2">
        <f t="shared" ca="1" si="38"/>
        <v>#NAME?</v>
      </c>
      <c r="I584" t="str">
        <f t="shared" si="39"/>
        <v>07.02.25.11 Obtención Indebida de Devolución de Impuestos</v>
      </c>
      <c r="K584" t="s">
        <v>67</v>
      </c>
      <c r="L584" t="s">
        <v>1576</v>
      </c>
      <c r="M584" t="s">
        <v>1750</v>
      </c>
      <c r="N584" t="s">
        <v>2220</v>
      </c>
    </row>
    <row r="585" spans="1:14" x14ac:dyDescent="0.25">
      <c r="A585" t="e" vm="1">
        <f ca="1">_xlfn.XLOOKUP(K585,Sectores[Sector],Sectores[id_Sector],FALSE)</f>
        <v>#NAME?</v>
      </c>
      <c r="B585" t="e" vm="1">
        <f ca="1">_xlfn.XLOOKUP(L585,Contenido[Contenido],Contenido[id_contenido])</f>
        <v>#NAME?</v>
      </c>
      <c r="C585" t="e" vm="1">
        <f ca="1">_xlfn.XLOOKUP(M585,Temas[Tema],Temas[id_Tema],FALSE)</f>
        <v>#NAME?</v>
      </c>
      <c r="D585" t="s">
        <v>4048</v>
      </c>
      <c r="F585" t="e" vm="2">
        <f t="shared" ca="1" si="36"/>
        <v>#NAME?</v>
      </c>
      <c r="G585" t="e" vm="2">
        <f t="shared" ca="1" si="37"/>
        <v>#NAME?</v>
      </c>
      <c r="H585" t="e" vm="2">
        <f t="shared" ca="1" si="38"/>
        <v>#NAME?</v>
      </c>
      <c r="I585" t="str">
        <f t="shared" si="39"/>
        <v>07.02.25.12 Otras Infraccciones a la Ordenanza Aduanas</v>
      </c>
      <c r="K585" t="s">
        <v>67</v>
      </c>
      <c r="L585" t="s">
        <v>1576</v>
      </c>
      <c r="M585" t="s">
        <v>1750</v>
      </c>
      <c r="N585" t="s">
        <v>2248</v>
      </c>
    </row>
    <row r="586" spans="1:14" x14ac:dyDescent="0.25">
      <c r="A586" t="e" vm="1">
        <f ca="1">_xlfn.XLOOKUP(K586,Sectores[Sector],Sectores[id_Sector],FALSE)</f>
        <v>#NAME?</v>
      </c>
      <c r="B586" t="e" vm="1">
        <f ca="1">_xlfn.XLOOKUP(L586,Contenido[Contenido],Contenido[id_contenido])</f>
        <v>#NAME?</v>
      </c>
      <c r="C586" t="e" vm="1">
        <f ca="1">_xlfn.XLOOKUP(M586,Temas[Tema],Temas[id_Tema],FALSE)</f>
        <v>#NAME?</v>
      </c>
      <c r="D586" t="s">
        <v>4049</v>
      </c>
      <c r="F586" t="e" vm="2">
        <f t="shared" ca="1" si="36"/>
        <v>#NAME?</v>
      </c>
      <c r="G586" t="e" vm="2">
        <f t="shared" ca="1" si="37"/>
        <v>#NAME?</v>
      </c>
      <c r="H586" t="e" vm="2">
        <f t="shared" ca="1" si="38"/>
        <v>#NAME?</v>
      </c>
      <c r="I586" t="str">
        <f t="shared" si="39"/>
        <v>07.02.25.13 Recaudación Aduanas Infracción Ordenanza de Aduanas</v>
      </c>
      <c r="K586" t="s">
        <v>67</v>
      </c>
      <c r="L586" t="s">
        <v>1576</v>
      </c>
      <c r="M586" t="s">
        <v>1750</v>
      </c>
      <c r="N586" t="s">
        <v>2344</v>
      </c>
    </row>
    <row r="587" spans="1:14" x14ac:dyDescent="0.25">
      <c r="A587" t="e" vm="1">
        <f ca="1">_xlfn.XLOOKUP(K587,Sectores[Sector],Sectores[id_Sector],FALSE)</f>
        <v>#NAME?</v>
      </c>
      <c r="B587" t="e" vm="1">
        <f ca="1">_xlfn.XLOOKUP(L587,Contenido[Contenido],Contenido[id_contenido])</f>
        <v>#NAME?</v>
      </c>
      <c r="C587" t="e" vm="1">
        <f ca="1">_xlfn.XLOOKUP(M587,Temas[Tema],Temas[id_Tema],FALSE)</f>
        <v>#NAME?</v>
      </c>
      <c r="D587" t="s">
        <v>4050</v>
      </c>
      <c r="F587" t="e" vm="2">
        <f t="shared" ca="1" si="36"/>
        <v>#NAME?</v>
      </c>
      <c r="G587" t="e" vm="2">
        <f t="shared" ca="1" si="37"/>
        <v>#NAME?</v>
      </c>
      <c r="H587" t="e" vm="2">
        <f t="shared" ca="1" si="38"/>
        <v>#NAME?</v>
      </c>
      <c r="I587" t="str">
        <f t="shared" si="39"/>
        <v>07.02.26.01 Loteos Irregulares</v>
      </c>
      <c r="K587" t="s">
        <v>67</v>
      </c>
      <c r="L587" t="s">
        <v>1576</v>
      </c>
      <c r="M587" t="s">
        <v>2159</v>
      </c>
      <c r="N587" t="s">
        <v>2160</v>
      </c>
    </row>
    <row r="588" spans="1:14" x14ac:dyDescent="0.25">
      <c r="A588" t="e" vm="1">
        <f ca="1">_xlfn.XLOOKUP(K588,Sectores[Sector],Sectores[id_Sector],FALSE)</f>
        <v>#NAME?</v>
      </c>
      <c r="B588" t="e" vm="1">
        <f ca="1">_xlfn.XLOOKUP(L588,Contenido[Contenido],Contenido[id_contenido])</f>
        <v>#NAME?</v>
      </c>
      <c r="C588" t="e" vm="1">
        <f ca="1">_xlfn.XLOOKUP(M588,Temas[Tema],Temas[id_Tema],FALSE)</f>
        <v>#NAME?</v>
      </c>
      <c r="D588" t="s">
        <v>4051</v>
      </c>
      <c r="F588" t="e" vm="2">
        <f t="shared" ca="1" si="36"/>
        <v>#NAME?</v>
      </c>
      <c r="G588" t="e" vm="2">
        <f t="shared" ca="1" si="37"/>
        <v>#NAME?</v>
      </c>
      <c r="H588" t="e" vm="2">
        <f t="shared" ca="1" si="38"/>
        <v>#NAME?</v>
      </c>
      <c r="I588" t="str">
        <f t="shared" si="39"/>
        <v>07.02.26.02 Lotería Ilegal, Casas de Juego y Prestamos Sobre Prenda</v>
      </c>
      <c r="K588" t="s">
        <v>67</v>
      </c>
      <c r="L588" t="s">
        <v>1576</v>
      </c>
      <c r="M588" t="s">
        <v>2159</v>
      </c>
      <c r="N588" t="s">
        <v>2162</v>
      </c>
    </row>
    <row r="589" spans="1:14" x14ac:dyDescent="0.25">
      <c r="A589" t="e" vm="1">
        <f ca="1">_xlfn.XLOOKUP(K589,Sectores[Sector],Sectores[id_Sector],FALSE)</f>
        <v>#NAME?</v>
      </c>
      <c r="B589" t="e" vm="1">
        <f ca="1">_xlfn.XLOOKUP(L589,Contenido[Contenido],Contenido[id_contenido])</f>
        <v>#NAME?</v>
      </c>
      <c r="C589" t="e" vm="1">
        <f ca="1">_xlfn.XLOOKUP(M589,Temas[Tema],Temas[id_Tema],FALSE)</f>
        <v>#NAME?</v>
      </c>
      <c r="D589" t="s">
        <v>4052</v>
      </c>
      <c r="F589" t="e" vm="2">
        <f t="shared" ca="1" si="36"/>
        <v>#NAME?</v>
      </c>
      <c r="G589" t="e" vm="2">
        <f t="shared" ca="1" si="37"/>
        <v>#NAME?</v>
      </c>
      <c r="H589" t="e" vm="2">
        <f t="shared" ca="1" si="38"/>
        <v>#NAME?</v>
      </c>
      <c r="I589" t="str">
        <f t="shared" si="39"/>
        <v>07.02.26.03 Transporte o Distribucion de Gas E Instalaciones Clandestinas</v>
      </c>
      <c r="K589" t="s">
        <v>67</v>
      </c>
      <c r="L589" t="s">
        <v>1576</v>
      </c>
      <c r="M589" t="s">
        <v>2159</v>
      </c>
      <c r="N589" t="s">
        <v>2471</v>
      </c>
    </row>
    <row r="590" spans="1:14" x14ac:dyDescent="0.25">
      <c r="A590" t="e" vm="1">
        <f ca="1">_xlfn.XLOOKUP(K590,Sectores[Sector],Sectores[id_Sector],FALSE)</f>
        <v>#NAME?</v>
      </c>
      <c r="B590" t="e" vm="1">
        <f ca="1">_xlfn.XLOOKUP(L590,Contenido[Contenido],Contenido[id_contenido])</f>
        <v>#NAME?</v>
      </c>
      <c r="C590" t="e" vm="1">
        <f ca="1">_xlfn.XLOOKUP(M590,Temas[Tema],Temas[id_Tema],FALSE)</f>
        <v>#NAME?</v>
      </c>
      <c r="D590" t="s">
        <v>4053</v>
      </c>
      <c r="F590" t="e" vm="2">
        <f t="shared" ca="1" si="36"/>
        <v>#NAME?</v>
      </c>
      <c r="G590" t="e" vm="2">
        <f t="shared" ca="1" si="37"/>
        <v>#NAME?</v>
      </c>
      <c r="H590" t="e" vm="2">
        <f t="shared" ca="1" si="38"/>
        <v>#NAME?</v>
      </c>
      <c r="I590" t="str">
        <f t="shared" si="39"/>
        <v>07.02.27.01 Accidente con Resultado de Muerte o Lesiones Graves</v>
      </c>
      <c r="K590" t="s">
        <v>67</v>
      </c>
      <c r="L590" t="s">
        <v>1576</v>
      </c>
      <c r="M590" t="s">
        <v>1629</v>
      </c>
      <c r="N590" t="s">
        <v>1630</v>
      </c>
    </row>
    <row r="591" spans="1:14" x14ac:dyDescent="0.25">
      <c r="A591" t="e" vm="1">
        <f ca="1">_xlfn.XLOOKUP(K591,Sectores[Sector],Sectores[id_Sector],FALSE)</f>
        <v>#NAME?</v>
      </c>
      <c r="B591" t="e" vm="1">
        <f ca="1">_xlfn.XLOOKUP(L591,Contenido[Contenido],Contenido[id_contenido])</f>
        <v>#NAME?</v>
      </c>
      <c r="C591" t="e" vm="1">
        <f ca="1">_xlfn.XLOOKUP(M591,Temas[Tema],Temas[id_Tema],FALSE)</f>
        <v>#NAME?</v>
      </c>
      <c r="D591" t="s">
        <v>4054</v>
      </c>
      <c r="F591" t="e" vm="2">
        <f t="shared" ca="1" si="36"/>
        <v>#NAME?</v>
      </c>
      <c r="G591" t="e" vm="2">
        <f t="shared" ca="1" si="37"/>
        <v>#NAME?</v>
      </c>
      <c r="H591" t="e" vm="2">
        <f t="shared" ca="1" si="38"/>
        <v>#NAME?</v>
      </c>
      <c r="I591" t="str">
        <f t="shared" si="39"/>
        <v>07.02.27.02 Amenaza con Arma (Falta)</v>
      </c>
      <c r="K591" t="s">
        <v>67</v>
      </c>
      <c r="L591" t="s">
        <v>1576</v>
      </c>
      <c r="M591" t="s">
        <v>1629</v>
      </c>
      <c r="N591" t="s">
        <v>1656</v>
      </c>
    </row>
    <row r="592" spans="1:14" x14ac:dyDescent="0.25">
      <c r="A592" t="e" vm="1">
        <f ca="1">_xlfn.XLOOKUP(K592,Sectores[Sector],Sectores[id_Sector],FALSE)</f>
        <v>#NAME?</v>
      </c>
      <c r="B592" t="e" vm="1">
        <f ca="1">_xlfn.XLOOKUP(L592,Contenido[Contenido],Contenido[id_contenido])</f>
        <v>#NAME?</v>
      </c>
      <c r="C592" t="e" vm="1">
        <f ca="1">_xlfn.XLOOKUP(M592,Temas[Tema],Temas[id_Tema],FALSE)</f>
        <v>#NAME?</v>
      </c>
      <c r="D592" t="s">
        <v>4055</v>
      </c>
      <c r="F592" t="e" vm="2">
        <f t="shared" ca="1" si="36"/>
        <v>#NAME?</v>
      </c>
      <c r="G592" t="e" vm="2">
        <f t="shared" ca="1" si="37"/>
        <v>#NAME?</v>
      </c>
      <c r="H592" t="e" vm="2">
        <f t="shared" ca="1" si="38"/>
        <v>#NAME?</v>
      </c>
      <c r="I592" t="str">
        <f t="shared" si="39"/>
        <v>07.02.27.03 Cuasidelito de Homicidio</v>
      </c>
      <c r="K592" t="s">
        <v>67</v>
      </c>
      <c r="L592" t="s">
        <v>1576</v>
      </c>
      <c r="M592" t="s">
        <v>1629</v>
      </c>
      <c r="N592" t="s">
        <v>1815</v>
      </c>
    </row>
    <row r="593" spans="1:14" x14ac:dyDescent="0.25">
      <c r="A593" t="e" vm="1">
        <f ca="1">_xlfn.XLOOKUP(K593,Sectores[Sector],Sectores[id_Sector],FALSE)</f>
        <v>#NAME?</v>
      </c>
      <c r="B593" t="e" vm="1">
        <f ca="1">_xlfn.XLOOKUP(L593,Contenido[Contenido],Contenido[id_contenido])</f>
        <v>#NAME?</v>
      </c>
      <c r="C593" t="e" vm="1">
        <f ca="1">_xlfn.XLOOKUP(M593,Temas[Tema],Temas[id_Tema],FALSE)</f>
        <v>#NAME?</v>
      </c>
      <c r="D593" t="s">
        <v>4056</v>
      </c>
      <c r="F593" t="e" vm="2">
        <f t="shared" ca="1" si="36"/>
        <v>#NAME?</v>
      </c>
      <c r="G593" t="e" vm="2">
        <f t="shared" ca="1" si="37"/>
        <v>#NAME?</v>
      </c>
      <c r="H593" t="e" vm="2">
        <f t="shared" ca="1" si="38"/>
        <v>#NAME?</v>
      </c>
      <c r="I593" t="str">
        <f t="shared" si="39"/>
        <v>07.02.27.04 Cuasidelito de Lesiones</v>
      </c>
      <c r="K593" t="s">
        <v>67</v>
      </c>
      <c r="L593" t="s">
        <v>1576</v>
      </c>
      <c r="M593" t="s">
        <v>1629</v>
      </c>
      <c r="N593" t="s">
        <v>1819</v>
      </c>
    </row>
    <row r="594" spans="1:14" x14ac:dyDescent="0.25">
      <c r="A594" t="e" vm="1">
        <f ca="1">_xlfn.XLOOKUP(K594,Sectores[Sector],Sectores[id_Sector],FALSE)</f>
        <v>#NAME?</v>
      </c>
      <c r="B594" t="e" vm="1">
        <f ca="1">_xlfn.XLOOKUP(L594,Contenido[Contenido],Contenido[id_contenido])</f>
        <v>#NAME?</v>
      </c>
      <c r="C594" t="e" vm="1">
        <f ca="1">_xlfn.XLOOKUP(M594,Temas[Tema],Temas[id_Tema],FALSE)</f>
        <v>#NAME?</v>
      </c>
      <c r="D594" t="s">
        <v>4057</v>
      </c>
      <c r="F594" t="e" vm="2">
        <f t="shared" ca="1" si="36"/>
        <v>#NAME?</v>
      </c>
      <c r="G594" t="e" vm="2">
        <f t="shared" ca="1" si="37"/>
        <v>#NAME?</v>
      </c>
      <c r="H594" t="e" vm="2">
        <f t="shared" ca="1" si="38"/>
        <v>#NAME?</v>
      </c>
      <c r="I594" t="str">
        <f t="shared" si="39"/>
        <v>07.02.27.05 Cuasidelito de Lesiones Cometidos por Profesionales de la Salud</v>
      </c>
      <c r="K594" t="s">
        <v>67</v>
      </c>
      <c r="L594" t="s">
        <v>1576</v>
      </c>
      <c r="M594" t="s">
        <v>1629</v>
      </c>
      <c r="N594" t="s">
        <v>1821</v>
      </c>
    </row>
    <row r="595" spans="1:14" x14ac:dyDescent="0.25">
      <c r="A595" t="e" vm="1">
        <f ca="1">_xlfn.XLOOKUP(K595,Sectores[Sector],Sectores[id_Sector],FALSE)</f>
        <v>#NAME?</v>
      </c>
      <c r="B595" t="e" vm="1">
        <f ca="1">_xlfn.XLOOKUP(L595,Contenido[Contenido],Contenido[id_contenido])</f>
        <v>#NAME?</v>
      </c>
      <c r="C595" t="e" vm="1">
        <f ca="1">_xlfn.XLOOKUP(M595,Temas[Tema],Temas[id_Tema],FALSE)</f>
        <v>#NAME?</v>
      </c>
      <c r="D595" t="s">
        <v>4058</v>
      </c>
      <c r="F595" t="e" vm="2">
        <f t="shared" ca="1" si="36"/>
        <v>#NAME?</v>
      </c>
      <c r="G595" t="e" vm="2">
        <f t="shared" ca="1" si="37"/>
        <v>#NAME?</v>
      </c>
      <c r="H595" t="e" vm="2">
        <f t="shared" ca="1" si="38"/>
        <v>#NAME?</v>
      </c>
      <c r="I595" t="str">
        <f t="shared" si="39"/>
        <v>07.02.27.06 Femicidio Intimo</v>
      </c>
      <c r="K595" t="s">
        <v>67</v>
      </c>
      <c r="L595" t="s">
        <v>1576</v>
      </c>
      <c r="M595" t="s">
        <v>1629</v>
      </c>
      <c r="N595" t="s">
        <v>1180</v>
      </c>
    </row>
    <row r="596" spans="1:14" x14ac:dyDescent="0.25">
      <c r="A596" t="e" vm="1">
        <f ca="1">_xlfn.XLOOKUP(K596,Sectores[Sector],Sectores[id_Sector],FALSE)</f>
        <v>#NAME?</v>
      </c>
      <c r="B596" t="e" vm="1">
        <f ca="1">_xlfn.XLOOKUP(L596,Contenido[Contenido],Contenido[id_contenido])</f>
        <v>#NAME?</v>
      </c>
      <c r="C596" t="e" vm="1">
        <f ca="1">_xlfn.XLOOKUP(M596,Temas[Tema],Temas[id_Tema],FALSE)</f>
        <v>#NAME?</v>
      </c>
      <c r="D596" t="s">
        <v>4059</v>
      </c>
      <c r="F596" t="e" vm="2">
        <f t="shared" ca="1" si="36"/>
        <v>#NAME?</v>
      </c>
      <c r="G596" t="e" vm="2">
        <f t="shared" ca="1" si="37"/>
        <v>#NAME?</v>
      </c>
      <c r="H596" t="e" vm="2">
        <f t="shared" ca="1" si="38"/>
        <v>#NAME?</v>
      </c>
      <c r="I596" t="str">
        <f t="shared" si="39"/>
        <v>07.02.27.07 Femicidio No Íntimo</v>
      </c>
      <c r="K596" t="s">
        <v>67</v>
      </c>
      <c r="L596" t="s">
        <v>1576</v>
      </c>
      <c r="M596" t="s">
        <v>1629</v>
      </c>
      <c r="N596" t="s">
        <v>1989</v>
      </c>
    </row>
    <row r="597" spans="1:14" x14ac:dyDescent="0.25">
      <c r="A597" t="e" vm="1">
        <f ca="1">_xlfn.XLOOKUP(K597,Sectores[Sector],Sectores[id_Sector],FALSE)</f>
        <v>#NAME?</v>
      </c>
      <c r="B597" t="e" vm="1">
        <f ca="1">_xlfn.XLOOKUP(L597,Contenido[Contenido],Contenido[id_contenido])</f>
        <v>#NAME?</v>
      </c>
      <c r="C597" t="e" vm="1">
        <f ca="1">_xlfn.XLOOKUP(M597,Temas[Tema],Temas[id_Tema],FALSE)</f>
        <v>#NAME?</v>
      </c>
      <c r="D597" t="s">
        <v>4060</v>
      </c>
      <c r="F597" t="e" vm="2">
        <f t="shared" ca="1" si="36"/>
        <v>#NAME?</v>
      </c>
      <c r="G597" t="e" vm="2">
        <f t="shared" ca="1" si="37"/>
        <v>#NAME?</v>
      </c>
      <c r="H597" t="e" vm="2">
        <f t="shared" ca="1" si="38"/>
        <v>#NAME?</v>
      </c>
      <c r="I597" t="str">
        <f t="shared" si="39"/>
        <v>07.02.27.08 Homicidio</v>
      </c>
      <c r="K597" t="s">
        <v>67</v>
      </c>
      <c r="L597" t="s">
        <v>1576</v>
      </c>
      <c r="M597" t="s">
        <v>1629</v>
      </c>
      <c r="N597" t="s">
        <v>2015</v>
      </c>
    </row>
    <row r="598" spans="1:14" x14ac:dyDescent="0.25">
      <c r="A598" t="e" vm="1">
        <f ca="1">_xlfn.XLOOKUP(K598,Sectores[Sector],Sectores[id_Sector],FALSE)</f>
        <v>#NAME?</v>
      </c>
      <c r="B598" t="e" vm="1">
        <f ca="1">_xlfn.XLOOKUP(L598,Contenido[Contenido],Contenido[id_contenido])</f>
        <v>#NAME?</v>
      </c>
      <c r="C598" t="e" vm="1">
        <f ca="1">_xlfn.XLOOKUP(M598,Temas[Tema],Temas[id_Tema],FALSE)</f>
        <v>#NAME?</v>
      </c>
      <c r="D598" t="s">
        <v>4061</v>
      </c>
      <c r="F598" t="e" vm="2">
        <f t="shared" ca="1" si="36"/>
        <v>#NAME?</v>
      </c>
      <c r="G598" t="e" vm="2">
        <f t="shared" ca="1" si="37"/>
        <v>#NAME?</v>
      </c>
      <c r="H598" t="e" vm="2">
        <f t="shared" ca="1" si="38"/>
        <v>#NAME?</v>
      </c>
      <c r="I598" t="str">
        <f t="shared" si="39"/>
        <v>07.02.27.09 Homicidio Calificado</v>
      </c>
      <c r="K598" t="s">
        <v>67</v>
      </c>
      <c r="L598" t="s">
        <v>1576</v>
      </c>
      <c r="M598" t="s">
        <v>1629</v>
      </c>
      <c r="N598" t="s">
        <v>2017</v>
      </c>
    </row>
    <row r="599" spans="1:14" x14ac:dyDescent="0.25">
      <c r="A599" t="e" vm="1">
        <f ca="1">_xlfn.XLOOKUP(K599,Sectores[Sector],Sectores[id_Sector],FALSE)</f>
        <v>#NAME?</v>
      </c>
      <c r="B599" t="e" vm="1">
        <f ca="1">_xlfn.XLOOKUP(L599,Contenido[Contenido],Contenido[id_contenido])</f>
        <v>#NAME?</v>
      </c>
      <c r="C599" t="e" vm="1">
        <f ca="1">_xlfn.XLOOKUP(M599,Temas[Tema],Temas[id_Tema],FALSE)</f>
        <v>#NAME?</v>
      </c>
      <c r="D599" t="s">
        <v>4062</v>
      </c>
      <c r="F599" t="e" vm="2">
        <f t="shared" ca="1" si="36"/>
        <v>#NAME?</v>
      </c>
      <c r="G599" t="e" vm="2">
        <f t="shared" ca="1" si="37"/>
        <v>#NAME?</v>
      </c>
      <c r="H599" t="e" vm="2">
        <f t="shared" ca="1" si="38"/>
        <v>#NAME?</v>
      </c>
      <c r="I599" t="str">
        <f t="shared" si="39"/>
        <v>07.02.27.10 Homicidio de Fiscales o Defensores en Desempeño de Funciones</v>
      </c>
      <c r="K599" t="s">
        <v>67</v>
      </c>
      <c r="L599" t="s">
        <v>1576</v>
      </c>
      <c r="M599" t="s">
        <v>1629</v>
      </c>
      <c r="N599" t="s">
        <v>2019</v>
      </c>
    </row>
    <row r="600" spans="1:14" x14ac:dyDescent="0.25">
      <c r="A600" t="e" vm="1">
        <f ca="1">_xlfn.XLOOKUP(K600,Sectores[Sector],Sectores[id_Sector],FALSE)</f>
        <v>#NAME?</v>
      </c>
      <c r="B600" t="e" vm="1">
        <f ca="1">_xlfn.XLOOKUP(L600,Contenido[Contenido],Contenido[id_contenido])</f>
        <v>#NAME?</v>
      </c>
      <c r="C600" t="e" vm="1">
        <f ca="1">_xlfn.XLOOKUP(M600,Temas[Tema],Temas[id_Tema],FALSE)</f>
        <v>#NAME?</v>
      </c>
      <c r="D600" t="s">
        <v>4063</v>
      </c>
      <c r="F600" t="e" vm="2">
        <f t="shared" ca="1" si="36"/>
        <v>#NAME?</v>
      </c>
      <c r="G600" t="e" vm="2">
        <f t="shared" ca="1" si="37"/>
        <v>#NAME?</v>
      </c>
      <c r="H600" t="e" vm="2">
        <f t="shared" ca="1" si="38"/>
        <v>#NAME?</v>
      </c>
      <c r="I600" t="str">
        <f t="shared" si="39"/>
        <v>07.02.27.11 Homicidio de Gendarme en el Desempeño de sus Funciones</v>
      </c>
      <c r="K600" t="s">
        <v>67</v>
      </c>
      <c r="L600" t="s">
        <v>1576</v>
      </c>
      <c r="M600" t="s">
        <v>1629</v>
      </c>
      <c r="N600" t="s">
        <v>2021</v>
      </c>
    </row>
    <row r="601" spans="1:14" x14ac:dyDescent="0.25">
      <c r="A601" t="e" vm="1">
        <f ca="1">_xlfn.XLOOKUP(K601,Sectores[Sector],Sectores[id_Sector],FALSE)</f>
        <v>#NAME?</v>
      </c>
      <c r="B601" t="e" vm="1">
        <f ca="1">_xlfn.XLOOKUP(L601,Contenido[Contenido],Contenido[id_contenido])</f>
        <v>#NAME?</v>
      </c>
      <c r="C601" t="e" vm="1">
        <f ca="1">_xlfn.XLOOKUP(M601,Temas[Tema],Temas[id_Tema],FALSE)</f>
        <v>#NAME?</v>
      </c>
      <c r="D601" t="s">
        <v>4064</v>
      </c>
      <c r="F601" t="e" vm="2">
        <f t="shared" ca="1" si="36"/>
        <v>#NAME?</v>
      </c>
      <c r="G601" t="e" vm="2">
        <f t="shared" ca="1" si="37"/>
        <v>#NAME?</v>
      </c>
      <c r="H601" t="e" vm="2">
        <f t="shared" ca="1" si="38"/>
        <v>#NAME?</v>
      </c>
      <c r="I601" t="str">
        <f t="shared" si="39"/>
        <v>07.02.27.12 Homicidio en Riña o Pelea</v>
      </c>
      <c r="K601" t="s">
        <v>67</v>
      </c>
      <c r="L601" t="s">
        <v>1576</v>
      </c>
      <c r="M601" t="s">
        <v>1629</v>
      </c>
      <c r="N601" t="s">
        <v>2023</v>
      </c>
    </row>
    <row r="602" spans="1:14" x14ac:dyDescent="0.25">
      <c r="A602" t="e" vm="1">
        <f ca="1">_xlfn.XLOOKUP(K602,Sectores[Sector],Sectores[id_Sector],FALSE)</f>
        <v>#NAME?</v>
      </c>
      <c r="B602" t="e" vm="1">
        <f ca="1">_xlfn.XLOOKUP(L602,Contenido[Contenido],Contenido[id_contenido])</f>
        <v>#NAME?</v>
      </c>
      <c r="C602" t="e" vm="1">
        <f ca="1">_xlfn.XLOOKUP(M602,Temas[Tema],Temas[id_Tema],FALSE)</f>
        <v>#NAME?</v>
      </c>
      <c r="D602" t="s">
        <v>4065</v>
      </c>
      <c r="F602" t="e" vm="2">
        <f t="shared" ca="1" si="36"/>
        <v>#NAME?</v>
      </c>
      <c r="G602" t="e" vm="2">
        <f t="shared" ca="1" si="37"/>
        <v>#NAME?</v>
      </c>
      <c r="H602" t="e" vm="2">
        <f t="shared" ca="1" si="38"/>
        <v>#NAME?</v>
      </c>
      <c r="I602" t="str">
        <f t="shared" si="39"/>
        <v>07.02.27.13 Homicidio Simple</v>
      </c>
      <c r="K602" t="s">
        <v>67</v>
      </c>
      <c r="L602" t="s">
        <v>1576</v>
      </c>
      <c r="M602" t="s">
        <v>1629</v>
      </c>
      <c r="N602" t="s">
        <v>2025</v>
      </c>
    </row>
    <row r="603" spans="1:14" x14ac:dyDescent="0.25">
      <c r="A603" t="e" vm="1">
        <f ca="1">_xlfn.XLOOKUP(K603,Sectores[Sector],Sectores[id_Sector],FALSE)</f>
        <v>#NAME?</v>
      </c>
      <c r="B603" t="e" vm="1">
        <f ca="1">_xlfn.XLOOKUP(L603,Contenido[Contenido],Contenido[id_contenido])</f>
        <v>#NAME?</v>
      </c>
      <c r="C603" t="e" vm="1">
        <f ca="1">_xlfn.XLOOKUP(M603,Temas[Tema],Temas[id_Tema],FALSE)</f>
        <v>#NAME?</v>
      </c>
      <c r="D603" t="s">
        <v>4066</v>
      </c>
      <c r="F603" t="e" vm="2">
        <f t="shared" ca="1" si="36"/>
        <v>#NAME?</v>
      </c>
      <c r="G603" t="e" vm="2">
        <f t="shared" ca="1" si="37"/>
        <v>#NAME?</v>
      </c>
      <c r="H603" t="e" vm="2">
        <f t="shared" ca="1" si="38"/>
        <v>#NAME?</v>
      </c>
      <c r="I603" t="str">
        <f t="shared" si="39"/>
        <v>07.02.27.14 Infanticidio</v>
      </c>
      <c r="K603" t="s">
        <v>67</v>
      </c>
      <c r="L603" t="s">
        <v>1576</v>
      </c>
      <c r="M603" t="s">
        <v>1629</v>
      </c>
      <c r="N603" t="s">
        <v>2063</v>
      </c>
    </row>
    <row r="604" spans="1:14" x14ac:dyDescent="0.25">
      <c r="A604" t="e" vm="1">
        <f ca="1">_xlfn.XLOOKUP(K604,Sectores[Sector],Sectores[id_Sector],FALSE)</f>
        <v>#NAME?</v>
      </c>
      <c r="B604" t="e" vm="1">
        <f ca="1">_xlfn.XLOOKUP(L604,Contenido[Contenido],Contenido[id_contenido])</f>
        <v>#NAME?</v>
      </c>
      <c r="C604" t="e" vm="1">
        <f ca="1">_xlfn.XLOOKUP(M604,Temas[Tema],Temas[id_Tema],FALSE)</f>
        <v>#NAME?</v>
      </c>
      <c r="D604" t="s">
        <v>4067</v>
      </c>
      <c r="F604" t="e" vm="2">
        <f t="shared" ca="1" si="36"/>
        <v>#NAME?</v>
      </c>
      <c r="G604" t="e" vm="2">
        <f t="shared" ca="1" si="37"/>
        <v>#NAME?</v>
      </c>
      <c r="H604" t="e" vm="2">
        <f t="shared" ca="1" si="38"/>
        <v>#NAME?</v>
      </c>
      <c r="I604" t="str">
        <f t="shared" si="39"/>
        <v>07.02.27.15 Lesiones (Sólo Crimen)</v>
      </c>
      <c r="K604" t="s">
        <v>67</v>
      </c>
      <c r="L604" t="s">
        <v>1576</v>
      </c>
      <c r="M604" t="s">
        <v>1629</v>
      </c>
      <c r="N604" t="s">
        <v>2141</v>
      </c>
    </row>
    <row r="605" spans="1:14" x14ac:dyDescent="0.25">
      <c r="A605" t="e" vm="1">
        <f ca="1">_xlfn.XLOOKUP(K605,Sectores[Sector],Sectores[id_Sector],FALSE)</f>
        <v>#NAME?</v>
      </c>
      <c r="B605" t="e" vm="1">
        <f ca="1">_xlfn.XLOOKUP(L605,Contenido[Contenido],Contenido[id_contenido])</f>
        <v>#NAME?</v>
      </c>
      <c r="C605" t="e" vm="1">
        <f ca="1">_xlfn.XLOOKUP(M605,Temas[Tema],Temas[id_Tema],FALSE)</f>
        <v>#NAME?</v>
      </c>
      <c r="D605" t="s">
        <v>4068</v>
      </c>
      <c r="F605" t="e" vm="2">
        <f t="shared" ca="1" si="36"/>
        <v>#NAME?</v>
      </c>
      <c r="G605" t="e" vm="2">
        <f t="shared" ca="1" si="37"/>
        <v>#NAME?</v>
      </c>
      <c r="H605" t="e" vm="2">
        <f t="shared" ca="1" si="38"/>
        <v>#NAME?</v>
      </c>
      <c r="I605" t="str">
        <f t="shared" si="39"/>
        <v>07.02.27.16 Lesiones Corporales</v>
      </c>
      <c r="K605" t="s">
        <v>67</v>
      </c>
      <c r="L605" t="s">
        <v>1576</v>
      </c>
      <c r="M605" t="s">
        <v>1629</v>
      </c>
      <c r="N605" t="s">
        <v>2143</v>
      </c>
    </row>
    <row r="606" spans="1:14" x14ac:dyDescent="0.25">
      <c r="A606" t="e" vm="1">
        <f ca="1">_xlfn.XLOOKUP(K606,Sectores[Sector],Sectores[id_Sector],FALSE)</f>
        <v>#NAME?</v>
      </c>
      <c r="B606" t="e" vm="1">
        <f ca="1">_xlfn.XLOOKUP(L606,Contenido[Contenido],Contenido[id_contenido])</f>
        <v>#NAME?</v>
      </c>
      <c r="C606" t="e" vm="1">
        <f ca="1">_xlfn.XLOOKUP(M606,Temas[Tema],Temas[id_Tema],FALSE)</f>
        <v>#NAME?</v>
      </c>
      <c r="D606" t="s">
        <v>4069</v>
      </c>
      <c r="F606" t="e" vm="2">
        <f t="shared" ca="1" si="36"/>
        <v>#NAME?</v>
      </c>
      <c r="G606" t="e" vm="2">
        <f t="shared" ca="1" si="37"/>
        <v>#NAME?</v>
      </c>
      <c r="H606" t="e" vm="2">
        <f t="shared" ca="1" si="38"/>
        <v>#NAME?</v>
      </c>
      <c r="I606" t="str">
        <f t="shared" si="39"/>
        <v>07.02.27.17 Lesiones Daño con Motivo de Espectáculo de Fútbol Profesional</v>
      </c>
      <c r="K606" t="s">
        <v>67</v>
      </c>
      <c r="L606" t="s">
        <v>1576</v>
      </c>
      <c r="M606" t="s">
        <v>1629</v>
      </c>
      <c r="N606" t="s">
        <v>2145</v>
      </c>
    </row>
    <row r="607" spans="1:14" x14ac:dyDescent="0.25">
      <c r="A607" t="e" vm="1">
        <f ca="1">_xlfn.XLOOKUP(K607,Sectores[Sector],Sectores[id_Sector],FALSE)</f>
        <v>#NAME?</v>
      </c>
      <c r="B607" t="e" vm="1">
        <f ca="1">_xlfn.XLOOKUP(L607,Contenido[Contenido],Contenido[id_contenido])</f>
        <v>#NAME?</v>
      </c>
      <c r="C607" t="e" vm="1">
        <f ca="1">_xlfn.XLOOKUP(M607,Temas[Tema],Temas[id_Tema],FALSE)</f>
        <v>#NAME?</v>
      </c>
      <c r="D607" t="s">
        <v>4070</v>
      </c>
      <c r="F607" t="e" vm="2">
        <f t="shared" ca="1" si="36"/>
        <v>#NAME?</v>
      </c>
      <c r="G607" t="e" vm="2">
        <f t="shared" ca="1" si="37"/>
        <v>#NAME?</v>
      </c>
      <c r="H607" t="e" vm="2">
        <f t="shared" ca="1" si="38"/>
        <v>#NAME?</v>
      </c>
      <c r="I607" t="str">
        <f t="shared" si="39"/>
        <v>07.02.27.18 Lesiones Graves</v>
      </c>
      <c r="K607" t="s">
        <v>67</v>
      </c>
      <c r="L607" t="s">
        <v>1576</v>
      </c>
      <c r="M607" t="s">
        <v>1629</v>
      </c>
      <c r="N607" t="s">
        <v>2147</v>
      </c>
    </row>
    <row r="608" spans="1:14" x14ac:dyDescent="0.25">
      <c r="A608" t="e" vm="1">
        <f ca="1">_xlfn.XLOOKUP(K608,Sectores[Sector],Sectores[id_Sector],FALSE)</f>
        <v>#NAME?</v>
      </c>
      <c r="B608" t="e" vm="1">
        <f ca="1">_xlfn.XLOOKUP(L608,Contenido[Contenido],Contenido[id_contenido])</f>
        <v>#NAME?</v>
      </c>
      <c r="C608" t="e" vm="1">
        <f ca="1">_xlfn.XLOOKUP(M608,Temas[Tema],Temas[id_Tema],FALSE)</f>
        <v>#NAME?</v>
      </c>
      <c r="D608" t="s">
        <v>4071</v>
      </c>
      <c r="F608" t="e" vm="2">
        <f t="shared" ca="1" si="36"/>
        <v>#NAME?</v>
      </c>
      <c r="G608" t="e" vm="2">
        <f t="shared" ca="1" si="37"/>
        <v>#NAME?</v>
      </c>
      <c r="H608" t="e" vm="2">
        <f t="shared" ca="1" si="38"/>
        <v>#NAME?</v>
      </c>
      <c r="I608" t="str">
        <f t="shared" si="39"/>
        <v>07.02.27.19 Lesiones Graves Gravísimas</v>
      </c>
      <c r="K608" t="s">
        <v>67</v>
      </c>
      <c r="L608" t="s">
        <v>1576</v>
      </c>
      <c r="M608" t="s">
        <v>1629</v>
      </c>
      <c r="N608" t="s">
        <v>2149</v>
      </c>
    </row>
    <row r="609" spans="1:14" x14ac:dyDescent="0.25">
      <c r="A609" t="e" vm="1">
        <f ca="1">_xlfn.XLOOKUP(K609,Sectores[Sector],Sectores[id_Sector],FALSE)</f>
        <v>#NAME?</v>
      </c>
      <c r="B609" t="e" vm="1">
        <f ca="1">_xlfn.XLOOKUP(L609,Contenido[Contenido],Contenido[id_contenido])</f>
        <v>#NAME?</v>
      </c>
      <c r="C609" t="e" vm="1">
        <f ca="1">_xlfn.XLOOKUP(M609,Temas[Tema],Temas[id_Tema],FALSE)</f>
        <v>#NAME?</v>
      </c>
      <c r="D609" t="s">
        <v>4072</v>
      </c>
      <c r="F609" t="e" vm="2">
        <f t="shared" ca="1" si="36"/>
        <v>#NAME?</v>
      </c>
      <c r="G609" t="e" vm="2">
        <f t="shared" ca="1" si="37"/>
        <v>#NAME?</v>
      </c>
      <c r="H609" t="e" vm="2">
        <f t="shared" ca="1" si="38"/>
        <v>#NAME?</v>
      </c>
      <c r="I609" t="str">
        <f t="shared" si="39"/>
        <v>07.02.27.20 Lesiones Leves</v>
      </c>
      <c r="K609" t="s">
        <v>67</v>
      </c>
      <c r="L609" t="s">
        <v>1576</v>
      </c>
      <c r="M609" t="s">
        <v>1629</v>
      </c>
      <c r="N609" t="s">
        <v>2151</v>
      </c>
    </row>
    <row r="610" spans="1:14" x14ac:dyDescent="0.25">
      <c r="A610" t="e" vm="1">
        <f ca="1">_xlfn.XLOOKUP(K610,Sectores[Sector],Sectores[id_Sector],FALSE)</f>
        <v>#NAME?</v>
      </c>
      <c r="B610" t="e" vm="1">
        <f ca="1">_xlfn.XLOOKUP(L610,Contenido[Contenido],Contenido[id_contenido])</f>
        <v>#NAME?</v>
      </c>
      <c r="C610" t="e" vm="1">
        <f ca="1">_xlfn.XLOOKUP(M610,Temas[Tema],Temas[id_Tema],FALSE)</f>
        <v>#NAME?</v>
      </c>
      <c r="D610" t="s">
        <v>4073</v>
      </c>
      <c r="F610" t="e" vm="2">
        <f t="shared" ca="1" si="36"/>
        <v>#NAME?</v>
      </c>
      <c r="G610" t="e" vm="2">
        <f t="shared" ca="1" si="37"/>
        <v>#NAME?</v>
      </c>
      <c r="H610" t="e" vm="2">
        <f t="shared" ca="1" si="38"/>
        <v>#NAME?</v>
      </c>
      <c r="I610" t="str">
        <f t="shared" si="39"/>
        <v>07.02.27.21 Lesiones Menos Graves</v>
      </c>
      <c r="K610" t="s">
        <v>67</v>
      </c>
      <c r="L610" t="s">
        <v>1576</v>
      </c>
      <c r="M610" t="s">
        <v>1629</v>
      </c>
      <c r="N610" t="s">
        <v>2153</v>
      </c>
    </row>
    <row r="611" spans="1:14" x14ac:dyDescent="0.25">
      <c r="A611" t="e" vm="1">
        <f ca="1">_xlfn.XLOOKUP(K611,Sectores[Sector],Sectores[id_Sector],FALSE)</f>
        <v>#NAME?</v>
      </c>
      <c r="B611" t="e" vm="1">
        <f ca="1">_xlfn.XLOOKUP(L611,Contenido[Contenido],Contenido[id_contenido])</f>
        <v>#NAME?</v>
      </c>
      <c r="C611" t="e" vm="1">
        <f ca="1">_xlfn.XLOOKUP(M611,Temas[Tema],Temas[id_Tema],FALSE)</f>
        <v>#NAME?</v>
      </c>
      <c r="D611" t="s">
        <v>4074</v>
      </c>
      <c r="F611" t="e" vm="2">
        <f t="shared" ca="1" si="36"/>
        <v>#NAME?</v>
      </c>
      <c r="G611" t="e" vm="2">
        <f t="shared" ca="1" si="37"/>
        <v>#NAME?</v>
      </c>
      <c r="H611" t="e" vm="2">
        <f t="shared" ca="1" si="38"/>
        <v>#NAME?</v>
      </c>
      <c r="I611" t="str">
        <f t="shared" si="39"/>
        <v>07.02.27.22 Maltrato Cometido por Persona con Deber Especial de Cuidado</v>
      </c>
      <c r="K611" t="s">
        <v>67</v>
      </c>
      <c r="L611" t="s">
        <v>1576</v>
      </c>
      <c r="M611" t="s">
        <v>1629</v>
      </c>
      <c r="N611" t="s">
        <v>2166</v>
      </c>
    </row>
    <row r="612" spans="1:14" x14ac:dyDescent="0.25">
      <c r="A612" t="e" vm="1">
        <f ca="1">_xlfn.XLOOKUP(K612,Sectores[Sector],Sectores[id_Sector],FALSE)</f>
        <v>#NAME?</v>
      </c>
      <c r="B612" t="e" vm="1">
        <f ca="1">_xlfn.XLOOKUP(L612,Contenido[Contenido],Contenido[id_contenido])</f>
        <v>#NAME?</v>
      </c>
      <c r="C612" t="e" vm="1">
        <f ca="1">_xlfn.XLOOKUP(M612,Temas[Tema],Temas[id_Tema],FALSE)</f>
        <v>#NAME?</v>
      </c>
      <c r="D612" t="s">
        <v>4075</v>
      </c>
      <c r="F612" t="e" vm="2">
        <f t="shared" ca="1" si="36"/>
        <v>#NAME?</v>
      </c>
      <c r="G612" t="e" vm="2">
        <f t="shared" ca="1" si="37"/>
        <v>#NAME?</v>
      </c>
      <c r="H612" t="e" vm="2">
        <f t="shared" ca="1" si="38"/>
        <v>#NAME?</v>
      </c>
      <c r="I612" t="str">
        <f t="shared" si="39"/>
        <v>07.02.27.23 Maltrato Corporal a Menores o Personas Vulnerables</v>
      </c>
      <c r="K612" t="s">
        <v>67</v>
      </c>
      <c r="L612" t="s">
        <v>1576</v>
      </c>
      <c r="M612" t="s">
        <v>1629</v>
      </c>
      <c r="N612" t="s">
        <v>2168</v>
      </c>
    </row>
    <row r="613" spans="1:14" x14ac:dyDescent="0.25">
      <c r="A613" t="e" vm="1">
        <f ca="1">_xlfn.XLOOKUP(K613,Sectores[Sector],Sectores[id_Sector],FALSE)</f>
        <v>#NAME?</v>
      </c>
      <c r="B613" t="e" vm="1">
        <f ca="1">_xlfn.XLOOKUP(L613,Contenido[Contenido],Contenido[id_contenido])</f>
        <v>#NAME?</v>
      </c>
      <c r="C613" t="e" vm="1">
        <f ca="1">_xlfn.XLOOKUP(M613,Temas[Tema],Temas[id_Tema],FALSE)</f>
        <v>#NAME?</v>
      </c>
      <c r="D613" t="s">
        <v>4076</v>
      </c>
      <c r="F613" t="e" vm="2">
        <f t="shared" ca="1" si="36"/>
        <v>#NAME?</v>
      </c>
      <c r="G613" t="e" vm="2">
        <f t="shared" ca="1" si="37"/>
        <v>#NAME?</v>
      </c>
      <c r="H613" t="e" vm="2">
        <f t="shared" ca="1" si="38"/>
        <v>#NAME?</v>
      </c>
      <c r="I613" t="str">
        <f t="shared" si="39"/>
        <v>07.02.27.24 Parricidio</v>
      </c>
      <c r="K613" t="s">
        <v>67</v>
      </c>
      <c r="L613" t="s">
        <v>1576</v>
      </c>
      <c r="M613" t="s">
        <v>1629</v>
      </c>
      <c r="N613" t="s">
        <v>2298</v>
      </c>
    </row>
    <row r="614" spans="1:14" x14ac:dyDescent="0.25">
      <c r="A614" t="e" vm="1">
        <f ca="1">_xlfn.XLOOKUP(K614,Sectores[Sector],Sectores[id_Sector],FALSE)</f>
        <v>#NAME?</v>
      </c>
      <c r="B614" t="e" vm="1">
        <f ca="1">_xlfn.XLOOKUP(L614,Contenido[Contenido],Contenido[id_contenido])</f>
        <v>#NAME?</v>
      </c>
      <c r="C614" t="e" vm="1">
        <f ca="1">_xlfn.XLOOKUP(M614,Temas[Tema],Temas[id_Tema],FALSE)</f>
        <v>#NAME?</v>
      </c>
      <c r="D614" t="s">
        <v>4077</v>
      </c>
      <c r="F614" t="e" vm="2">
        <f t="shared" ca="1" si="36"/>
        <v>#NAME?</v>
      </c>
      <c r="G614" t="e" vm="2">
        <f t="shared" ca="1" si="37"/>
        <v>#NAME?</v>
      </c>
      <c r="H614" t="e" vm="2">
        <f t="shared" ca="1" si="38"/>
        <v>#NAME?</v>
      </c>
      <c r="I614" t="str">
        <f t="shared" si="39"/>
        <v>07.02.27.25 Secuestro</v>
      </c>
      <c r="K614" t="s">
        <v>67</v>
      </c>
      <c r="L614" t="s">
        <v>1576</v>
      </c>
      <c r="M614" t="s">
        <v>1629</v>
      </c>
      <c r="N614" t="s">
        <v>2405</v>
      </c>
    </row>
    <row r="615" spans="1:14" x14ac:dyDescent="0.25">
      <c r="A615" t="e" vm="1">
        <f ca="1">_xlfn.XLOOKUP(K615,Sectores[Sector],Sectores[id_Sector],FALSE)</f>
        <v>#NAME?</v>
      </c>
      <c r="B615" t="e" vm="1">
        <f ca="1">_xlfn.XLOOKUP(L615,Contenido[Contenido],Contenido[id_contenido])</f>
        <v>#NAME?</v>
      </c>
      <c r="C615" t="e" vm="1">
        <f ca="1">_xlfn.XLOOKUP(M615,Temas[Tema],Temas[id_Tema],FALSE)</f>
        <v>#NAME?</v>
      </c>
      <c r="D615" t="s">
        <v>4078</v>
      </c>
      <c r="F615" t="e" vm="2">
        <f t="shared" ca="1" si="36"/>
        <v>#NAME?</v>
      </c>
      <c r="G615" t="e" vm="2">
        <f t="shared" ca="1" si="37"/>
        <v>#NAME?</v>
      </c>
      <c r="H615" t="e" vm="2">
        <f t="shared" ca="1" si="38"/>
        <v>#NAME?</v>
      </c>
      <c r="I615" t="str">
        <f t="shared" si="39"/>
        <v>07.02.27.26 Secuestro con Homicidio</v>
      </c>
      <c r="K615" t="s">
        <v>67</v>
      </c>
      <c r="L615" t="s">
        <v>1576</v>
      </c>
      <c r="M615" t="s">
        <v>1629</v>
      </c>
      <c r="N615" t="s">
        <v>2407</v>
      </c>
    </row>
    <row r="616" spans="1:14" x14ac:dyDescent="0.25">
      <c r="A616" t="e" vm="1">
        <f ca="1">_xlfn.XLOOKUP(K616,Sectores[Sector],Sectores[id_Sector],FALSE)</f>
        <v>#NAME?</v>
      </c>
      <c r="B616" t="e" vm="1">
        <f ca="1">_xlfn.XLOOKUP(L616,Contenido[Contenido],Contenido[id_contenido])</f>
        <v>#NAME?</v>
      </c>
      <c r="C616" t="e" vm="1">
        <f ca="1">_xlfn.XLOOKUP(M616,Temas[Tema],Temas[id_Tema],FALSE)</f>
        <v>#NAME?</v>
      </c>
      <c r="D616" t="s">
        <v>4079</v>
      </c>
      <c r="F616" t="e" vm="2">
        <f t="shared" ca="1" si="36"/>
        <v>#NAME?</v>
      </c>
      <c r="G616" t="e" vm="2">
        <f t="shared" ca="1" si="37"/>
        <v>#NAME?</v>
      </c>
      <c r="H616" t="e" vm="2">
        <f t="shared" ca="1" si="38"/>
        <v>#NAME?</v>
      </c>
      <c r="I616" t="str">
        <f t="shared" si="39"/>
        <v>07.02.27.27 Secuestro Con Homicidio, Violación O Lesiones</v>
      </c>
      <c r="K616" t="s">
        <v>67</v>
      </c>
      <c r="L616" t="s">
        <v>1576</v>
      </c>
      <c r="M616" t="s">
        <v>1629</v>
      </c>
      <c r="N616" t="s">
        <v>1184</v>
      </c>
    </row>
    <row r="617" spans="1:14" x14ac:dyDescent="0.25">
      <c r="A617" t="e" vm="1">
        <f ca="1">_xlfn.XLOOKUP(K617,Sectores[Sector],Sectores[id_Sector],FALSE)</f>
        <v>#NAME?</v>
      </c>
      <c r="B617" t="e" vm="1">
        <f ca="1">_xlfn.XLOOKUP(L617,Contenido[Contenido],Contenido[id_contenido])</f>
        <v>#NAME?</v>
      </c>
      <c r="C617" t="e" vm="1">
        <f ca="1">_xlfn.XLOOKUP(M617,Temas[Tema],Temas[id_Tema],FALSE)</f>
        <v>#NAME?</v>
      </c>
      <c r="D617" t="s">
        <v>4080</v>
      </c>
      <c r="F617" t="e" vm="2">
        <f t="shared" ca="1" si="36"/>
        <v>#NAME?</v>
      </c>
      <c r="G617" t="e" vm="2">
        <f t="shared" ca="1" si="37"/>
        <v>#NAME?</v>
      </c>
      <c r="H617" t="e" vm="2">
        <f t="shared" ca="1" si="38"/>
        <v>#NAME?</v>
      </c>
      <c r="I617" t="str">
        <f t="shared" si="39"/>
        <v>07.02.27.28 Secuestro con Lesiones</v>
      </c>
      <c r="K617" t="s">
        <v>67</v>
      </c>
      <c r="L617" t="s">
        <v>1576</v>
      </c>
      <c r="M617" t="s">
        <v>1629</v>
      </c>
      <c r="N617" t="s">
        <v>2411</v>
      </c>
    </row>
    <row r="618" spans="1:14" x14ac:dyDescent="0.25">
      <c r="A618" t="e" vm="1">
        <f ca="1">_xlfn.XLOOKUP(K618,Sectores[Sector],Sectores[id_Sector],FALSE)</f>
        <v>#NAME?</v>
      </c>
      <c r="B618" t="e" vm="1">
        <f ca="1">_xlfn.XLOOKUP(L618,Contenido[Contenido],Contenido[id_contenido])</f>
        <v>#NAME?</v>
      </c>
      <c r="C618" t="e" vm="1">
        <f ca="1">_xlfn.XLOOKUP(M618,Temas[Tema],Temas[id_Tema],FALSE)</f>
        <v>#NAME?</v>
      </c>
      <c r="D618" t="s">
        <v>4081</v>
      </c>
      <c r="F618" t="e" vm="2">
        <f t="shared" ca="1" si="36"/>
        <v>#NAME?</v>
      </c>
      <c r="G618" t="e" vm="2">
        <f t="shared" ca="1" si="37"/>
        <v>#NAME?</v>
      </c>
      <c r="H618" t="e" vm="2">
        <f t="shared" ca="1" si="38"/>
        <v>#NAME?</v>
      </c>
      <c r="I618" t="str">
        <f t="shared" si="39"/>
        <v>07.02.27.29 Secuestro con Violación</v>
      </c>
      <c r="K618" t="s">
        <v>67</v>
      </c>
      <c r="L618" t="s">
        <v>1576</v>
      </c>
      <c r="M618" t="s">
        <v>1629</v>
      </c>
      <c r="N618" t="s">
        <v>2413</v>
      </c>
    </row>
    <row r="619" spans="1:14" x14ac:dyDescent="0.25">
      <c r="A619" t="e" vm="1">
        <f ca="1">_xlfn.XLOOKUP(K619,Sectores[Sector],Sectores[id_Sector],FALSE)</f>
        <v>#NAME?</v>
      </c>
      <c r="B619" t="e" vm="1">
        <f ca="1">_xlfn.XLOOKUP(L619,Contenido[Contenido],Contenido[id_contenido])</f>
        <v>#NAME?</v>
      </c>
      <c r="C619" t="e" vm="1">
        <f ca="1">_xlfn.XLOOKUP(M619,Temas[Tema],Temas[id_Tema],FALSE)</f>
        <v>#NAME?</v>
      </c>
      <c r="D619" t="s">
        <v>4082</v>
      </c>
      <c r="F619" t="e" vm="2">
        <f t="shared" ca="1" si="36"/>
        <v>#NAME?</v>
      </c>
      <c r="G619" t="e" vm="2">
        <f t="shared" ca="1" si="37"/>
        <v>#NAME?</v>
      </c>
      <c r="H619" t="e" vm="2">
        <f t="shared" ca="1" si="38"/>
        <v>#NAME?</v>
      </c>
      <c r="I619" t="str">
        <f t="shared" si="39"/>
        <v>07.02.27.30 Tormentos a Detenidos</v>
      </c>
      <c r="K619" t="s">
        <v>67</v>
      </c>
      <c r="L619" t="s">
        <v>1576</v>
      </c>
      <c r="M619" t="s">
        <v>1629</v>
      </c>
      <c r="N619" t="s">
        <v>2435</v>
      </c>
    </row>
    <row r="620" spans="1:14" x14ac:dyDescent="0.25">
      <c r="A620" t="e" vm="1">
        <f ca="1">_xlfn.XLOOKUP(K620,Sectores[Sector],Sectores[id_Sector],FALSE)</f>
        <v>#NAME?</v>
      </c>
      <c r="B620" t="e" vm="1">
        <f ca="1">_xlfn.XLOOKUP(L620,Contenido[Contenido],Contenido[id_contenido])</f>
        <v>#NAME?</v>
      </c>
      <c r="C620" t="e" vm="1">
        <f ca="1">_xlfn.XLOOKUP(M620,Temas[Tema],Temas[id_Tema],FALSE)</f>
        <v>#NAME?</v>
      </c>
      <c r="D620" t="s">
        <v>4083</v>
      </c>
      <c r="F620" t="e" vm="2">
        <f t="shared" ca="1" si="36"/>
        <v>#NAME?</v>
      </c>
      <c r="G620" t="e" vm="2">
        <f t="shared" ca="1" si="37"/>
        <v>#NAME?</v>
      </c>
      <c r="H620" t="e" vm="2">
        <f t="shared" ca="1" si="38"/>
        <v>#NAME?</v>
      </c>
      <c r="I620" t="str">
        <f t="shared" si="39"/>
        <v>07.02.27.31 Tortura con Cuasidelito</v>
      </c>
      <c r="K620" t="s">
        <v>67</v>
      </c>
      <c r="L620" t="s">
        <v>1576</v>
      </c>
      <c r="M620" t="s">
        <v>1629</v>
      </c>
      <c r="N620" t="s">
        <v>2437</v>
      </c>
    </row>
    <row r="621" spans="1:14" x14ac:dyDescent="0.25">
      <c r="A621" t="e" vm="1">
        <f ca="1">_xlfn.XLOOKUP(K621,Sectores[Sector],Sectores[id_Sector],FALSE)</f>
        <v>#NAME?</v>
      </c>
      <c r="B621" t="e" vm="1">
        <f ca="1">_xlfn.XLOOKUP(L621,Contenido[Contenido],Contenido[id_contenido])</f>
        <v>#NAME?</v>
      </c>
      <c r="C621" t="e" vm="1">
        <f ca="1">_xlfn.XLOOKUP(M621,Temas[Tema],Temas[id_Tema],FALSE)</f>
        <v>#NAME?</v>
      </c>
      <c r="D621" t="s">
        <v>4084</v>
      </c>
      <c r="F621" t="e" vm="2">
        <f t="shared" ca="1" si="36"/>
        <v>#NAME?</v>
      </c>
      <c r="G621" t="e" vm="2">
        <f t="shared" ca="1" si="37"/>
        <v>#NAME?</v>
      </c>
      <c r="H621" t="e" vm="2">
        <f t="shared" ca="1" si="38"/>
        <v>#NAME?</v>
      </c>
      <c r="I621" t="str">
        <f t="shared" si="39"/>
        <v>07.02.27.32 Tortura con Homicidio</v>
      </c>
      <c r="K621" t="s">
        <v>67</v>
      </c>
      <c r="L621" t="s">
        <v>1576</v>
      </c>
      <c r="M621" t="s">
        <v>1629</v>
      </c>
      <c r="N621" t="s">
        <v>2439</v>
      </c>
    </row>
    <row r="622" spans="1:14" x14ac:dyDescent="0.25">
      <c r="A622" t="e" vm="1">
        <f ca="1">_xlfn.XLOOKUP(K622,Sectores[Sector],Sectores[id_Sector],FALSE)</f>
        <v>#NAME?</v>
      </c>
      <c r="B622" t="e" vm="1">
        <f ca="1">_xlfn.XLOOKUP(L622,Contenido[Contenido],Contenido[id_contenido])</f>
        <v>#NAME?</v>
      </c>
      <c r="C622" t="e" vm="1">
        <f ca="1">_xlfn.XLOOKUP(M622,Temas[Tema],Temas[id_Tema],FALSE)</f>
        <v>#NAME?</v>
      </c>
      <c r="D622" t="s">
        <v>4085</v>
      </c>
      <c r="F622" t="e" vm="2">
        <f t="shared" ca="1" si="36"/>
        <v>#NAME?</v>
      </c>
      <c r="G622" t="e" vm="2">
        <f t="shared" ca="1" si="37"/>
        <v>#NAME?</v>
      </c>
      <c r="H622" t="e" vm="2">
        <f t="shared" ca="1" si="38"/>
        <v>#NAME?</v>
      </c>
      <c r="I622" t="str">
        <f t="shared" si="39"/>
        <v>07.02.27.33 Tortura con Violación, Abuso Sexual Agravado/Otros</v>
      </c>
      <c r="K622" t="s">
        <v>67</v>
      </c>
      <c r="L622" t="s">
        <v>1576</v>
      </c>
      <c r="M622" t="s">
        <v>1629</v>
      </c>
      <c r="N622" t="s">
        <v>2441</v>
      </c>
    </row>
    <row r="623" spans="1:14" x14ac:dyDescent="0.25">
      <c r="A623" t="e" vm="1">
        <f ca="1">_xlfn.XLOOKUP(K623,Sectores[Sector],Sectores[id_Sector],FALSE)</f>
        <v>#NAME?</v>
      </c>
      <c r="B623" t="e" vm="1">
        <f ca="1">_xlfn.XLOOKUP(L623,Contenido[Contenido],Contenido[id_contenido])</f>
        <v>#NAME?</v>
      </c>
      <c r="C623" t="e" vm="1">
        <f ca="1">_xlfn.XLOOKUP(M623,Temas[Tema],Temas[id_Tema],FALSE)</f>
        <v>#NAME?</v>
      </c>
      <c r="D623" t="s">
        <v>4086</v>
      </c>
      <c r="F623" t="e" vm="2">
        <f t="shared" ca="1" si="36"/>
        <v>#NAME?</v>
      </c>
      <c r="G623" t="e" vm="2">
        <f t="shared" ca="1" si="37"/>
        <v>#NAME?</v>
      </c>
      <c r="H623" t="e" vm="2">
        <f t="shared" ca="1" si="38"/>
        <v>#NAME?</v>
      </c>
      <c r="I623" t="str">
        <f t="shared" si="39"/>
        <v>07.02.27.34 Tortura para Anular Voluntad</v>
      </c>
      <c r="K623" t="s">
        <v>67</v>
      </c>
      <c r="L623" t="s">
        <v>1576</v>
      </c>
      <c r="M623" t="s">
        <v>1629</v>
      </c>
      <c r="N623" t="s">
        <v>2443</v>
      </c>
    </row>
    <row r="624" spans="1:14" x14ac:dyDescent="0.25">
      <c r="A624" t="e" vm="1">
        <f ca="1">_xlfn.XLOOKUP(K624,Sectores[Sector],Sectores[id_Sector],FALSE)</f>
        <v>#NAME?</v>
      </c>
      <c r="B624" t="e" vm="1">
        <f ca="1">_xlfn.XLOOKUP(L624,Contenido[Contenido],Contenido[id_contenido])</f>
        <v>#NAME?</v>
      </c>
      <c r="C624" t="e" vm="1">
        <f ca="1">_xlfn.XLOOKUP(M624,Temas[Tema],Temas[id_Tema],FALSE)</f>
        <v>#NAME?</v>
      </c>
      <c r="D624" t="s">
        <v>4087</v>
      </c>
      <c r="F624" t="e" vm="2">
        <f t="shared" ca="1" si="36"/>
        <v>#NAME?</v>
      </c>
      <c r="G624" t="e" vm="2">
        <f t="shared" ca="1" si="37"/>
        <v>#NAME?</v>
      </c>
      <c r="H624" t="e" vm="2">
        <f t="shared" ca="1" si="38"/>
        <v>#NAME?</v>
      </c>
      <c r="I624" t="str">
        <f t="shared" si="39"/>
        <v>07.02.27.35 Torturas Cometidas por Funcionarios Público</v>
      </c>
      <c r="K624" t="s">
        <v>67</v>
      </c>
      <c r="L624" t="s">
        <v>1576</v>
      </c>
      <c r="M624" t="s">
        <v>1629</v>
      </c>
      <c r="N624" t="s">
        <v>2445</v>
      </c>
    </row>
    <row r="625" spans="1:14" x14ac:dyDescent="0.25">
      <c r="A625" t="e" vm="1">
        <f ca="1">_xlfn.XLOOKUP(K625,Sectores[Sector],Sectores[id_Sector],FALSE)</f>
        <v>#NAME?</v>
      </c>
      <c r="B625" t="e" vm="1">
        <f ca="1">_xlfn.XLOOKUP(L625,Contenido[Contenido],Contenido[id_contenido])</f>
        <v>#NAME?</v>
      </c>
      <c r="C625" t="e" vm="1">
        <f ca="1">_xlfn.XLOOKUP(M625,Temas[Tema],Temas[id_Tema],FALSE)</f>
        <v>#NAME?</v>
      </c>
      <c r="D625" t="s">
        <v>4088</v>
      </c>
      <c r="F625" t="e" vm="2">
        <f t="shared" ca="1" si="36"/>
        <v>#NAME?</v>
      </c>
      <c r="G625" t="e" vm="2">
        <f t="shared" ca="1" si="37"/>
        <v>#NAME?</v>
      </c>
      <c r="H625" t="e" vm="2">
        <f t="shared" ca="1" si="38"/>
        <v>#NAME?</v>
      </c>
      <c r="I625" t="str">
        <f t="shared" si="39"/>
        <v>07.02.27.36 Torturas por Particulares en Ejercicio de Funciones Públicas o Consentimiento de un Agente del Estado</v>
      </c>
      <c r="K625" t="s">
        <v>67</v>
      </c>
      <c r="L625" t="s">
        <v>1576</v>
      </c>
      <c r="M625" t="s">
        <v>1629</v>
      </c>
      <c r="N625" t="s">
        <v>2447</v>
      </c>
    </row>
    <row r="626" spans="1:14" x14ac:dyDescent="0.25">
      <c r="A626" t="e" vm="1">
        <f ca="1">_xlfn.XLOOKUP(K626,Sectores[Sector],Sectores[id_Sector],FALSE)</f>
        <v>#NAME?</v>
      </c>
      <c r="B626" t="e" vm="1">
        <f ca="1">_xlfn.XLOOKUP(L626,Contenido[Contenido],Contenido[id_contenido])</f>
        <v>#NAME?</v>
      </c>
      <c r="C626" t="e" vm="1">
        <f ca="1">_xlfn.XLOOKUP(M626,Temas[Tema],Temas[id_Tema],FALSE)</f>
        <v>#NAME?</v>
      </c>
      <c r="D626" t="s">
        <v>4089</v>
      </c>
      <c r="F626" t="e" vm="2">
        <f t="shared" ca="1" si="36"/>
        <v>#NAME?</v>
      </c>
      <c r="G626" t="e" vm="2">
        <f t="shared" ca="1" si="37"/>
        <v>#NAME?</v>
      </c>
      <c r="H626" t="e" vm="2">
        <f t="shared" ca="1" si="38"/>
        <v>#NAME?</v>
      </c>
      <c r="I626" t="str">
        <f t="shared" si="39"/>
        <v>07.02.28.01 Conspiración de la Ley 20.000</v>
      </c>
      <c r="K626" t="s">
        <v>67</v>
      </c>
      <c r="L626" t="s">
        <v>1576</v>
      </c>
      <c r="M626" t="s">
        <v>1787</v>
      </c>
      <c r="N626" t="s">
        <v>1788</v>
      </c>
    </row>
    <row r="627" spans="1:14" x14ac:dyDescent="0.25">
      <c r="A627" t="e" vm="1">
        <f ca="1">_xlfn.XLOOKUP(K627,Sectores[Sector],Sectores[id_Sector],FALSE)</f>
        <v>#NAME?</v>
      </c>
      <c r="B627" t="e" vm="1">
        <f ca="1">_xlfn.XLOOKUP(L627,Contenido[Contenido],Contenido[id_contenido])</f>
        <v>#NAME?</v>
      </c>
      <c r="C627" t="e" vm="1">
        <f ca="1">_xlfn.XLOOKUP(M627,Temas[Tema],Temas[id_Tema],FALSE)</f>
        <v>#NAME?</v>
      </c>
      <c r="D627" t="s">
        <v>4090</v>
      </c>
      <c r="F627" t="e" vm="2">
        <f t="shared" ca="1" si="36"/>
        <v>#NAME?</v>
      </c>
      <c r="G627" t="e" vm="2">
        <f t="shared" ca="1" si="37"/>
        <v>#NAME?</v>
      </c>
      <c r="H627" t="e" vm="2">
        <f t="shared" ca="1" si="38"/>
        <v>#NAME?</v>
      </c>
      <c r="I627" t="str">
        <f t="shared" si="39"/>
        <v>07.02.28.02 Consumo de Drogas</v>
      </c>
      <c r="K627" t="s">
        <v>67</v>
      </c>
      <c r="L627" t="s">
        <v>1576</v>
      </c>
      <c r="M627" t="s">
        <v>1787</v>
      </c>
      <c r="N627" t="s">
        <v>1790</v>
      </c>
    </row>
    <row r="628" spans="1:14" x14ac:dyDescent="0.25">
      <c r="A628" t="e" vm="1">
        <f ca="1">_xlfn.XLOOKUP(K628,Sectores[Sector],Sectores[id_Sector],FALSE)</f>
        <v>#NAME?</v>
      </c>
      <c r="B628" t="e" vm="1">
        <f ca="1">_xlfn.XLOOKUP(L628,Contenido[Contenido],Contenido[id_contenido])</f>
        <v>#NAME?</v>
      </c>
      <c r="C628" t="e" vm="1">
        <f ca="1">_xlfn.XLOOKUP(M628,Temas[Tema],Temas[id_Tema],FALSE)</f>
        <v>#NAME?</v>
      </c>
      <c r="D628" t="s">
        <v>4091</v>
      </c>
      <c r="F628" t="e" vm="2">
        <f t="shared" ca="1" si="36"/>
        <v>#NAME?</v>
      </c>
      <c r="G628" t="e" vm="2">
        <f t="shared" ca="1" si="37"/>
        <v>#NAME?</v>
      </c>
      <c r="H628" t="e" vm="2">
        <f t="shared" ca="1" si="38"/>
        <v>#NAME?</v>
      </c>
      <c r="I628" t="str">
        <f t="shared" si="39"/>
        <v>07.02.28.03 Consumo y Otras Faltas Ley de Drogas</v>
      </c>
      <c r="K628" t="s">
        <v>67</v>
      </c>
      <c r="L628" t="s">
        <v>1576</v>
      </c>
      <c r="M628" t="s">
        <v>1787</v>
      </c>
      <c r="N628" t="s">
        <v>1792</v>
      </c>
    </row>
    <row r="629" spans="1:14" x14ac:dyDescent="0.25">
      <c r="A629" t="e" vm="1">
        <f ca="1">_xlfn.XLOOKUP(K629,Sectores[Sector],Sectores[id_Sector],FALSE)</f>
        <v>#NAME?</v>
      </c>
      <c r="B629" t="e" vm="1">
        <f ca="1">_xlfn.XLOOKUP(L629,Contenido[Contenido],Contenido[id_contenido])</f>
        <v>#NAME?</v>
      </c>
      <c r="C629" t="e" vm="1">
        <f ca="1">_xlfn.XLOOKUP(M629,Temas[Tema],Temas[id_Tema],FALSE)</f>
        <v>#NAME?</v>
      </c>
      <c r="D629" t="s">
        <v>4092</v>
      </c>
      <c r="F629" t="e" vm="2">
        <f t="shared" ca="1" si="36"/>
        <v>#NAME?</v>
      </c>
      <c r="G629" t="e" vm="2">
        <f t="shared" ca="1" si="37"/>
        <v>#NAME?</v>
      </c>
      <c r="H629" t="e" vm="2">
        <f t="shared" ca="1" si="38"/>
        <v>#NAME?</v>
      </c>
      <c r="I629" t="str">
        <f t="shared" si="39"/>
        <v>07.02.28.04 Consumo/Porte de Drogas en Lugares Calificados</v>
      </c>
      <c r="K629" t="s">
        <v>67</v>
      </c>
      <c r="L629" t="s">
        <v>1576</v>
      </c>
      <c r="M629" t="s">
        <v>1787</v>
      </c>
      <c r="N629" t="s">
        <v>1794</v>
      </c>
    </row>
    <row r="630" spans="1:14" x14ac:dyDescent="0.25">
      <c r="A630" t="e" vm="1">
        <f ca="1">_xlfn.XLOOKUP(K630,Sectores[Sector],Sectores[id_Sector],FALSE)</f>
        <v>#NAME?</v>
      </c>
      <c r="B630" t="e" vm="1">
        <f ca="1">_xlfn.XLOOKUP(L630,Contenido[Contenido],Contenido[id_contenido])</f>
        <v>#NAME?</v>
      </c>
      <c r="C630" t="e" vm="1">
        <f ca="1">_xlfn.XLOOKUP(M630,Temas[Tema],Temas[id_Tema],FALSE)</f>
        <v>#NAME?</v>
      </c>
      <c r="D630" t="s">
        <v>4093</v>
      </c>
      <c r="F630" t="e" vm="2">
        <f t="shared" ca="1" si="36"/>
        <v>#NAME?</v>
      </c>
      <c r="G630" t="e" vm="2">
        <f t="shared" ca="1" si="37"/>
        <v>#NAME?</v>
      </c>
      <c r="H630" t="e" vm="2">
        <f t="shared" ca="1" si="38"/>
        <v>#NAME?</v>
      </c>
      <c r="I630" t="str">
        <f t="shared" si="39"/>
        <v>07.02.28.05 Consumo/Porte en Lugares Públicos o Privados c/Previo Concierto</v>
      </c>
      <c r="K630" t="s">
        <v>67</v>
      </c>
      <c r="L630" t="s">
        <v>1576</v>
      </c>
      <c r="M630" t="s">
        <v>1787</v>
      </c>
      <c r="N630" t="s">
        <v>1796</v>
      </c>
    </row>
    <row r="631" spans="1:14" x14ac:dyDescent="0.25">
      <c r="A631" t="e" vm="1">
        <f ca="1">_xlfn.XLOOKUP(K631,Sectores[Sector],Sectores[id_Sector],FALSE)</f>
        <v>#NAME?</v>
      </c>
      <c r="B631" t="e" vm="1">
        <f ca="1">_xlfn.XLOOKUP(L631,Contenido[Contenido],Contenido[id_contenido])</f>
        <v>#NAME?</v>
      </c>
      <c r="C631" t="e" vm="1">
        <f ca="1">_xlfn.XLOOKUP(M631,Temas[Tema],Temas[id_Tema],FALSE)</f>
        <v>#NAME?</v>
      </c>
      <c r="D631" t="s">
        <v>4094</v>
      </c>
      <c r="F631" t="e" vm="2">
        <f t="shared" ca="1" si="36"/>
        <v>#NAME?</v>
      </c>
      <c r="G631" t="e" vm="2">
        <f t="shared" ca="1" si="37"/>
        <v>#NAME?</v>
      </c>
      <c r="H631" t="e" vm="2">
        <f t="shared" ca="1" si="38"/>
        <v>#NAME?</v>
      </c>
      <c r="I631" t="str">
        <f t="shared" si="39"/>
        <v>07.02.28.06 Cultivo/Cosecha Especies Vegetales Productoras de Estupefacientes</v>
      </c>
      <c r="K631" t="s">
        <v>67</v>
      </c>
      <c r="L631" t="s">
        <v>1576</v>
      </c>
      <c r="M631" t="s">
        <v>1787</v>
      </c>
      <c r="N631" t="s">
        <v>1825</v>
      </c>
    </row>
    <row r="632" spans="1:14" x14ac:dyDescent="0.25">
      <c r="A632" t="e" vm="1">
        <f ca="1">_xlfn.XLOOKUP(K632,Sectores[Sector],Sectores[id_Sector],FALSE)</f>
        <v>#NAME?</v>
      </c>
      <c r="B632" t="e" vm="1">
        <f ca="1">_xlfn.XLOOKUP(L632,Contenido[Contenido],Contenido[id_contenido])</f>
        <v>#NAME?</v>
      </c>
      <c r="C632" t="e" vm="1">
        <f ca="1">_xlfn.XLOOKUP(M632,Temas[Tema],Temas[id_Tema],FALSE)</f>
        <v>#NAME?</v>
      </c>
      <c r="D632" t="s">
        <v>4095</v>
      </c>
      <c r="F632" t="e" vm="2">
        <f t="shared" ca="1" si="36"/>
        <v>#NAME?</v>
      </c>
      <c r="G632" t="e" vm="2">
        <f t="shared" ca="1" si="37"/>
        <v>#NAME?</v>
      </c>
      <c r="H632" t="e" vm="2">
        <f t="shared" ca="1" si="38"/>
        <v>#NAME?</v>
      </c>
      <c r="I632" t="str">
        <f t="shared" si="39"/>
        <v>07.02.28.07 Elaboración Ilegal de Drogas o Sustancias Sicotrópicas</v>
      </c>
      <c r="K632" t="s">
        <v>67</v>
      </c>
      <c r="L632" t="s">
        <v>1576</v>
      </c>
      <c r="M632" t="s">
        <v>1787</v>
      </c>
      <c r="N632" t="s">
        <v>1913</v>
      </c>
    </row>
    <row r="633" spans="1:14" x14ac:dyDescent="0.25">
      <c r="A633" t="e" vm="1">
        <f ca="1">_xlfn.XLOOKUP(K633,Sectores[Sector],Sectores[id_Sector],FALSE)</f>
        <v>#NAME?</v>
      </c>
      <c r="B633" t="e" vm="1">
        <f ca="1">_xlfn.XLOOKUP(L633,Contenido[Contenido],Contenido[id_contenido])</f>
        <v>#NAME?</v>
      </c>
      <c r="C633" t="e" vm="1">
        <f ca="1">_xlfn.XLOOKUP(M633,Temas[Tema],Temas[id_Tema],FALSE)</f>
        <v>#NAME?</v>
      </c>
      <c r="D633" t="s">
        <v>4096</v>
      </c>
      <c r="F633" t="e" vm="2">
        <f t="shared" ca="1" si="36"/>
        <v>#NAME?</v>
      </c>
      <c r="G633" t="e" vm="2">
        <f t="shared" ca="1" si="37"/>
        <v>#NAME?</v>
      </c>
      <c r="H633" t="e" vm="2">
        <f t="shared" ca="1" si="38"/>
        <v>#NAME?</v>
      </c>
      <c r="I633" t="str">
        <f t="shared" si="39"/>
        <v>07.02.28.08 Facilitación de Bienes al Tráfico de Drogas</v>
      </c>
      <c r="K633" t="s">
        <v>67</v>
      </c>
      <c r="L633" t="s">
        <v>1576</v>
      </c>
      <c r="M633" t="s">
        <v>1787</v>
      </c>
      <c r="N633" t="s">
        <v>1948</v>
      </c>
    </row>
    <row r="634" spans="1:14" x14ac:dyDescent="0.25">
      <c r="A634" t="e" vm="1">
        <f ca="1">_xlfn.XLOOKUP(K634,Sectores[Sector],Sectores[id_Sector],FALSE)</f>
        <v>#NAME?</v>
      </c>
      <c r="B634" t="e" vm="1">
        <f ca="1">_xlfn.XLOOKUP(L634,Contenido[Contenido],Contenido[id_contenido])</f>
        <v>#NAME?</v>
      </c>
      <c r="C634" t="e" vm="1">
        <f ca="1">_xlfn.XLOOKUP(M634,Temas[Tema],Temas[id_Tema],FALSE)</f>
        <v>#NAME?</v>
      </c>
      <c r="D634" t="s">
        <v>4097</v>
      </c>
      <c r="F634" t="e" vm="2">
        <f t="shared" ca="1" si="36"/>
        <v>#NAME?</v>
      </c>
      <c r="G634" t="e" vm="2">
        <f t="shared" ca="1" si="37"/>
        <v>#NAME?</v>
      </c>
      <c r="H634" t="e" vm="2">
        <f t="shared" ca="1" si="38"/>
        <v>#NAME?</v>
      </c>
      <c r="I634" t="str">
        <f t="shared" si="39"/>
        <v>07.02.28.09 Hallazgo de Drogas</v>
      </c>
      <c r="K634" t="s">
        <v>67</v>
      </c>
      <c r="L634" t="s">
        <v>1576</v>
      </c>
      <c r="M634" t="s">
        <v>1787</v>
      </c>
      <c r="N634" t="s">
        <v>2011</v>
      </c>
    </row>
    <row r="635" spans="1:14" x14ac:dyDescent="0.25">
      <c r="A635" t="e" vm="1">
        <f ca="1">_xlfn.XLOOKUP(K635,Sectores[Sector],Sectores[id_Sector],FALSE)</f>
        <v>#NAME?</v>
      </c>
      <c r="B635" t="e" vm="1">
        <f ca="1">_xlfn.XLOOKUP(L635,Contenido[Contenido],Contenido[id_contenido])</f>
        <v>#NAME?</v>
      </c>
      <c r="C635" t="e" vm="1">
        <f ca="1">_xlfn.XLOOKUP(M635,Temas[Tema],Temas[id_Tema],FALSE)</f>
        <v>#NAME?</v>
      </c>
      <c r="D635" t="s">
        <v>4098</v>
      </c>
      <c r="F635" t="e" vm="2">
        <f t="shared" ca="1" si="36"/>
        <v>#NAME?</v>
      </c>
      <c r="G635" t="e" vm="2">
        <f t="shared" ca="1" si="37"/>
        <v>#NAME?</v>
      </c>
      <c r="H635" t="e" vm="2">
        <f t="shared" ca="1" si="38"/>
        <v>#NAME?</v>
      </c>
      <c r="I635" t="str">
        <f t="shared" si="39"/>
        <v>07.02.28.10 Otros Delitos de la Ley 20.000</v>
      </c>
      <c r="K635" t="s">
        <v>67</v>
      </c>
      <c r="L635" t="s">
        <v>1576</v>
      </c>
      <c r="M635" t="s">
        <v>1787</v>
      </c>
      <c r="N635" t="s">
        <v>2278</v>
      </c>
    </row>
    <row r="636" spans="1:14" x14ac:dyDescent="0.25">
      <c r="A636" t="e" vm="1">
        <f ca="1">_xlfn.XLOOKUP(K636,Sectores[Sector],Sectores[id_Sector],FALSE)</f>
        <v>#NAME?</v>
      </c>
      <c r="B636" t="e" vm="1">
        <f ca="1">_xlfn.XLOOKUP(L636,Contenido[Contenido],Contenido[id_contenido])</f>
        <v>#NAME?</v>
      </c>
      <c r="C636" t="e" vm="1">
        <f ca="1">_xlfn.XLOOKUP(M636,Temas[Tema],Temas[id_Tema],FALSE)</f>
        <v>#NAME?</v>
      </c>
      <c r="D636" t="s">
        <v>4099</v>
      </c>
      <c r="F636" t="e" vm="2">
        <f t="shared" ca="1" si="36"/>
        <v>#NAME?</v>
      </c>
      <c r="G636" t="e" vm="2">
        <f t="shared" ca="1" si="37"/>
        <v>#NAME?</v>
      </c>
      <c r="H636" t="e" vm="2">
        <f t="shared" ca="1" si="38"/>
        <v>#NAME?</v>
      </c>
      <c r="I636" t="str">
        <f t="shared" si="39"/>
        <v>07.02.28.11 Porte de Drogas</v>
      </c>
      <c r="K636" t="s">
        <v>67</v>
      </c>
      <c r="L636" t="s">
        <v>1576</v>
      </c>
      <c r="M636" t="s">
        <v>1787</v>
      </c>
      <c r="N636" t="s">
        <v>2308</v>
      </c>
    </row>
    <row r="637" spans="1:14" x14ac:dyDescent="0.25">
      <c r="A637" t="e" vm="1">
        <f ca="1">_xlfn.XLOOKUP(K637,Sectores[Sector],Sectores[id_Sector],FALSE)</f>
        <v>#NAME?</v>
      </c>
      <c r="B637" t="e" vm="1">
        <f ca="1">_xlfn.XLOOKUP(L637,Contenido[Contenido],Contenido[id_contenido])</f>
        <v>#NAME?</v>
      </c>
      <c r="C637" t="e" vm="1">
        <f ca="1">_xlfn.XLOOKUP(M637,Temas[Tema],Temas[id_Tema],FALSE)</f>
        <v>#NAME?</v>
      </c>
      <c r="D637" t="s">
        <v>4100</v>
      </c>
      <c r="F637" t="e" vm="2">
        <f t="shared" ca="1" si="36"/>
        <v>#NAME?</v>
      </c>
      <c r="G637" t="e" vm="2">
        <f t="shared" ca="1" si="37"/>
        <v>#NAME?</v>
      </c>
      <c r="H637" t="e" vm="2">
        <f t="shared" ca="1" si="38"/>
        <v>#NAME?</v>
      </c>
      <c r="I637" t="str">
        <f t="shared" si="39"/>
        <v>07.02.28.12 Producción y Tráfico por Desvío de Precursores</v>
      </c>
      <c r="K637" t="s">
        <v>67</v>
      </c>
      <c r="L637" t="s">
        <v>1576</v>
      </c>
      <c r="M637" t="s">
        <v>1787</v>
      </c>
      <c r="N637" t="s">
        <v>2334</v>
      </c>
    </row>
    <row r="638" spans="1:14" x14ac:dyDescent="0.25">
      <c r="A638" t="e" vm="1">
        <f ca="1">_xlfn.XLOOKUP(K638,Sectores[Sector],Sectores[id_Sector],FALSE)</f>
        <v>#NAME?</v>
      </c>
      <c r="B638" t="e" vm="1">
        <f ca="1">_xlfn.XLOOKUP(L638,Contenido[Contenido],Contenido[id_contenido])</f>
        <v>#NAME?</v>
      </c>
      <c r="C638" t="e" vm="1">
        <f ca="1">_xlfn.XLOOKUP(M638,Temas[Tema],Temas[id_Tema],FALSE)</f>
        <v>#NAME?</v>
      </c>
      <c r="D638" t="s">
        <v>4101</v>
      </c>
      <c r="F638" t="e" vm="2">
        <f t="shared" ca="1" si="36"/>
        <v>#NAME?</v>
      </c>
      <c r="G638" t="e" vm="2">
        <f t="shared" ca="1" si="37"/>
        <v>#NAME?</v>
      </c>
      <c r="H638" t="e" vm="2">
        <f t="shared" ca="1" si="38"/>
        <v>#NAME?</v>
      </c>
      <c r="I638" t="str">
        <f t="shared" si="39"/>
        <v>07.02.28.13 Receta Innecesaria de Drogas</v>
      </c>
      <c r="K638" t="s">
        <v>67</v>
      </c>
      <c r="L638" t="s">
        <v>1576</v>
      </c>
      <c r="M638" t="s">
        <v>1787</v>
      </c>
      <c r="N638" t="s">
        <v>2356</v>
      </c>
    </row>
    <row r="639" spans="1:14" x14ac:dyDescent="0.25">
      <c r="A639" t="e" vm="1">
        <f ca="1">_xlfn.XLOOKUP(K639,Sectores[Sector],Sectores[id_Sector],FALSE)</f>
        <v>#NAME?</v>
      </c>
      <c r="B639" t="e" vm="1">
        <f ca="1">_xlfn.XLOOKUP(L639,Contenido[Contenido],Contenido[id_contenido])</f>
        <v>#NAME?</v>
      </c>
      <c r="C639" t="e" vm="1">
        <f ca="1">_xlfn.XLOOKUP(M639,Temas[Tema],Temas[id_Tema],FALSE)</f>
        <v>#NAME?</v>
      </c>
      <c r="D639" t="s">
        <v>4102</v>
      </c>
      <c r="F639" t="e" vm="2">
        <f t="shared" ca="1" si="36"/>
        <v>#NAME?</v>
      </c>
      <c r="G639" t="e" vm="2">
        <f t="shared" ca="1" si="37"/>
        <v>#NAME?</v>
      </c>
      <c r="H639" t="e" vm="2">
        <f t="shared" ca="1" si="38"/>
        <v>#NAME?</v>
      </c>
      <c r="I639" t="str">
        <f t="shared" si="39"/>
        <v>07.02.28.14 Suministro de Hidrocarburos Aromáticos a Menores</v>
      </c>
      <c r="K639" t="s">
        <v>67</v>
      </c>
      <c r="L639" t="s">
        <v>1576</v>
      </c>
      <c r="M639" t="s">
        <v>1787</v>
      </c>
      <c r="N639" t="s">
        <v>2423</v>
      </c>
    </row>
    <row r="640" spans="1:14" x14ac:dyDescent="0.25">
      <c r="A640" t="e" vm="1">
        <f ca="1">_xlfn.XLOOKUP(K640,Sectores[Sector],Sectores[id_Sector],FALSE)</f>
        <v>#NAME?</v>
      </c>
      <c r="B640" t="e" vm="1">
        <f ca="1">_xlfn.XLOOKUP(L640,Contenido[Contenido],Contenido[id_contenido])</f>
        <v>#NAME?</v>
      </c>
      <c r="C640" t="e" vm="1">
        <f ca="1">_xlfn.XLOOKUP(M640,Temas[Tema],Temas[id_Tema],FALSE)</f>
        <v>#NAME?</v>
      </c>
      <c r="D640" t="s">
        <v>4103</v>
      </c>
      <c r="F640" t="e" vm="2">
        <f t="shared" ca="1" si="36"/>
        <v>#NAME?</v>
      </c>
      <c r="G640" t="e" vm="2">
        <f t="shared" ca="1" si="37"/>
        <v>#NAME?</v>
      </c>
      <c r="H640" t="e" vm="2">
        <f t="shared" ca="1" si="38"/>
        <v>#NAME?</v>
      </c>
      <c r="I640" t="str">
        <f t="shared" si="39"/>
        <v>07.02.28.15 Suministro Indebido de Drogas</v>
      </c>
      <c r="K640" t="s">
        <v>67</v>
      </c>
      <c r="L640" t="s">
        <v>1576</v>
      </c>
      <c r="M640" t="s">
        <v>1787</v>
      </c>
      <c r="N640" t="s">
        <v>2425</v>
      </c>
    </row>
    <row r="641" spans="1:14" x14ac:dyDescent="0.25">
      <c r="A641" t="e" vm="1">
        <f ca="1">_xlfn.XLOOKUP(K641,Sectores[Sector],Sectores[id_Sector],FALSE)</f>
        <v>#NAME?</v>
      </c>
      <c r="B641" t="e" vm="1">
        <f ca="1">_xlfn.XLOOKUP(L641,Contenido[Contenido],Contenido[id_contenido])</f>
        <v>#NAME?</v>
      </c>
      <c r="C641" t="e" vm="1">
        <f ca="1">_xlfn.XLOOKUP(M641,Temas[Tema],Temas[id_Tema],FALSE)</f>
        <v>#NAME?</v>
      </c>
      <c r="D641" t="s">
        <v>4104</v>
      </c>
      <c r="F641" t="e" vm="2">
        <f t="shared" ca="1" si="36"/>
        <v>#NAME?</v>
      </c>
      <c r="G641" t="e" vm="2">
        <f t="shared" ca="1" si="37"/>
        <v>#NAME?</v>
      </c>
      <c r="H641" t="e" vm="2">
        <f t="shared" ca="1" si="38"/>
        <v>#NAME?</v>
      </c>
      <c r="I641" t="str">
        <f t="shared" si="39"/>
        <v>07.02.28.16 Tolerancia al Tráfico o Consumo de Drogas</v>
      </c>
      <c r="K641" t="s">
        <v>67</v>
      </c>
      <c r="L641" t="s">
        <v>1576</v>
      </c>
      <c r="M641" t="s">
        <v>1787</v>
      </c>
      <c r="N641" t="s">
        <v>2433</v>
      </c>
    </row>
    <row r="642" spans="1:14" x14ac:dyDescent="0.25">
      <c r="A642" t="e" vm="1">
        <f ca="1">_xlfn.XLOOKUP(K642,Sectores[Sector],Sectores[id_Sector],FALSE)</f>
        <v>#NAME?</v>
      </c>
      <c r="B642" t="e" vm="1">
        <f ca="1">_xlfn.XLOOKUP(L642,Contenido[Contenido],Contenido[id_contenido])</f>
        <v>#NAME?</v>
      </c>
      <c r="C642" t="e" vm="1">
        <f ca="1">_xlfn.XLOOKUP(M642,Temas[Tema],Temas[id_Tema],FALSE)</f>
        <v>#NAME?</v>
      </c>
      <c r="D642" t="s">
        <v>4105</v>
      </c>
      <c r="F642" t="e" vm="2">
        <f t="shared" ca="1" si="36"/>
        <v>#NAME?</v>
      </c>
      <c r="G642" t="e" vm="2">
        <f t="shared" ca="1" si="37"/>
        <v>#NAME?</v>
      </c>
      <c r="H642" t="e" vm="2">
        <f t="shared" ca="1" si="38"/>
        <v>#NAME?</v>
      </c>
      <c r="I642" t="str">
        <f t="shared" si="39"/>
        <v>07.02.28.17 Tráfico de Pequeñas Cantidades</v>
      </c>
      <c r="K642" t="s">
        <v>67</v>
      </c>
      <c r="L642" t="s">
        <v>1576</v>
      </c>
      <c r="M642" t="s">
        <v>1787</v>
      </c>
      <c r="N642" t="s">
        <v>2461</v>
      </c>
    </row>
    <row r="643" spans="1:14" x14ac:dyDescent="0.25">
      <c r="A643" t="e" vm="1">
        <f ca="1">_xlfn.XLOOKUP(K643,Sectores[Sector],Sectores[id_Sector],FALSE)</f>
        <v>#NAME?</v>
      </c>
      <c r="B643" t="e" vm="1">
        <f ca="1">_xlfn.XLOOKUP(L643,Contenido[Contenido],Contenido[id_contenido])</f>
        <v>#NAME?</v>
      </c>
      <c r="C643" t="e" vm="1">
        <f ca="1">_xlfn.XLOOKUP(M643,Temas[Tema],Temas[id_Tema],FALSE)</f>
        <v>#NAME?</v>
      </c>
      <c r="D643" t="s">
        <v>4106</v>
      </c>
      <c r="F643" t="e" vm="2">
        <f t="shared" ca="1" si="36"/>
        <v>#NAME?</v>
      </c>
      <c r="G643" t="e" vm="2">
        <f t="shared" ca="1" si="37"/>
        <v>#NAME?</v>
      </c>
      <c r="H643" t="e" vm="2">
        <f t="shared" ca="1" si="38"/>
        <v>#NAME?</v>
      </c>
      <c r="I643" t="str">
        <f t="shared" si="39"/>
        <v>07.02.28.18 Tráfico Ilícito de Drogas</v>
      </c>
      <c r="K643" t="s">
        <v>67</v>
      </c>
      <c r="L643" t="s">
        <v>1576</v>
      </c>
      <c r="M643" t="s">
        <v>1787</v>
      </c>
      <c r="N643" t="s">
        <v>2465</v>
      </c>
    </row>
    <row r="644" spans="1:14" x14ac:dyDescent="0.25">
      <c r="A644" t="e" vm="1">
        <f ca="1">_xlfn.XLOOKUP(K644,Sectores[Sector],Sectores[id_Sector],FALSE)</f>
        <v>#NAME?</v>
      </c>
      <c r="B644" t="e" vm="1">
        <f ca="1">_xlfn.XLOOKUP(L644,Contenido[Contenido],Contenido[id_contenido])</f>
        <v>#NAME?</v>
      </c>
      <c r="C644" t="e" vm="1">
        <f ca="1">_xlfn.XLOOKUP(M644,Temas[Tema],Temas[id_Tema],FALSE)</f>
        <v>#NAME?</v>
      </c>
      <c r="D644" t="s">
        <v>4107</v>
      </c>
      <c r="F644" t="e" vm="2">
        <f t="shared" ca="1" si="36"/>
        <v>#NAME?</v>
      </c>
      <c r="G644" t="e" vm="2">
        <f t="shared" ca="1" si="37"/>
        <v>#NAME?</v>
      </c>
      <c r="H644" t="e" vm="2">
        <f t="shared" ca="1" si="38"/>
        <v>#NAME?</v>
      </c>
      <c r="I644" t="str">
        <f t="shared" si="39"/>
        <v>07.02.29.01 Delitos Contemplados en Otros Textos Legales</v>
      </c>
      <c r="K644" t="s">
        <v>67</v>
      </c>
      <c r="L644" t="s">
        <v>1576</v>
      </c>
      <c r="M644" t="s">
        <v>194</v>
      </c>
      <c r="N644" t="s">
        <v>1845</v>
      </c>
    </row>
    <row r="645" spans="1:14" x14ac:dyDescent="0.25">
      <c r="A645" t="e" vm="1">
        <f ca="1">_xlfn.XLOOKUP(K645,Sectores[Sector],Sectores[id_Sector],FALSE)</f>
        <v>#NAME?</v>
      </c>
      <c r="B645" t="e" vm="1">
        <f ca="1">_xlfn.XLOOKUP(L645,Contenido[Contenido],Contenido[id_contenido])</f>
        <v>#NAME?</v>
      </c>
      <c r="C645" t="e" vm="1">
        <f ca="1">_xlfn.XLOOKUP(M645,Temas[Tema],Temas[id_Tema],FALSE)</f>
        <v>#NAME?</v>
      </c>
      <c r="D645" t="s">
        <v>4108</v>
      </c>
      <c r="F645" t="e" vm="2">
        <f t="shared" ref="F645:F708" ca="1" si="40">+A645&amp;" "&amp;K645</f>
        <v>#NAME?</v>
      </c>
      <c r="G645" t="e" vm="2">
        <f t="shared" ref="G645:G708" ca="1" si="41">+B645&amp;" "&amp;L645</f>
        <v>#NAME?</v>
      </c>
      <c r="H645" t="e" vm="2">
        <f t="shared" ref="H645:H708" ca="1" si="42">+C645&amp;" "&amp;M645</f>
        <v>#NAME?</v>
      </c>
      <c r="I645" t="str">
        <f t="shared" ref="I645:I708" si="43">+D645&amp;" "&amp;N645</f>
        <v>07.02.29.02 Faltas Código Penal Conocidas por Juzgados del Crimen</v>
      </c>
      <c r="K645" t="s">
        <v>67</v>
      </c>
      <c r="L645" t="s">
        <v>1576</v>
      </c>
      <c r="M645" t="s">
        <v>194</v>
      </c>
      <c r="N645" t="s">
        <v>1986</v>
      </c>
    </row>
    <row r="646" spans="1:14" x14ac:dyDescent="0.25">
      <c r="A646" t="e" vm="1">
        <f ca="1">_xlfn.XLOOKUP(K646,Sectores[Sector],Sectores[id_Sector],FALSE)</f>
        <v>#NAME?</v>
      </c>
      <c r="B646" t="e" vm="1">
        <f ca="1">_xlfn.XLOOKUP(L646,Contenido[Contenido],Contenido[id_contenido])</f>
        <v>#NAME?</v>
      </c>
      <c r="C646" t="e" vm="1">
        <f ca="1">_xlfn.XLOOKUP(M646,Temas[Tema],Temas[id_Tema],FALSE)</f>
        <v>#NAME?</v>
      </c>
      <c r="D646" t="s">
        <v>4109</v>
      </c>
      <c r="F646" t="e" vm="2">
        <f t="shared" ca="1" si="40"/>
        <v>#NAME?</v>
      </c>
      <c r="G646" t="e" vm="2">
        <f t="shared" ca="1" si="41"/>
        <v>#NAME?</v>
      </c>
      <c r="H646" t="e" vm="2">
        <f t="shared" ca="1" si="42"/>
        <v>#NAME?</v>
      </c>
      <c r="I646" t="str">
        <f t="shared" si="43"/>
        <v>07.02.29.03 Infracción a la Ley de Administración Provicional de Sostenedores Educacionales</v>
      </c>
      <c r="K646" t="s">
        <v>67</v>
      </c>
      <c r="L646" t="s">
        <v>1576</v>
      </c>
      <c r="M646" t="s">
        <v>194</v>
      </c>
      <c r="N646" t="s">
        <v>2069</v>
      </c>
    </row>
    <row r="647" spans="1:14" x14ac:dyDescent="0.25">
      <c r="A647" t="e" vm="1">
        <f ca="1">_xlfn.XLOOKUP(K647,Sectores[Sector],Sectores[id_Sector],FALSE)</f>
        <v>#NAME?</v>
      </c>
      <c r="B647" t="e" vm="1">
        <f ca="1">_xlfn.XLOOKUP(L647,Contenido[Contenido],Contenido[id_contenido])</f>
        <v>#NAME?</v>
      </c>
      <c r="C647" t="e" vm="1">
        <f ca="1">_xlfn.XLOOKUP(M647,Temas[Tema],Temas[id_Tema],FALSE)</f>
        <v>#NAME?</v>
      </c>
      <c r="D647" t="s">
        <v>4110</v>
      </c>
      <c r="F647" t="e" vm="2">
        <f t="shared" ca="1" si="40"/>
        <v>#NAME?</v>
      </c>
      <c r="G647" t="e" vm="2">
        <f t="shared" ca="1" si="41"/>
        <v>#NAME?</v>
      </c>
      <c r="H647" t="e" vm="2">
        <f t="shared" ca="1" si="42"/>
        <v>#NAME?</v>
      </c>
      <c r="I647" t="str">
        <f t="shared" si="43"/>
        <v>07.02.29.04 Infracción al Artículo 454 del Código Penal</v>
      </c>
      <c r="K647" t="s">
        <v>67</v>
      </c>
      <c r="L647" t="s">
        <v>1576</v>
      </c>
      <c r="M647" t="s">
        <v>194</v>
      </c>
      <c r="N647" t="s">
        <v>2078</v>
      </c>
    </row>
    <row r="648" spans="1:14" x14ac:dyDescent="0.25">
      <c r="A648" t="e" vm="1">
        <f ca="1">_xlfn.XLOOKUP(K648,Sectores[Sector],Sectores[id_Sector],FALSE)</f>
        <v>#NAME?</v>
      </c>
      <c r="B648" t="e" vm="1">
        <f ca="1">_xlfn.XLOOKUP(L648,Contenido[Contenido],Contenido[id_contenido])</f>
        <v>#NAME?</v>
      </c>
      <c r="C648" t="e" vm="1">
        <f ca="1">_xlfn.XLOOKUP(M648,Temas[Tema],Temas[id_Tema],FALSE)</f>
        <v>#NAME?</v>
      </c>
      <c r="D648" t="s">
        <v>4111</v>
      </c>
      <c r="F648" t="e" vm="2">
        <f t="shared" ca="1" si="40"/>
        <v>#NAME?</v>
      </c>
      <c r="G648" t="e" vm="2">
        <f t="shared" ca="1" si="41"/>
        <v>#NAME?</v>
      </c>
      <c r="H648" t="e" vm="2">
        <f t="shared" ca="1" si="42"/>
        <v>#NAME?</v>
      </c>
      <c r="I648" t="str">
        <f t="shared" si="43"/>
        <v>07.02.29.05 Infracción al Artículo 9 del Decreto Ley 2.695</v>
      </c>
      <c r="K648" t="s">
        <v>67</v>
      </c>
      <c r="L648" t="s">
        <v>1576</v>
      </c>
      <c r="M648" t="s">
        <v>194</v>
      </c>
      <c r="N648" t="s">
        <v>2080</v>
      </c>
    </row>
    <row r="649" spans="1:14" x14ac:dyDescent="0.25">
      <c r="A649" t="e" vm="1">
        <f ca="1">_xlfn.XLOOKUP(K649,Sectores[Sector],Sectores[id_Sector],FALSE)</f>
        <v>#NAME?</v>
      </c>
      <c r="B649" t="e" vm="1">
        <f ca="1">_xlfn.XLOOKUP(L649,Contenido[Contenido],Contenido[id_contenido])</f>
        <v>#NAME?</v>
      </c>
      <c r="C649" t="e" vm="1">
        <f ca="1">_xlfn.XLOOKUP(M649,Temas[Tema],Temas[id_Tema],FALSE)</f>
        <v>#NAME?</v>
      </c>
      <c r="D649" t="s">
        <v>4112</v>
      </c>
      <c r="F649" t="e" vm="2">
        <f t="shared" ca="1" si="40"/>
        <v>#NAME?</v>
      </c>
      <c r="G649" t="e" vm="2">
        <f t="shared" ca="1" si="41"/>
        <v>#NAME?</v>
      </c>
      <c r="H649" t="e" vm="2">
        <f t="shared" ca="1" si="42"/>
        <v>#NAME?</v>
      </c>
      <c r="I649" t="str">
        <f t="shared" si="43"/>
        <v>07.02.29.06 Infracción Normas Inhumaciones y Exhumaciones</v>
      </c>
      <c r="K649" t="s">
        <v>67</v>
      </c>
      <c r="L649" t="s">
        <v>1576</v>
      </c>
      <c r="M649" t="s">
        <v>194</v>
      </c>
      <c r="N649" t="s">
        <v>2099</v>
      </c>
    </row>
    <row r="650" spans="1:14" x14ac:dyDescent="0.25">
      <c r="A650" t="e" vm="1">
        <f ca="1">_xlfn.XLOOKUP(K650,Sectores[Sector],Sectores[id_Sector],FALSE)</f>
        <v>#NAME?</v>
      </c>
      <c r="B650" t="e" vm="1">
        <f ca="1">_xlfn.XLOOKUP(L650,Contenido[Contenido],Contenido[id_contenido])</f>
        <v>#NAME?</v>
      </c>
      <c r="C650" t="e" vm="1">
        <f ca="1">_xlfn.XLOOKUP(M650,Temas[Tema],Temas[id_Tema],FALSE)</f>
        <v>#NAME?</v>
      </c>
      <c r="D650" t="s">
        <v>4113</v>
      </c>
      <c r="F650" t="e" vm="2">
        <f t="shared" ca="1" si="40"/>
        <v>#NAME?</v>
      </c>
      <c r="G650" t="e" vm="2">
        <f t="shared" ca="1" si="41"/>
        <v>#NAME?</v>
      </c>
      <c r="H650" t="e" vm="2">
        <f t="shared" ca="1" si="42"/>
        <v>#NAME?</v>
      </c>
      <c r="I650" t="str">
        <f t="shared" si="43"/>
        <v>07.02.29.07 Infracciones al Código Aeronáutico</v>
      </c>
      <c r="K650" t="s">
        <v>67</v>
      </c>
      <c r="L650" t="s">
        <v>1576</v>
      </c>
      <c r="M650" t="s">
        <v>194</v>
      </c>
      <c r="N650" t="s">
        <v>2113</v>
      </c>
    </row>
    <row r="651" spans="1:14" x14ac:dyDescent="0.25">
      <c r="A651" t="e" vm="1">
        <f ca="1">_xlfn.XLOOKUP(K651,Sectores[Sector],Sectores[id_Sector],FALSE)</f>
        <v>#NAME?</v>
      </c>
      <c r="B651" t="e" vm="1">
        <f ca="1">_xlfn.XLOOKUP(L651,Contenido[Contenido],Contenido[id_contenido])</f>
        <v>#NAME?</v>
      </c>
      <c r="C651" t="e" vm="1">
        <f ca="1">_xlfn.XLOOKUP(M651,Temas[Tema],Temas[id_Tema],FALSE)</f>
        <v>#NAME?</v>
      </c>
      <c r="D651" t="s">
        <v>4114</v>
      </c>
      <c r="F651" t="e" vm="2">
        <f t="shared" ca="1" si="40"/>
        <v>#NAME?</v>
      </c>
      <c r="G651" t="e" vm="2">
        <f t="shared" ca="1" si="41"/>
        <v>#NAME?</v>
      </c>
      <c r="H651" t="e" vm="2">
        <f t="shared" ca="1" si="42"/>
        <v>#NAME?</v>
      </c>
      <c r="I651" t="str">
        <f t="shared" si="43"/>
        <v>07.02.29.08 NA</v>
      </c>
      <c r="K651" t="s">
        <v>67</v>
      </c>
      <c r="L651" t="s">
        <v>1576</v>
      </c>
      <c r="M651" t="s">
        <v>194</v>
      </c>
      <c r="N651" t="s">
        <v>2191</v>
      </c>
    </row>
    <row r="652" spans="1:14" x14ac:dyDescent="0.25">
      <c r="A652" t="e" vm="1">
        <f ca="1">_xlfn.XLOOKUP(K652,Sectores[Sector],Sectores[id_Sector],FALSE)</f>
        <v>#NAME?</v>
      </c>
      <c r="B652" t="e" vm="1">
        <f ca="1">_xlfn.XLOOKUP(L652,Contenido[Contenido],Contenido[id_contenido])</f>
        <v>#NAME?</v>
      </c>
      <c r="C652" t="e" vm="1">
        <f ca="1">_xlfn.XLOOKUP(M652,Temas[Tema],Temas[id_Tema],FALSE)</f>
        <v>#NAME?</v>
      </c>
      <c r="D652" t="s">
        <v>4115</v>
      </c>
      <c r="F652" t="e" vm="2">
        <f t="shared" ca="1" si="40"/>
        <v>#NAME?</v>
      </c>
      <c r="G652" t="e" vm="2">
        <f t="shared" ca="1" si="41"/>
        <v>#NAME?</v>
      </c>
      <c r="H652" t="e" vm="2">
        <f t="shared" ca="1" si="42"/>
        <v>#NAME?</v>
      </c>
      <c r="I652" t="str">
        <f t="shared" si="43"/>
        <v>07.02.29.09 No Existen Resultados para la Consulta Seleccionada</v>
      </c>
      <c r="K652" t="s">
        <v>67</v>
      </c>
      <c r="L652" t="s">
        <v>1576</v>
      </c>
      <c r="M652" t="s">
        <v>194</v>
      </c>
      <c r="N652" t="s">
        <v>2201</v>
      </c>
    </row>
    <row r="653" spans="1:14" x14ac:dyDescent="0.25">
      <c r="A653" t="e" vm="1">
        <f ca="1">_xlfn.XLOOKUP(K653,Sectores[Sector],Sectores[id_Sector],FALSE)</f>
        <v>#NAME?</v>
      </c>
      <c r="B653" t="e" vm="1">
        <f ca="1">_xlfn.XLOOKUP(L653,Contenido[Contenido],Contenido[id_contenido])</f>
        <v>#NAME?</v>
      </c>
      <c r="C653" t="e" vm="1">
        <f ca="1">_xlfn.XLOOKUP(M653,Temas[Tema],Temas[id_Tema],FALSE)</f>
        <v>#NAME?</v>
      </c>
      <c r="D653" t="s">
        <v>4116</v>
      </c>
      <c r="F653" t="e" vm="2">
        <f t="shared" ca="1" si="40"/>
        <v>#NAME?</v>
      </c>
      <c r="G653" t="e" vm="2">
        <f t="shared" ca="1" si="41"/>
        <v>#NAME?</v>
      </c>
      <c r="H653" t="e" vm="2">
        <f t="shared" ca="1" si="42"/>
        <v>#NAME?</v>
      </c>
      <c r="I653" t="str">
        <f t="shared" si="43"/>
        <v>07.02.29.10 Otras Faltas Código Penal</v>
      </c>
      <c r="K653" t="s">
        <v>67</v>
      </c>
      <c r="L653" t="s">
        <v>1576</v>
      </c>
      <c r="M653" t="s">
        <v>194</v>
      </c>
      <c r="N653" t="s">
        <v>2242</v>
      </c>
    </row>
    <row r="654" spans="1:14" x14ac:dyDescent="0.25">
      <c r="A654" t="e" vm="1">
        <f ca="1">_xlfn.XLOOKUP(K654,Sectores[Sector],Sectores[id_Sector],FALSE)</f>
        <v>#NAME?</v>
      </c>
      <c r="B654" t="e" vm="1">
        <f ca="1">_xlfn.XLOOKUP(L654,Contenido[Contenido],Contenido[id_contenido])</f>
        <v>#NAME?</v>
      </c>
      <c r="C654" t="e" vm="1">
        <f ca="1">_xlfn.XLOOKUP(M654,Temas[Tema],Temas[id_Tema],FALSE)</f>
        <v>#NAME?</v>
      </c>
      <c r="D654" t="s">
        <v>4117</v>
      </c>
      <c r="F654" t="e" vm="2">
        <f t="shared" ca="1" si="40"/>
        <v>#NAME?</v>
      </c>
      <c r="G654" t="e" vm="2">
        <f t="shared" ca="1" si="41"/>
        <v>#NAME?</v>
      </c>
      <c r="H654" t="e" vm="2">
        <f t="shared" ca="1" si="42"/>
        <v>#NAME?</v>
      </c>
      <c r="I654" t="str">
        <f t="shared" si="43"/>
        <v>07.02.29.11 Otras Faltas Leyes Especiales</v>
      </c>
      <c r="K654" t="s">
        <v>67</v>
      </c>
      <c r="L654" t="s">
        <v>1576</v>
      </c>
      <c r="M654" t="s">
        <v>194</v>
      </c>
      <c r="N654" t="s">
        <v>2244</v>
      </c>
    </row>
    <row r="655" spans="1:14" x14ac:dyDescent="0.25">
      <c r="A655" t="e" vm="1">
        <f ca="1">_xlfn.XLOOKUP(K655,Sectores[Sector],Sectores[id_Sector],FALSE)</f>
        <v>#NAME?</v>
      </c>
      <c r="B655" t="e" vm="1">
        <f ca="1">_xlfn.XLOOKUP(L655,Contenido[Contenido],Contenido[id_contenido])</f>
        <v>#NAME?</v>
      </c>
      <c r="C655" t="e" vm="1">
        <f ca="1">_xlfn.XLOOKUP(M655,Temas[Tema],Temas[id_Tema],FALSE)</f>
        <v>#NAME?</v>
      </c>
      <c r="D655" t="s">
        <v>4118</v>
      </c>
      <c r="F655" t="e" vm="2">
        <f t="shared" ca="1" si="40"/>
        <v>#NAME?</v>
      </c>
      <c r="G655" t="e" vm="2">
        <f t="shared" ca="1" si="41"/>
        <v>#NAME?</v>
      </c>
      <c r="H655" t="e" vm="2">
        <f t="shared" ca="1" si="42"/>
        <v>#NAME?</v>
      </c>
      <c r="I655" t="str">
        <f t="shared" si="43"/>
        <v>07.02.29.12 Otras Faltas y Delitos de la Ley 19.733</v>
      </c>
      <c r="K655" t="s">
        <v>67</v>
      </c>
      <c r="L655" t="s">
        <v>1576</v>
      </c>
      <c r="M655" t="s">
        <v>194</v>
      </c>
      <c r="N655" t="s">
        <v>2246</v>
      </c>
    </row>
    <row r="656" spans="1:14" x14ac:dyDescent="0.25">
      <c r="A656" t="e" vm="1">
        <f ca="1">_xlfn.XLOOKUP(K656,Sectores[Sector],Sectores[id_Sector],FALSE)</f>
        <v>#NAME?</v>
      </c>
      <c r="B656" t="e" vm="1">
        <f ca="1">_xlfn.XLOOKUP(L656,Contenido[Contenido],Contenido[id_contenido])</f>
        <v>#NAME?</v>
      </c>
      <c r="C656" t="e" vm="1">
        <f ca="1">_xlfn.XLOOKUP(M656,Temas[Tema],Temas[id_Tema],FALSE)</f>
        <v>#NAME?</v>
      </c>
      <c r="D656" t="s">
        <v>4119</v>
      </c>
      <c r="F656" t="e" vm="2">
        <f t="shared" ca="1" si="40"/>
        <v>#NAME?</v>
      </c>
      <c r="G656" t="e" vm="2">
        <f t="shared" ca="1" si="41"/>
        <v>#NAME?</v>
      </c>
      <c r="H656" t="e" vm="2">
        <f t="shared" ca="1" si="42"/>
        <v>#NAME?</v>
      </c>
      <c r="I656" t="str">
        <f t="shared" si="43"/>
        <v>07.02.29.13 Otras Infracciones a la Ley 19.913</v>
      </c>
      <c r="K656" t="s">
        <v>67</v>
      </c>
      <c r="L656" t="s">
        <v>1576</v>
      </c>
      <c r="M656" t="s">
        <v>194</v>
      </c>
      <c r="N656" t="s">
        <v>2250</v>
      </c>
    </row>
    <row r="657" spans="1:14" x14ac:dyDescent="0.25">
      <c r="A657" t="e" vm="1">
        <f ca="1">_xlfn.XLOOKUP(K657,Sectores[Sector],Sectores[id_Sector],FALSE)</f>
        <v>#NAME?</v>
      </c>
      <c r="B657" t="e" vm="1">
        <f ca="1">_xlfn.XLOOKUP(L657,Contenido[Contenido],Contenido[id_contenido])</f>
        <v>#NAME?</v>
      </c>
      <c r="C657" t="e" vm="1">
        <f ca="1">_xlfn.XLOOKUP(M657,Temas[Tema],Temas[id_Tema],FALSE)</f>
        <v>#NAME?</v>
      </c>
      <c r="D657" t="s">
        <v>4120</v>
      </c>
      <c r="F657" t="e" vm="2">
        <f t="shared" ca="1" si="40"/>
        <v>#NAME?</v>
      </c>
      <c r="G657" t="e" vm="2">
        <f t="shared" ca="1" si="41"/>
        <v>#NAME?</v>
      </c>
      <c r="H657" t="e" vm="2">
        <f t="shared" ca="1" si="42"/>
        <v>#NAME?</v>
      </c>
      <c r="I657" t="str">
        <f t="shared" si="43"/>
        <v>07.02.29.14 Otros de Los Cuasidelitos</v>
      </c>
      <c r="K657" t="s">
        <v>67</v>
      </c>
      <c r="L657" t="s">
        <v>1576</v>
      </c>
      <c r="M657" t="s">
        <v>194</v>
      </c>
      <c r="N657" t="s">
        <v>2258</v>
      </c>
    </row>
    <row r="658" spans="1:14" x14ac:dyDescent="0.25">
      <c r="A658" t="e" vm="1">
        <f ca="1">_xlfn.XLOOKUP(K658,Sectores[Sector],Sectores[id_Sector],FALSE)</f>
        <v>#NAME?</v>
      </c>
      <c r="B658" t="e" vm="1">
        <f ca="1">_xlfn.XLOOKUP(L658,Contenido[Contenido],Contenido[id_contenido])</f>
        <v>#NAME?</v>
      </c>
      <c r="C658" t="e" vm="1">
        <f ca="1">_xlfn.XLOOKUP(M658,Temas[Tema],Temas[id_Tema],FALSE)</f>
        <v>#NAME?</v>
      </c>
      <c r="D658" t="s">
        <v>4121</v>
      </c>
      <c r="F658" t="e" vm="2">
        <f t="shared" ca="1" si="40"/>
        <v>#NAME?</v>
      </c>
      <c r="G658" t="e" vm="2">
        <f t="shared" ca="1" si="41"/>
        <v>#NAME?</v>
      </c>
      <c r="H658" t="e" vm="2">
        <f t="shared" ca="1" si="42"/>
        <v>#NAME?</v>
      </c>
      <c r="I658" t="str">
        <f t="shared" si="43"/>
        <v>07.02.29.15 Otros Delitos Contra Orden de Familias, Moralidad Pública e Integración Sexual</v>
      </c>
      <c r="K658" t="s">
        <v>67</v>
      </c>
      <c r="L658" t="s">
        <v>1576</v>
      </c>
      <c r="M658" t="s">
        <v>194</v>
      </c>
      <c r="N658" t="s">
        <v>2274</v>
      </c>
    </row>
    <row r="659" spans="1:14" x14ac:dyDescent="0.25">
      <c r="A659" t="e" vm="1">
        <f ca="1">_xlfn.XLOOKUP(K659,Sectores[Sector],Sectores[id_Sector],FALSE)</f>
        <v>#NAME?</v>
      </c>
      <c r="B659" t="e" vm="1">
        <f ca="1">_xlfn.XLOOKUP(L659,Contenido[Contenido],Contenido[id_contenido])</f>
        <v>#NAME?</v>
      </c>
      <c r="C659" t="e" vm="1">
        <f ca="1">_xlfn.XLOOKUP(M659,Temas[Tema],Temas[id_Tema],FALSE)</f>
        <v>#NAME?</v>
      </c>
      <c r="D659" t="s">
        <v>4122</v>
      </c>
      <c r="F659" t="e" vm="2">
        <f t="shared" ca="1" si="40"/>
        <v>#NAME?</v>
      </c>
      <c r="G659" t="e" vm="2">
        <f t="shared" ca="1" si="41"/>
        <v>#NAME?</v>
      </c>
      <c r="H659" t="e" vm="2">
        <f t="shared" ca="1" si="42"/>
        <v>#NAME?</v>
      </c>
      <c r="I659" t="str">
        <f t="shared" si="43"/>
        <v>07.02.29.16 Otros Delitos L.O.C. de Investigaciones</v>
      </c>
      <c r="K659" t="s">
        <v>67</v>
      </c>
      <c r="L659" t="s">
        <v>1576</v>
      </c>
      <c r="M659" t="s">
        <v>194</v>
      </c>
      <c r="N659" t="s">
        <v>2282</v>
      </c>
    </row>
    <row r="660" spans="1:14" x14ac:dyDescent="0.25">
      <c r="A660" t="e" vm="1">
        <f ca="1">_xlfn.XLOOKUP(K660,Sectores[Sector],Sectores[id_Sector],FALSE)</f>
        <v>#NAME?</v>
      </c>
      <c r="B660" t="e" vm="1">
        <f ca="1">_xlfn.XLOOKUP(L660,Contenido[Contenido],Contenido[id_contenido])</f>
        <v>#NAME?</v>
      </c>
      <c r="C660" t="e" vm="1">
        <f ca="1">_xlfn.XLOOKUP(M660,Temas[Tema],Temas[id_Tema],FALSE)</f>
        <v>#NAME?</v>
      </c>
      <c r="D660" t="s">
        <v>4123</v>
      </c>
      <c r="F660" t="e" vm="2">
        <f t="shared" ca="1" si="40"/>
        <v>#NAME?</v>
      </c>
      <c r="G660" t="e" vm="2">
        <f t="shared" ca="1" si="41"/>
        <v>#NAME?</v>
      </c>
      <c r="H660" t="e" vm="2">
        <f t="shared" ca="1" si="42"/>
        <v>#NAME?</v>
      </c>
      <c r="I660" t="str">
        <f t="shared" si="43"/>
        <v>07.02.29.17 Otros Delitos Que Afectan Los Derechos Garantizados por la Constitución</v>
      </c>
      <c r="K660" t="s">
        <v>67</v>
      </c>
      <c r="L660" t="s">
        <v>1576</v>
      </c>
      <c r="M660" t="s">
        <v>194</v>
      </c>
      <c r="N660" t="s">
        <v>2292</v>
      </c>
    </row>
    <row r="661" spans="1:14" x14ac:dyDescent="0.25">
      <c r="A661" t="e" vm="1">
        <f ca="1">_xlfn.XLOOKUP(K661,Sectores[Sector],Sectores[id_Sector],FALSE)</f>
        <v>#NAME?</v>
      </c>
      <c r="B661" t="e" vm="1">
        <f ca="1">_xlfn.XLOOKUP(L661,Contenido[Contenido],Contenido[id_contenido])</f>
        <v>#NAME?</v>
      </c>
      <c r="C661" t="e" vm="1">
        <f ca="1">_xlfn.XLOOKUP(M661,Temas[Tema],Temas[id_Tema],FALSE)</f>
        <v>#NAME?</v>
      </c>
      <c r="D661" t="s">
        <v>4124</v>
      </c>
      <c r="F661" t="e" vm="2">
        <f t="shared" ca="1" si="40"/>
        <v>#NAME?</v>
      </c>
      <c r="G661" t="e" vm="2">
        <f t="shared" ca="1" si="41"/>
        <v>#NAME?</v>
      </c>
      <c r="H661" t="e" vm="2">
        <f t="shared" ca="1" si="42"/>
        <v>#NAME?</v>
      </c>
      <c r="I661" t="str">
        <f t="shared" si="43"/>
        <v>07.02.29.18 Otros Estragos</v>
      </c>
      <c r="K661" t="s">
        <v>67</v>
      </c>
      <c r="L661" t="s">
        <v>1576</v>
      </c>
      <c r="M661" t="s">
        <v>194</v>
      </c>
      <c r="N661" t="s">
        <v>2294</v>
      </c>
    </row>
    <row r="662" spans="1:14" x14ac:dyDescent="0.25">
      <c r="A662" t="e" vm="1">
        <f ca="1">_xlfn.XLOOKUP(K662,Sectores[Sector],Sectores[id_Sector],FALSE)</f>
        <v>#NAME?</v>
      </c>
      <c r="B662" t="e" vm="1">
        <f ca="1">_xlfn.XLOOKUP(L662,Contenido[Contenido],Contenido[id_contenido])</f>
        <v>#NAME?</v>
      </c>
      <c r="C662" t="e" vm="1">
        <f ca="1">_xlfn.XLOOKUP(M662,Temas[Tema],Temas[id_Tema],FALSE)</f>
        <v>#NAME?</v>
      </c>
      <c r="D662" t="s">
        <v>4125</v>
      </c>
      <c r="F662" t="e" vm="2">
        <f t="shared" ca="1" si="40"/>
        <v>#NAME?</v>
      </c>
      <c r="G662" t="e" vm="2">
        <f t="shared" ca="1" si="41"/>
        <v>#NAME?</v>
      </c>
      <c r="H662" t="e" vm="2">
        <f t="shared" ca="1" si="42"/>
        <v>#NAME?</v>
      </c>
      <c r="I662" t="str">
        <f t="shared" si="43"/>
        <v>07.02.29.19 Otros Hechos Que No Constituyan Delito: Agrup.1008, 1009, 1011</v>
      </c>
      <c r="K662" t="s">
        <v>67</v>
      </c>
      <c r="L662" t="s">
        <v>1576</v>
      </c>
      <c r="M662" t="s">
        <v>194</v>
      </c>
      <c r="N662" t="s">
        <v>2296</v>
      </c>
    </row>
    <row r="663" spans="1:14" x14ac:dyDescent="0.25">
      <c r="A663" t="e" vm="1">
        <f ca="1">_xlfn.XLOOKUP(K663,Sectores[Sector],Sectores[id_Sector],FALSE)</f>
        <v>#NAME?</v>
      </c>
      <c r="B663" t="e" vm="1">
        <f ca="1">_xlfn.XLOOKUP(L663,Contenido[Contenido],Contenido[id_contenido])</f>
        <v>#NAME?</v>
      </c>
      <c r="C663" t="e" vm="1">
        <f ca="1">_xlfn.XLOOKUP(M663,Temas[Tema],Temas[id_Tema],FALSE)</f>
        <v>#NAME?</v>
      </c>
      <c r="D663" t="s">
        <v>4126</v>
      </c>
      <c r="F663" t="e" vm="2">
        <f t="shared" ca="1" si="40"/>
        <v>#NAME?</v>
      </c>
      <c r="G663" t="e" vm="2">
        <f t="shared" ca="1" si="41"/>
        <v>#NAME?</v>
      </c>
      <c r="H663" t="e" vm="2">
        <f t="shared" ca="1" si="42"/>
        <v>#NAME?</v>
      </c>
      <c r="I663" t="str">
        <f t="shared" si="43"/>
        <v>07.02.29.20 Presunta Desgracia</v>
      </c>
      <c r="K663" t="s">
        <v>67</v>
      </c>
      <c r="L663" t="s">
        <v>1576</v>
      </c>
      <c r="M663" t="s">
        <v>194</v>
      </c>
      <c r="N663" t="s">
        <v>2324</v>
      </c>
    </row>
    <row r="664" spans="1:14" x14ac:dyDescent="0.25">
      <c r="A664" t="e" vm="1">
        <f ca="1">_xlfn.XLOOKUP(K664,Sectores[Sector],Sectores[id_Sector],FALSE)</f>
        <v>#NAME?</v>
      </c>
      <c r="B664" t="e" vm="1">
        <f ca="1">_xlfn.XLOOKUP(L664,Contenido[Contenido],Contenido[id_contenido])</f>
        <v>#NAME?</v>
      </c>
      <c r="C664" t="e" vm="1">
        <f ca="1">_xlfn.XLOOKUP(M664,Temas[Tema],Temas[id_Tema],FALSE)</f>
        <v>#NAME?</v>
      </c>
      <c r="D664" t="s">
        <v>4127</v>
      </c>
      <c r="F664" t="e" vm="2">
        <f t="shared" ca="1" si="40"/>
        <v>#NAME?</v>
      </c>
      <c r="G664" t="e" vm="2">
        <f t="shared" ca="1" si="41"/>
        <v>#NAME?</v>
      </c>
      <c r="H664" t="e" vm="2">
        <f t="shared" ca="1" si="42"/>
        <v>#NAME?</v>
      </c>
      <c r="I664" t="str">
        <f t="shared" si="43"/>
        <v>07.02.29.21 Presunta Desgracia Infantil</v>
      </c>
      <c r="K664" t="s">
        <v>67</v>
      </c>
      <c r="L664" t="s">
        <v>1576</v>
      </c>
      <c r="M664" t="s">
        <v>194</v>
      </c>
      <c r="N664" t="s">
        <v>2326</v>
      </c>
    </row>
    <row r="665" spans="1:14" x14ac:dyDescent="0.25">
      <c r="A665" t="e" vm="1">
        <f ca="1">_xlfn.XLOOKUP(K665,Sectores[Sector],Sectores[id_Sector],FALSE)</f>
        <v>#NAME?</v>
      </c>
      <c r="B665" t="e" vm="1">
        <f ca="1">_xlfn.XLOOKUP(L665,Contenido[Contenido],Contenido[id_contenido])</f>
        <v>#NAME?</v>
      </c>
      <c r="C665" t="e" vm="1">
        <f ca="1">_xlfn.XLOOKUP(M665,Temas[Tema],Temas[id_Tema],FALSE)</f>
        <v>#NAME?</v>
      </c>
      <c r="D665" t="s">
        <v>4128</v>
      </c>
      <c r="F665" t="e" vm="2">
        <f t="shared" ca="1" si="40"/>
        <v>#NAME?</v>
      </c>
      <c r="G665" t="e" vm="2">
        <f t="shared" ca="1" si="41"/>
        <v>#NAME?</v>
      </c>
      <c r="H665" t="e" vm="2">
        <f t="shared" ca="1" si="42"/>
        <v>#NAME?</v>
      </c>
      <c r="I665" t="str">
        <f t="shared" si="43"/>
        <v>07.03.01.01 Corrupción</v>
      </c>
      <c r="K665" t="s">
        <v>67</v>
      </c>
      <c r="L665" t="s">
        <v>2536</v>
      </c>
      <c r="M665" t="s">
        <v>2537</v>
      </c>
      <c r="N665" t="s">
        <v>1634</v>
      </c>
    </row>
    <row r="666" spans="1:14" x14ac:dyDescent="0.25">
      <c r="A666" t="e" vm="1">
        <f ca="1">_xlfn.XLOOKUP(K666,Sectores[Sector],Sectores[id_Sector],FALSE)</f>
        <v>#NAME?</v>
      </c>
      <c r="B666" t="e" vm="1">
        <f ca="1">_xlfn.XLOOKUP(L666,Contenido[Contenido],Contenido[id_contenido])</f>
        <v>#NAME?</v>
      </c>
      <c r="C666" t="e" vm="1">
        <f ca="1">_xlfn.XLOOKUP(M666,Temas[Tema],Temas[id_Tema],FALSE)</f>
        <v>#NAME?</v>
      </c>
      <c r="D666" t="s">
        <v>4129</v>
      </c>
      <c r="F666" t="e" vm="2">
        <f t="shared" ca="1" si="40"/>
        <v>#NAME?</v>
      </c>
      <c r="G666" t="e" vm="2">
        <f t="shared" ca="1" si="41"/>
        <v>#NAME?</v>
      </c>
      <c r="H666" t="e" vm="2">
        <f t="shared" ca="1" si="42"/>
        <v>#NAME?</v>
      </c>
      <c r="I666" t="str">
        <f t="shared" si="43"/>
        <v>07.03.01.02 Crimen Organizado y Lavado de Dinero</v>
      </c>
      <c r="K666" t="s">
        <v>67</v>
      </c>
      <c r="L666" t="s">
        <v>2536</v>
      </c>
      <c r="M666" t="s">
        <v>2537</v>
      </c>
      <c r="N666" t="s">
        <v>1698</v>
      </c>
    </row>
    <row r="667" spans="1:14" x14ac:dyDescent="0.25">
      <c r="A667" t="e" vm="1">
        <f ca="1">_xlfn.XLOOKUP(K667,Sectores[Sector],Sectores[id_Sector],FALSE)</f>
        <v>#NAME?</v>
      </c>
      <c r="B667" t="e" vm="1">
        <f ca="1">_xlfn.XLOOKUP(L667,Contenido[Contenido],Contenido[id_contenido])</f>
        <v>#NAME?</v>
      </c>
      <c r="C667" t="e" vm="1">
        <f ca="1">_xlfn.XLOOKUP(M667,Temas[Tema],Temas[id_Tema],FALSE)</f>
        <v>#NAME?</v>
      </c>
      <c r="D667" t="s">
        <v>4130</v>
      </c>
      <c r="F667" t="e" vm="2">
        <f t="shared" ca="1" si="40"/>
        <v>#NAME?</v>
      </c>
      <c r="G667" t="e" vm="2">
        <f t="shared" ca="1" si="41"/>
        <v>#NAME?</v>
      </c>
      <c r="H667" t="e" vm="2">
        <f t="shared" ca="1" si="42"/>
        <v>#NAME?</v>
      </c>
      <c r="I667" t="str">
        <f t="shared" si="43"/>
        <v>07.03.01.03 Delitos Cometidos por Empleados y Funcionarios Públicos</v>
      </c>
      <c r="K667" t="s">
        <v>67</v>
      </c>
      <c r="L667" t="s">
        <v>2536</v>
      </c>
      <c r="M667" t="s">
        <v>2537</v>
      </c>
      <c r="N667" t="s">
        <v>1621</v>
      </c>
    </row>
    <row r="668" spans="1:14" x14ac:dyDescent="0.25">
      <c r="A668" t="e" vm="1">
        <f ca="1">_xlfn.XLOOKUP(K668,Sectores[Sector],Sectores[id_Sector],FALSE)</f>
        <v>#NAME?</v>
      </c>
      <c r="B668" t="e" vm="1">
        <f ca="1">_xlfn.XLOOKUP(L668,Contenido[Contenido],Contenido[id_contenido])</f>
        <v>#NAME?</v>
      </c>
      <c r="C668" t="e" vm="1">
        <f ca="1">_xlfn.XLOOKUP(M668,Temas[Tema],Temas[id_Tema],FALSE)</f>
        <v>#NAME?</v>
      </c>
      <c r="D668" t="s">
        <v>4131</v>
      </c>
      <c r="F668" t="e" vm="2">
        <f t="shared" ca="1" si="40"/>
        <v>#NAME?</v>
      </c>
      <c r="G668" t="e" vm="2">
        <f t="shared" ca="1" si="41"/>
        <v>#NAME?</v>
      </c>
      <c r="H668" t="e" vm="2">
        <f t="shared" ca="1" si="42"/>
        <v>#NAME?</v>
      </c>
      <c r="I668" t="str">
        <f t="shared" si="43"/>
        <v>07.03.01.04 Delitos Contra el Estado Civil y la Familia</v>
      </c>
      <c r="K668" t="s">
        <v>67</v>
      </c>
      <c r="L668" t="s">
        <v>2536</v>
      </c>
      <c r="M668" t="s">
        <v>2537</v>
      </c>
      <c r="N668" t="s">
        <v>1717</v>
      </c>
    </row>
    <row r="669" spans="1:14" x14ac:dyDescent="0.25">
      <c r="A669" t="e" vm="1">
        <f ca="1">_xlfn.XLOOKUP(K669,Sectores[Sector],Sectores[id_Sector],FALSE)</f>
        <v>#NAME?</v>
      </c>
      <c r="B669" t="e" vm="1">
        <f ca="1">_xlfn.XLOOKUP(L669,Contenido[Contenido],Contenido[id_contenido])</f>
        <v>#NAME?</v>
      </c>
      <c r="C669" t="e" vm="1">
        <f ca="1">_xlfn.XLOOKUP(M669,Temas[Tema],Temas[id_Tema],FALSE)</f>
        <v>#NAME?</v>
      </c>
      <c r="D669" t="s">
        <v>4132</v>
      </c>
      <c r="F669" t="e" vm="2">
        <f t="shared" ca="1" si="40"/>
        <v>#NAME?</v>
      </c>
      <c r="G669" t="e" vm="2">
        <f t="shared" ca="1" si="41"/>
        <v>#NAME?</v>
      </c>
      <c r="H669" t="e" vm="2">
        <f t="shared" ca="1" si="42"/>
        <v>#NAME?</v>
      </c>
      <c r="I669" t="str">
        <f t="shared" si="43"/>
        <v>07.03.01.05 Delitos Contra el Honor</v>
      </c>
      <c r="K669" t="s">
        <v>67</v>
      </c>
      <c r="L669" t="s">
        <v>2536</v>
      </c>
      <c r="M669" t="s">
        <v>2537</v>
      </c>
      <c r="N669" t="s">
        <v>1720</v>
      </c>
    </row>
    <row r="670" spans="1:14" x14ac:dyDescent="0.25">
      <c r="A670" t="e" vm="1">
        <f ca="1">_xlfn.XLOOKUP(K670,Sectores[Sector],Sectores[id_Sector],FALSE)</f>
        <v>#NAME?</v>
      </c>
      <c r="B670" t="e" vm="1">
        <f ca="1">_xlfn.XLOOKUP(L670,Contenido[Contenido],Contenido[id_contenido])</f>
        <v>#NAME?</v>
      </c>
      <c r="C670" t="e" vm="1">
        <f ca="1">_xlfn.XLOOKUP(M670,Temas[Tema],Temas[id_Tema],FALSE)</f>
        <v>#NAME?</v>
      </c>
      <c r="D670" t="s">
        <v>4133</v>
      </c>
      <c r="F670" t="e" vm="2">
        <f t="shared" ca="1" si="40"/>
        <v>#NAME?</v>
      </c>
      <c r="G670" t="e" vm="2">
        <f t="shared" ca="1" si="41"/>
        <v>#NAME?</v>
      </c>
      <c r="H670" t="e" vm="2">
        <f t="shared" ca="1" si="42"/>
        <v>#NAME?</v>
      </c>
      <c r="I670" t="str">
        <f t="shared" si="43"/>
        <v>07.03.01.06 Delitos Contra el Medioambientales y Seres Vivos</v>
      </c>
      <c r="K670" t="s">
        <v>67</v>
      </c>
      <c r="L670" t="s">
        <v>2536</v>
      </c>
      <c r="M670" t="s">
        <v>2537</v>
      </c>
      <c r="N670" t="s">
        <v>1588</v>
      </c>
    </row>
    <row r="671" spans="1:14" x14ac:dyDescent="0.25">
      <c r="A671" t="e" vm="1">
        <f ca="1">_xlfn.XLOOKUP(K671,Sectores[Sector],Sectores[id_Sector],FALSE)</f>
        <v>#NAME?</v>
      </c>
      <c r="B671" t="e" vm="1">
        <f ca="1">_xlfn.XLOOKUP(L671,Contenido[Contenido],Contenido[id_contenido])</f>
        <v>#NAME?</v>
      </c>
      <c r="C671" t="e" vm="1">
        <f ca="1">_xlfn.XLOOKUP(M671,Temas[Tema],Temas[id_Tema],FALSE)</f>
        <v>#NAME?</v>
      </c>
      <c r="D671" t="s">
        <v>4134</v>
      </c>
      <c r="F671" t="e" vm="2">
        <f t="shared" ca="1" si="40"/>
        <v>#NAME?</v>
      </c>
      <c r="G671" t="e" vm="2">
        <f t="shared" ca="1" si="41"/>
        <v>#NAME?</v>
      </c>
      <c r="H671" t="e" vm="2">
        <f t="shared" ca="1" si="42"/>
        <v>#NAME?</v>
      </c>
      <c r="I671" t="str">
        <f t="shared" si="43"/>
        <v>07.03.01.07 Delitos Contra el Orden Público, Funcionarios o Agentes del Estado</v>
      </c>
      <c r="K671" t="s">
        <v>67</v>
      </c>
      <c r="L671" t="s">
        <v>2536</v>
      </c>
      <c r="M671" t="s">
        <v>2537</v>
      </c>
      <c r="N671" t="s">
        <v>1647</v>
      </c>
    </row>
    <row r="672" spans="1:14" x14ac:dyDescent="0.25">
      <c r="A672" t="e" vm="1">
        <f ca="1">_xlfn.XLOOKUP(K672,Sectores[Sector],Sectores[id_Sector],FALSE)</f>
        <v>#NAME?</v>
      </c>
      <c r="B672" t="e" vm="1">
        <f ca="1">_xlfn.XLOOKUP(L672,Contenido[Contenido],Contenido[id_contenido])</f>
        <v>#NAME?</v>
      </c>
      <c r="C672" t="e" vm="1">
        <f ca="1">_xlfn.XLOOKUP(M672,Temas[Tema],Temas[id_Tema],FALSE)</f>
        <v>#NAME?</v>
      </c>
      <c r="D672" t="s">
        <v>4135</v>
      </c>
      <c r="F672" t="e" vm="2">
        <f t="shared" ca="1" si="40"/>
        <v>#NAME?</v>
      </c>
      <c r="G672" t="e" vm="2">
        <f t="shared" ca="1" si="41"/>
        <v>#NAME?</v>
      </c>
      <c r="H672" t="e" vm="2">
        <f t="shared" ca="1" si="42"/>
        <v>#NAME?</v>
      </c>
      <c r="I672" t="str">
        <f t="shared" si="43"/>
        <v>07.03.01.08 Delitos Contra la Administración de la Justicia</v>
      </c>
      <c r="K672" t="s">
        <v>67</v>
      </c>
      <c r="L672" t="s">
        <v>2536</v>
      </c>
      <c r="M672" t="s">
        <v>2537</v>
      </c>
      <c r="N672" t="s">
        <v>2205</v>
      </c>
    </row>
    <row r="673" spans="1:14" x14ac:dyDescent="0.25">
      <c r="A673" t="e" vm="1">
        <f ca="1">_xlfn.XLOOKUP(K673,Sectores[Sector],Sectores[id_Sector],FALSE)</f>
        <v>#NAME?</v>
      </c>
      <c r="B673" t="e" vm="1">
        <f ca="1">_xlfn.XLOOKUP(L673,Contenido[Contenido],Contenido[id_contenido])</f>
        <v>#NAME?</v>
      </c>
      <c r="C673" t="e" vm="1">
        <f ca="1">_xlfn.XLOOKUP(M673,Temas[Tema],Temas[id_Tema],FALSE)</f>
        <v>#NAME?</v>
      </c>
      <c r="D673" t="s">
        <v>4136</v>
      </c>
      <c r="F673" t="e" vm="2">
        <f t="shared" ca="1" si="40"/>
        <v>#NAME?</v>
      </c>
      <c r="G673" t="e" vm="2">
        <f t="shared" ca="1" si="41"/>
        <v>#NAME?</v>
      </c>
      <c r="H673" t="e" vm="2">
        <f t="shared" ca="1" si="42"/>
        <v>#NAME?</v>
      </c>
      <c r="I673" t="str">
        <f t="shared" si="43"/>
        <v>07.03.01.09 Delitos Contra la Fé Pública</v>
      </c>
      <c r="K673" t="s">
        <v>67</v>
      </c>
      <c r="L673" t="s">
        <v>2536</v>
      </c>
      <c r="M673" t="s">
        <v>2537</v>
      </c>
      <c r="N673" t="s">
        <v>1957</v>
      </c>
    </row>
    <row r="674" spans="1:14" x14ac:dyDescent="0.25">
      <c r="A674" t="e" vm="1">
        <f ca="1">_xlfn.XLOOKUP(K674,Sectores[Sector],Sectores[id_Sector],FALSE)</f>
        <v>#NAME?</v>
      </c>
      <c r="B674" t="e" vm="1">
        <f ca="1">_xlfn.XLOOKUP(L674,Contenido[Contenido],Contenido[id_contenido])</f>
        <v>#NAME?</v>
      </c>
      <c r="C674" t="e" vm="1">
        <f ca="1">_xlfn.XLOOKUP(M674,Temas[Tema],Temas[id_Tema],FALSE)</f>
        <v>#NAME?</v>
      </c>
      <c r="D674" t="s">
        <v>4137</v>
      </c>
      <c r="F674" t="e" vm="2">
        <f t="shared" ca="1" si="40"/>
        <v>#NAME?</v>
      </c>
      <c r="G674" t="e" vm="2">
        <f t="shared" ca="1" si="41"/>
        <v>#NAME?</v>
      </c>
      <c r="H674" t="e" vm="2">
        <f t="shared" ca="1" si="42"/>
        <v>#NAME?</v>
      </c>
      <c r="I674" t="str">
        <f t="shared" si="43"/>
        <v>07.03.01.10 Delitos Contra la Intimidad y la Libertad</v>
      </c>
      <c r="K674" t="s">
        <v>67</v>
      </c>
      <c r="L674" t="s">
        <v>2536</v>
      </c>
      <c r="M674" t="s">
        <v>2537</v>
      </c>
      <c r="N674" t="s">
        <v>1626</v>
      </c>
    </row>
    <row r="675" spans="1:14" x14ac:dyDescent="0.25">
      <c r="A675" t="e" vm="1">
        <f ca="1">_xlfn.XLOOKUP(K675,Sectores[Sector],Sectores[id_Sector],FALSE)</f>
        <v>#NAME?</v>
      </c>
      <c r="B675" t="e" vm="1">
        <f ca="1">_xlfn.XLOOKUP(L675,Contenido[Contenido],Contenido[id_contenido])</f>
        <v>#NAME?</v>
      </c>
      <c r="C675" t="e" vm="1">
        <f ca="1">_xlfn.XLOOKUP(M675,Temas[Tema],Temas[id_Tema],FALSE)</f>
        <v>#NAME?</v>
      </c>
      <c r="D675" t="s">
        <v>4138</v>
      </c>
      <c r="F675" t="e" vm="2">
        <f t="shared" ca="1" si="40"/>
        <v>#NAME?</v>
      </c>
      <c r="G675" t="e" vm="2">
        <f t="shared" ca="1" si="41"/>
        <v>#NAME?</v>
      </c>
      <c r="H675" t="e" vm="2">
        <f t="shared" ca="1" si="42"/>
        <v>#NAME?</v>
      </c>
      <c r="I675" t="str">
        <f t="shared" si="43"/>
        <v>07.03.01.11 Delitos Contra la Propiedad y el Patrimonio</v>
      </c>
      <c r="K675" t="s">
        <v>67</v>
      </c>
      <c r="L675" t="s">
        <v>2536</v>
      </c>
      <c r="M675" t="s">
        <v>2537</v>
      </c>
      <c r="N675" t="s">
        <v>1591</v>
      </c>
    </row>
    <row r="676" spans="1:14" x14ac:dyDescent="0.25">
      <c r="A676" t="e" vm="1">
        <f ca="1">_xlfn.XLOOKUP(K676,Sectores[Sector],Sectores[id_Sector],FALSE)</f>
        <v>#NAME?</v>
      </c>
      <c r="B676" t="e" vm="1">
        <f ca="1">_xlfn.XLOOKUP(L676,Contenido[Contenido],Contenido[id_contenido])</f>
        <v>#NAME?</v>
      </c>
      <c r="C676" t="e" vm="1">
        <f ca="1">_xlfn.XLOOKUP(M676,Temas[Tema],Temas[id_Tema],FALSE)</f>
        <v>#NAME?</v>
      </c>
      <c r="D676" t="s">
        <v>4139</v>
      </c>
      <c r="F676" t="e" vm="2">
        <f t="shared" ca="1" si="40"/>
        <v>#NAME?</v>
      </c>
      <c r="G676" t="e" vm="2">
        <f t="shared" ca="1" si="41"/>
        <v>#NAME?</v>
      </c>
      <c r="H676" t="e" vm="2">
        <f t="shared" ca="1" si="42"/>
        <v>#NAME?</v>
      </c>
      <c r="I676" t="str">
        <f t="shared" si="43"/>
        <v>07.03.01.12 Delitos Contra la Salud Pública</v>
      </c>
      <c r="K676" t="s">
        <v>67</v>
      </c>
      <c r="L676" t="s">
        <v>2536</v>
      </c>
      <c r="M676" t="s">
        <v>2537</v>
      </c>
      <c r="N676" t="s">
        <v>1798</v>
      </c>
    </row>
    <row r="677" spans="1:14" x14ac:dyDescent="0.25">
      <c r="A677" t="e" vm="1">
        <f ca="1">_xlfn.XLOOKUP(K677,Sectores[Sector],Sectores[id_Sector],FALSE)</f>
        <v>#NAME?</v>
      </c>
      <c r="B677" t="e" vm="1">
        <f ca="1">_xlfn.XLOOKUP(L677,Contenido[Contenido],Contenido[id_contenido])</f>
        <v>#NAME?</v>
      </c>
      <c r="C677" t="e" vm="1">
        <f ca="1">_xlfn.XLOOKUP(M677,Temas[Tema],Temas[id_Tema],FALSE)</f>
        <v>#NAME?</v>
      </c>
      <c r="D677" t="s">
        <v>4140</v>
      </c>
      <c r="F677" t="e" vm="2">
        <f t="shared" ca="1" si="40"/>
        <v>#NAME?</v>
      </c>
      <c r="G677" t="e" vm="2">
        <f t="shared" ca="1" si="41"/>
        <v>#NAME?</v>
      </c>
      <c r="H677" t="e" vm="2">
        <f t="shared" ca="1" si="42"/>
        <v>#NAME?</v>
      </c>
      <c r="I677" t="str">
        <f t="shared" si="43"/>
        <v>07.03.01.13 Delitos Contra la Seguridad</v>
      </c>
      <c r="K677" t="s">
        <v>67</v>
      </c>
      <c r="L677" t="s">
        <v>2536</v>
      </c>
      <c r="M677" t="s">
        <v>2537</v>
      </c>
      <c r="N677" t="s">
        <v>1919</v>
      </c>
    </row>
    <row r="678" spans="1:14" x14ac:dyDescent="0.25">
      <c r="A678" t="e" vm="1">
        <f ca="1">_xlfn.XLOOKUP(K678,Sectores[Sector],Sectores[id_Sector],FALSE)</f>
        <v>#NAME?</v>
      </c>
      <c r="B678" t="e" vm="1">
        <f ca="1">_xlfn.XLOOKUP(L678,Contenido[Contenido],Contenido[id_contenido])</f>
        <v>#NAME?</v>
      </c>
      <c r="C678" t="e" vm="1">
        <f ca="1">_xlfn.XLOOKUP(M678,Temas[Tema],Temas[id_Tema],FALSE)</f>
        <v>#NAME?</v>
      </c>
      <c r="D678" t="s">
        <v>4141</v>
      </c>
      <c r="F678" t="e" vm="2">
        <f t="shared" ca="1" si="40"/>
        <v>#NAME?</v>
      </c>
      <c r="G678" t="e" vm="2">
        <f t="shared" ca="1" si="41"/>
        <v>#NAME?</v>
      </c>
      <c r="H678" t="e" vm="2">
        <f t="shared" ca="1" si="42"/>
        <v>#NAME?</v>
      </c>
      <c r="I678" t="str">
        <f t="shared" si="43"/>
        <v>07.03.01.14 Delitos Contra la Vida, Integridad o Dignidad Personal</v>
      </c>
      <c r="K678" t="s">
        <v>67</v>
      </c>
      <c r="L678" t="s">
        <v>2536</v>
      </c>
      <c r="M678" t="s">
        <v>2537</v>
      </c>
      <c r="N678" t="s">
        <v>1594</v>
      </c>
    </row>
    <row r="679" spans="1:14" x14ac:dyDescent="0.25">
      <c r="A679" t="e" vm="1">
        <f ca="1">_xlfn.XLOOKUP(K679,Sectores[Sector],Sectores[id_Sector],FALSE)</f>
        <v>#NAME?</v>
      </c>
      <c r="B679" t="e" vm="1">
        <f ca="1">_xlfn.XLOOKUP(L679,Contenido[Contenido],Contenido[id_contenido])</f>
        <v>#NAME?</v>
      </c>
      <c r="C679" t="e" vm="1">
        <f ca="1">_xlfn.XLOOKUP(M679,Temas[Tema],Temas[id_Tema],FALSE)</f>
        <v>#NAME?</v>
      </c>
      <c r="D679" t="s">
        <v>4142</v>
      </c>
      <c r="F679" t="e" vm="2">
        <f t="shared" ca="1" si="40"/>
        <v>#NAME?</v>
      </c>
      <c r="G679" t="e" vm="2">
        <f t="shared" ca="1" si="41"/>
        <v>#NAME?</v>
      </c>
      <c r="H679" t="e" vm="2">
        <f t="shared" ca="1" si="42"/>
        <v>#NAME?</v>
      </c>
      <c r="I679" t="str">
        <f t="shared" si="43"/>
        <v>07.03.01.15 Delitos Contra las Personas</v>
      </c>
      <c r="K679" t="s">
        <v>67</v>
      </c>
      <c r="L679" t="s">
        <v>2536</v>
      </c>
      <c r="M679" t="s">
        <v>2537</v>
      </c>
      <c r="N679" t="s">
        <v>1581</v>
      </c>
    </row>
    <row r="680" spans="1:14" x14ac:dyDescent="0.25">
      <c r="A680" t="e" vm="1">
        <f ca="1">_xlfn.XLOOKUP(K680,Sectores[Sector],Sectores[id_Sector],FALSE)</f>
        <v>#NAME?</v>
      </c>
      <c r="B680" t="e" vm="1">
        <f ca="1">_xlfn.XLOOKUP(L680,Contenido[Contenido],Contenido[id_contenido])</f>
        <v>#NAME?</v>
      </c>
      <c r="C680" t="e" vm="1">
        <f ca="1">_xlfn.XLOOKUP(M680,Temas[Tema],Temas[id_Tema],FALSE)</f>
        <v>#NAME?</v>
      </c>
      <c r="D680" t="s">
        <v>4143</v>
      </c>
      <c r="F680" t="e" vm="2">
        <f t="shared" ca="1" si="40"/>
        <v>#NAME?</v>
      </c>
      <c r="G680" t="e" vm="2">
        <f t="shared" ca="1" si="41"/>
        <v>#NAME?</v>
      </c>
      <c r="H680" t="e" vm="2">
        <f t="shared" ca="1" si="42"/>
        <v>#NAME?</v>
      </c>
      <c r="I680" t="str">
        <f t="shared" si="43"/>
        <v>07.03.01.16 Delitos de Tenecia y Porte de Armas</v>
      </c>
      <c r="K680" t="s">
        <v>67</v>
      </c>
      <c r="L680" t="s">
        <v>2536</v>
      </c>
      <c r="M680" t="s">
        <v>2537</v>
      </c>
      <c r="N680" t="s">
        <v>1577</v>
      </c>
    </row>
    <row r="681" spans="1:14" x14ac:dyDescent="0.25">
      <c r="A681" t="e" vm="1">
        <f ca="1">_xlfn.XLOOKUP(K681,Sectores[Sector],Sectores[id_Sector],FALSE)</f>
        <v>#NAME?</v>
      </c>
      <c r="B681" t="e" vm="1">
        <f ca="1">_xlfn.XLOOKUP(L681,Contenido[Contenido],Contenido[id_contenido])</f>
        <v>#NAME?</v>
      </c>
      <c r="C681" t="e" vm="1">
        <f ca="1">_xlfn.XLOOKUP(M681,Temas[Tema],Temas[id_Tema],FALSE)</f>
        <v>#NAME?</v>
      </c>
      <c r="D681" t="s">
        <v>4144</v>
      </c>
      <c r="F681" t="e" vm="2">
        <f t="shared" ca="1" si="40"/>
        <v>#NAME?</v>
      </c>
      <c r="G681" t="e" vm="2">
        <f t="shared" ca="1" si="41"/>
        <v>#NAME?</v>
      </c>
      <c r="H681" t="e" vm="2">
        <f t="shared" ca="1" si="42"/>
        <v>#NAME?</v>
      </c>
      <c r="I681" t="str">
        <f t="shared" si="43"/>
        <v>07.03.01.17 Delitos e Infracciones de Tránsito</v>
      </c>
      <c r="K681" t="s">
        <v>67</v>
      </c>
      <c r="L681" t="s">
        <v>2536</v>
      </c>
      <c r="M681" t="s">
        <v>2537</v>
      </c>
      <c r="N681" t="s">
        <v>1743</v>
      </c>
    </row>
    <row r="682" spans="1:14" x14ac:dyDescent="0.25">
      <c r="A682" t="e" vm="1">
        <f ca="1">_xlfn.XLOOKUP(K682,Sectores[Sector],Sectores[id_Sector],FALSE)</f>
        <v>#NAME?</v>
      </c>
      <c r="B682" t="e" vm="1">
        <f ca="1">_xlfn.XLOOKUP(L682,Contenido[Contenido],Contenido[id_contenido])</f>
        <v>#NAME?</v>
      </c>
      <c r="C682" t="e" vm="1">
        <f ca="1">_xlfn.XLOOKUP(M682,Temas[Tema],Temas[id_Tema],FALSE)</f>
        <v>#NAME?</v>
      </c>
      <c r="D682" t="s">
        <v>4145</v>
      </c>
      <c r="F682" t="e" vm="2">
        <f t="shared" ca="1" si="40"/>
        <v>#NAME?</v>
      </c>
      <c r="G682" t="e" vm="2">
        <f t="shared" ca="1" si="41"/>
        <v>#NAME?</v>
      </c>
      <c r="H682" t="e" vm="2">
        <f t="shared" ca="1" si="42"/>
        <v>#NAME?</v>
      </c>
      <c r="I682" t="str">
        <f t="shared" si="43"/>
        <v>07.03.01.18 Delitos Económicos</v>
      </c>
      <c r="K682" t="s">
        <v>67</v>
      </c>
      <c r="L682" t="s">
        <v>2536</v>
      </c>
      <c r="M682" t="s">
        <v>2537</v>
      </c>
      <c r="N682" t="s">
        <v>1601</v>
      </c>
    </row>
    <row r="683" spans="1:14" x14ac:dyDescent="0.25">
      <c r="A683" t="e" vm="1">
        <f ca="1">_xlfn.XLOOKUP(K683,Sectores[Sector],Sectores[id_Sector],FALSE)</f>
        <v>#NAME?</v>
      </c>
      <c r="B683" t="e" vm="1">
        <f ca="1">_xlfn.XLOOKUP(L683,Contenido[Contenido],Contenido[id_contenido])</f>
        <v>#NAME?</v>
      </c>
      <c r="C683" t="e" vm="1">
        <f ca="1">_xlfn.XLOOKUP(M683,Temas[Tema],Temas[id_Tema],FALSE)</f>
        <v>#NAME?</v>
      </c>
      <c r="D683" t="s">
        <v>4146</v>
      </c>
      <c r="F683" t="e" vm="2">
        <f t="shared" ca="1" si="40"/>
        <v>#NAME?</v>
      </c>
      <c r="G683" t="e" vm="2">
        <f t="shared" ca="1" si="41"/>
        <v>#NAME?</v>
      </c>
      <c r="H683" t="e" vm="2">
        <f t="shared" ca="1" si="42"/>
        <v>#NAME?</v>
      </c>
      <c r="I683" t="str">
        <f t="shared" si="43"/>
        <v>07.03.01.19 Delitos Electorales</v>
      </c>
      <c r="K683" t="s">
        <v>67</v>
      </c>
      <c r="L683" t="s">
        <v>2536</v>
      </c>
      <c r="M683" t="s">
        <v>2537</v>
      </c>
      <c r="N683" t="s">
        <v>2071</v>
      </c>
    </row>
    <row r="684" spans="1:14" x14ac:dyDescent="0.25">
      <c r="A684" t="e" vm="1">
        <f ca="1">_xlfn.XLOOKUP(K684,Sectores[Sector],Sectores[id_Sector],FALSE)</f>
        <v>#NAME?</v>
      </c>
      <c r="B684" t="e" vm="1">
        <f ca="1">_xlfn.XLOOKUP(L684,Contenido[Contenido],Contenido[id_contenido])</f>
        <v>#NAME?</v>
      </c>
      <c r="C684" t="e" vm="1">
        <f ca="1">_xlfn.XLOOKUP(M684,Temas[Tema],Temas[id_Tema],FALSE)</f>
        <v>#NAME?</v>
      </c>
      <c r="D684" t="s">
        <v>4147</v>
      </c>
      <c r="F684" t="e" vm="2">
        <f t="shared" ca="1" si="40"/>
        <v>#NAME?</v>
      </c>
      <c r="G684" t="e" vm="2">
        <f t="shared" ca="1" si="41"/>
        <v>#NAME?</v>
      </c>
      <c r="H684" t="e" vm="2">
        <f t="shared" ca="1" si="42"/>
        <v>#NAME?</v>
      </c>
      <c r="I684" t="str">
        <f t="shared" si="43"/>
        <v>07.03.01.20 Delitos Informáticos</v>
      </c>
      <c r="K684" t="s">
        <v>67</v>
      </c>
      <c r="L684" t="s">
        <v>2536</v>
      </c>
      <c r="M684" t="s">
        <v>2537</v>
      </c>
      <c r="N684" t="s">
        <v>1870</v>
      </c>
    </row>
    <row r="685" spans="1:14" x14ac:dyDescent="0.25">
      <c r="A685" t="e" vm="1">
        <f ca="1">_xlfn.XLOOKUP(K685,Sectores[Sector],Sectores[id_Sector],FALSE)</f>
        <v>#NAME?</v>
      </c>
      <c r="B685" t="e" vm="1">
        <f ca="1">_xlfn.XLOOKUP(L685,Contenido[Contenido],Contenido[id_contenido])</f>
        <v>#NAME?</v>
      </c>
      <c r="C685" t="e" vm="1">
        <f ca="1">_xlfn.XLOOKUP(M685,Temas[Tema],Temas[id_Tema],FALSE)</f>
        <v>#NAME?</v>
      </c>
      <c r="D685" t="s">
        <v>4148</v>
      </c>
      <c r="F685" t="e" vm="2">
        <f t="shared" ca="1" si="40"/>
        <v>#NAME?</v>
      </c>
      <c r="G685" t="e" vm="2">
        <f t="shared" ca="1" si="41"/>
        <v>#NAME?</v>
      </c>
      <c r="H685" t="e" vm="2">
        <f t="shared" ca="1" si="42"/>
        <v>#NAME?</v>
      </c>
      <c r="I685" t="str">
        <f t="shared" si="43"/>
        <v>07.03.01.21 Delitos Laborales</v>
      </c>
      <c r="K685" t="s">
        <v>67</v>
      </c>
      <c r="L685" t="s">
        <v>2536</v>
      </c>
      <c r="M685" t="s">
        <v>2537</v>
      </c>
      <c r="N685" t="s">
        <v>2084</v>
      </c>
    </row>
    <row r="686" spans="1:14" x14ac:dyDescent="0.25">
      <c r="A686" t="e" vm="1">
        <f ca="1">_xlfn.XLOOKUP(K686,Sectores[Sector],Sectores[id_Sector],FALSE)</f>
        <v>#NAME?</v>
      </c>
      <c r="B686" t="e" vm="1">
        <f ca="1">_xlfn.XLOOKUP(L686,Contenido[Contenido],Contenido[id_contenido])</f>
        <v>#NAME?</v>
      </c>
      <c r="C686" t="e" vm="1">
        <f ca="1">_xlfn.XLOOKUP(M686,Temas[Tema],Temas[id_Tema],FALSE)</f>
        <v>#NAME?</v>
      </c>
      <c r="D686" t="s">
        <v>4149</v>
      </c>
      <c r="F686" t="e" vm="2">
        <f t="shared" ca="1" si="40"/>
        <v>#NAME?</v>
      </c>
      <c r="G686" t="e" vm="2">
        <f t="shared" ca="1" si="41"/>
        <v>#NAME?</v>
      </c>
      <c r="H686" t="e" vm="2">
        <f t="shared" ca="1" si="42"/>
        <v>#NAME?</v>
      </c>
      <c r="I686" t="str">
        <f t="shared" si="43"/>
        <v>07.03.01.22 Delitos Migratorios</v>
      </c>
      <c r="K686" t="s">
        <v>67</v>
      </c>
      <c r="L686" t="s">
        <v>2536</v>
      </c>
      <c r="M686" t="s">
        <v>2537</v>
      </c>
      <c r="N686" t="s">
        <v>1847</v>
      </c>
    </row>
    <row r="687" spans="1:14" x14ac:dyDescent="0.25">
      <c r="A687" t="e" vm="1">
        <f ca="1">_xlfn.XLOOKUP(K687,Sectores[Sector],Sectores[id_Sector],FALSE)</f>
        <v>#NAME?</v>
      </c>
      <c r="B687" t="e" vm="1">
        <f ca="1">_xlfn.XLOOKUP(L687,Contenido[Contenido],Contenido[id_contenido])</f>
        <v>#NAME?</v>
      </c>
      <c r="C687" t="e" vm="1">
        <f ca="1">_xlfn.XLOOKUP(M687,Temas[Tema],Temas[id_Tema],FALSE)</f>
        <v>#NAME?</v>
      </c>
      <c r="D687" t="s">
        <v>4150</v>
      </c>
      <c r="F687" t="e" vm="2">
        <f t="shared" ca="1" si="40"/>
        <v>#NAME?</v>
      </c>
      <c r="G687" t="e" vm="2">
        <f t="shared" ca="1" si="41"/>
        <v>#NAME?</v>
      </c>
      <c r="H687" t="e" vm="2">
        <f t="shared" ca="1" si="42"/>
        <v>#NAME?</v>
      </c>
      <c r="I687" t="str">
        <f t="shared" si="43"/>
        <v>07.03.01.23 Delitos Militares</v>
      </c>
      <c r="K687" t="s">
        <v>67</v>
      </c>
      <c r="L687" t="s">
        <v>2536</v>
      </c>
      <c r="M687" t="s">
        <v>2537</v>
      </c>
      <c r="N687" t="s">
        <v>1954</v>
      </c>
    </row>
    <row r="688" spans="1:14" x14ac:dyDescent="0.25">
      <c r="A688" t="e" vm="1">
        <f ca="1">_xlfn.XLOOKUP(K688,Sectores[Sector],Sectores[id_Sector],FALSE)</f>
        <v>#NAME?</v>
      </c>
      <c r="B688" t="e" vm="1">
        <f ca="1">_xlfn.XLOOKUP(L688,Contenido[Contenido],Contenido[id_contenido])</f>
        <v>#NAME?</v>
      </c>
      <c r="C688" t="e" vm="1">
        <f ca="1">_xlfn.XLOOKUP(M688,Temas[Tema],Temas[id_Tema],FALSE)</f>
        <v>#NAME?</v>
      </c>
      <c r="D688" t="s">
        <v>4151</v>
      </c>
      <c r="F688" t="e" vm="2">
        <f t="shared" ca="1" si="40"/>
        <v>#NAME?</v>
      </c>
      <c r="G688" t="e" vm="2">
        <f t="shared" ca="1" si="41"/>
        <v>#NAME?</v>
      </c>
      <c r="H688" t="e" vm="2">
        <f t="shared" ca="1" si="42"/>
        <v>#NAME?</v>
      </c>
      <c r="I688" t="str">
        <f t="shared" si="43"/>
        <v>07.03.01.24 Delitos Sexuales</v>
      </c>
      <c r="K688" t="s">
        <v>67</v>
      </c>
      <c r="L688" t="s">
        <v>2536</v>
      </c>
      <c r="M688" t="s">
        <v>2537</v>
      </c>
      <c r="N688" t="s">
        <v>1604</v>
      </c>
    </row>
    <row r="689" spans="1:14" x14ac:dyDescent="0.25">
      <c r="A689" t="e" vm="1">
        <f ca="1">_xlfn.XLOOKUP(K689,Sectores[Sector],Sectores[id_Sector],FALSE)</f>
        <v>#NAME?</v>
      </c>
      <c r="B689" t="e" vm="1">
        <f ca="1">_xlfn.XLOOKUP(L689,Contenido[Contenido],Contenido[id_contenido])</f>
        <v>#NAME?</v>
      </c>
      <c r="C689" t="e" vm="1">
        <f ca="1">_xlfn.XLOOKUP(M689,Temas[Tema],Temas[id_Tema],FALSE)</f>
        <v>#NAME?</v>
      </c>
      <c r="D689" t="s">
        <v>4152</v>
      </c>
      <c r="F689" t="e" vm="2">
        <f t="shared" ca="1" si="40"/>
        <v>#NAME?</v>
      </c>
      <c r="G689" t="e" vm="2">
        <f t="shared" ca="1" si="41"/>
        <v>#NAME?</v>
      </c>
      <c r="H689" t="e" vm="2">
        <f t="shared" ca="1" si="42"/>
        <v>#NAME?</v>
      </c>
      <c r="I689" t="str">
        <f t="shared" si="43"/>
        <v>07.03.01.25 Delitos Tributarios</v>
      </c>
      <c r="K689" t="s">
        <v>67</v>
      </c>
      <c r="L689" t="s">
        <v>2536</v>
      </c>
      <c r="M689" t="s">
        <v>2537</v>
      </c>
      <c r="N689" t="s">
        <v>1750</v>
      </c>
    </row>
    <row r="690" spans="1:14" x14ac:dyDescent="0.25">
      <c r="A690" t="e" vm="1">
        <f ca="1">_xlfn.XLOOKUP(K690,Sectores[Sector],Sectores[id_Sector],FALSE)</f>
        <v>#NAME?</v>
      </c>
      <c r="B690" t="e" vm="1">
        <f ca="1">_xlfn.XLOOKUP(L690,Contenido[Contenido],Contenido[id_contenido])</f>
        <v>#NAME?</v>
      </c>
      <c r="C690" t="e" vm="1">
        <f ca="1">_xlfn.XLOOKUP(M690,Temas[Tema],Temas[id_Tema],FALSE)</f>
        <v>#NAME?</v>
      </c>
      <c r="D690" t="s">
        <v>4153</v>
      </c>
      <c r="F690" t="e" vm="2">
        <f t="shared" ca="1" si="40"/>
        <v>#NAME?</v>
      </c>
      <c r="G690" t="e" vm="2">
        <f t="shared" ca="1" si="41"/>
        <v>#NAME?</v>
      </c>
      <c r="H690" t="e" vm="2">
        <f t="shared" ca="1" si="42"/>
        <v>#NAME?</v>
      </c>
      <c r="I690" t="str">
        <f t="shared" si="43"/>
        <v>07.03.01.26 Delitos Urbanísticos y de Servicios Públicos</v>
      </c>
      <c r="K690" t="s">
        <v>67</v>
      </c>
      <c r="L690" t="s">
        <v>2536</v>
      </c>
      <c r="M690" t="s">
        <v>2537</v>
      </c>
      <c r="N690" t="s">
        <v>2159</v>
      </c>
    </row>
    <row r="691" spans="1:14" x14ac:dyDescent="0.25">
      <c r="A691" t="e" vm="1">
        <f ca="1">_xlfn.XLOOKUP(K691,Sectores[Sector],Sectores[id_Sector],FALSE)</f>
        <v>#NAME?</v>
      </c>
      <c r="B691" t="e" vm="1">
        <f ca="1">_xlfn.XLOOKUP(L691,Contenido[Contenido],Contenido[id_contenido])</f>
        <v>#NAME?</v>
      </c>
      <c r="C691" t="e" vm="1">
        <f ca="1">_xlfn.XLOOKUP(M691,Temas[Tema],Temas[id_Tema],FALSE)</f>
        <v>#NAME?</v>
      </c>
      <c r="D691" t="s">
        <v>4154</v>
      </c>
      <c r="F691" t="e" vm="2">
        <f t="shared" ca="1" si="40"/>
        <v>#NAME?</v>
      </c>
      <c r="G691" t="e" vm="2">
        <f t="shared" ca="1" si="41"/>
        <v>#NAME?</v>
      </c>
      <c r="H691" t="e" vm="2">
        <f t="shared" ca="1" si="42"/>
        <v>#NAME?</v>
      </c>
      <c r="I691" t="str">
        <f t="shared" si="43"/>
        <v xml:space="preserve">07.03.01.27 Delitos Violentos </v>
      </c>
      <c r="K691" t="s">
        <v>67</v>
      </c>
      <c r="L691" t="s">
        <v>2536</v>
      </c>
      <c r="M691" t="s">
        <v>2537</v>
      </c>
      <c r="N691" t="s">
        <v>1629</v>
      </c>
    </row>
    <row r="692" spans="1:14" x14ac:dyDescent="0.25">
      <c r="A692" t="e" vm="1">
        <f ca="1">_xlfn.XLOOKUP(K692,Sectores[Sector],Sectores[id_Sector],FALSE)</f>
        <v>#NAME?</v>
      </c>
      <c r="B692" t="e" vm="1">
        <f ca="1">_xlfn.XLOOKUP(L692,Contenido[Contenido],Contenido[id_contenido])</f>
        <v>#NAME?</v>
      </c>
      <c r="C692" t="e" vm="1">
        <f ca="1">_xlfn.XLOOKUP(M692,Temas[Tema],Temas[id_Tema],FALSE)</f>
        <v>#NAME?</v>
      </c>
      <c r="D692" t="s">
        <v>4155</v>
      </c>
      <c r="F692" t="e" vm="2">
        <f t="shared" ca="1" si="40"/>
        <v>#NAME?</v>
      </c>
      <c r="G692" t="e" vm="2">
        <f t="shared" ca="1" si="41"/>
        <v>#NAME?</v>
      </c>
      <c r="H692" t="e" vm="2">
        <f t="shared" ca="1" si="42"/>
        <v>#NAME?</v>
      </c>
      <c r="I692" t="str">
        <f t="shared" si="43"/>
        <v xml:space="preserve">07.03.01.28 Drogas </v>
      </c>
      <c r="K692" t="s">
        <v>67</v>
      </c>
      <c r="L692" t="s">
        <v>2536</v>
      </c>
      <c r="M692" t="s">
        <v>2537</v>
      </c>
      <c r="N692" t="s">
        <v>1787</v>
      </c>
    </row>
    <row r="693" spans="1:14" x14ac:dyDescent="0.25">
      <c r="A693" t="e" vm="1">
        <f ca="1">_xlfn.XLOOKUP(K693,Sectores[Sector],Sectores[id_Sector],FALSE)</f>
        <v>#NAME?</v>
      </c>
      <c r="B693" t="e" vm="1">
        <f ca="1">_xlfn.XLOOKUP(L693,Contenido[Contenido],Contenido[id_contenido])</f>
        <v>#NAME?</v>
      </c>
      <c r="C693" t="e" vm="1">
        <f ca="1">_xlfn.XLOOKUP(M693,Temas[Tema],Temas[id_Tema],FALSE)</f>
        <v>#NAME?</v>
      </c>
      <c r="D693" t="s">
        <v>4156</v>
      </c>
      <c r="F693" t="e" vm="2">
        <f t="shared" ca="1" si="40"/>
        <v>#NAME?</v>
      </c>
      <c r="G693" t="e" vm="2">
        <f t="shared" ca="1" si="41"/>
        <v>#NAME?</v>
      </c>
      <c r="H693" t="e" vm="2">
        <f t="shared" ca="1" si="42"/>
        <v>#NAME?</v>
      </c>
      <c r="I693" t="str">
        <f t="shared" si="43"/>
        <v>07.03.01.29 Otros</v>
      </c>
      <c r="K693" t="s">
        <v>67</v>
      </c>
      <c r="L693" t="s">
        <v>2536</v>
      </c>
      <c r="M693" t="s">
        <v>2537</v>
      </c>
      <c r="N693" t="s">
        <v>194</v>
      </c>
    </row>
    <row r="694" spans="1:14" x14ac:dyDescent="0.25">
      <c r="A694" t="e" vm="1">
        <f ca="1">_xlfn.XLOOKUP(K694,Sectores[Sector],Sectores[id_Sector],FALSE)</f>
        <v>#NAME?</v>
      </c>
      <c r="B694" t="e" vm="1">
        <f ca="1">_xlfn.XLOOKUP(L694,Contenido[Contenido],Contenido[id_contenido])</f>
        <v>#NAME?</v>
      </c>
      <c r="C694" t="e" vm="1">
        <f ca="1">_xlfn.XLOOKUP(M694,Temas[Tema],Temas[id_Tema],FALSE)</f>
        <v>#NAME?</v>
      </c>
      <c r="D694" t="s">
        <v>4157</v>
      </c>
      <c r="F694" t="e" vm="2">
        <f t="shared" ca="1" si="40"/>
        <v>#NAME?</v>
      </c>
      <c r="G694" t="e" vm="2">
        <f t="shared" ca="1" si="41"/>
        <v>#NAME?</v>
      </c>
      <c r="H694" t="e" vm="2">
        <f t="shared" ca="1" si="42"/>
        <v>#NAME?</v>
      </c>
      <c r="I694" t="str">
        <f t="shared" si="43"/>
        <v>08.01.01.01 Becas de Educación</v>
      </c>
      <c r="K694" t="s">
        <v>62</v>
      </c>
      <c r="L694" t="s">
        <v>567</v>
      </c>
      <c r="M694" t="s">
        <v>566</v>
      </c>
      <c r="N694" t="s">
        <v>568</v>
      </c>
    </row>
    <row r="695" spans="1:14" x14ac:dyDescent="0.25">
      <c r="A695" t="e" vm="1">
        <f ca="1">_xlfn.XLOOKUP(K695,Sectores[Sector],Sectores[id_Sector],FALSE)</f>
        <v>#NAME?</v>
      </c>
      <c r="B695" t="e" vm="1">
        <f ca="1">_xlfn.XLOOKUP(L695,Contenido[Contenido],Contenido[id_contenido])</f>
        <v>#NAME?</v>
      </c>
      <c r="C695" t="e" vm="1">
        <f ca="1">_xlfn.XLOOKUP(M695,Temas[Tema],Temas[id_Tema],FALSE)</f>
        <v>#NAME?</v>
      </c>
      <c r="D695" t="s">
        <v>4158</v>
      </c>
      <c r="F695" t="e" vm="2">
        <f t="shared" ca="1" si="40"/>
        <v>#NAME?</v>
      </c>
      <c r="G695" t="e" vm="2">
        <f t="shared" ca="1" si="41"/>
        <v>#NAME?</v>
      </c>
      <c r="H695" t="e" vm="2">
        <f t="shared" ca="1" si="42"/>
        <v>#NAME?</v>
      </c>
      <c r="I695" t="str">
        <f t="shared" si="43"/>
        <v>08.02.01.01 PSU</v>
      </c>
      <c r="K695" t="s">
        <v>62</v>
      </c>
      <c r="L695" t="s">
        <v>563</v>
      </c>
      <c r="M695" t="s">
        <v>565</v>
      </c>
      <c r="N695" t="s">
        <v>564</v>
      </c>
    </row>
    <row r="696" spans="1:14" x14ac:dyDescent="0.25">
      <c r="A696" t="e" vm="1">
        <f ca="1">_xlfn.XLOOKUP(K696,Sectores[Sector],Sectores[id_Sector],FALSE)</f>
        <v>#NAME?</v>
      </c>
      <c r="B696" t="e" vm="1">
        <f ca="1">_xlfn.XLOOKUP(L696,Contenido[Contenido],Contenido[id_contenido])</f>
        <v>#NAME?</v>
      </c>
      <c r="C696" t="e" vm="1">
        <f ca="1">_xlfn.XLOOKUP(M696,Temas[Tema],Temas[id_Tema],FALSE)</f>
        <v>#NAME?</v>
      </c>
      <c r="D696" t="s">
        <v>4159</v>
      </c>
      <c r="F696" t="e" vm="2">
        <f t="shared" ca="1" si="40"/>
        <v>#NAME?</v>
      </c>
      <c r="G696" t="e" vm="2">
        <f t="shared" ca="1" si="41"/>
        <v>#NAME?</v>
      </c>
      <c r="H696" t="e" vm="2">
        <f t="shared" ca="1" si="42"/>
        <v>#NAME?</v>
      </c>
      <c r="I696" t="str">
        <f t="shared" si="43"/>
        <v>08.03.01.01 2º Medio</v>
      </c>
      <c r="K696" t="s">
        <v>62</v>
      </c>
      <c r="L696" t="s">
        <v>76</v>
      </c>
      <c r="M696" t="s">
        <v>1479</v>
      </c>
      <c r="N696" t="s">
        <v>1471</v>
      </c>
    </row>
    <row r="697" spans="1:14" x14ac:dyDescent="0.25">
      <c r="A697" t="e" vm="1">
        <f ca="1">_xlfn.XLOOKUP(K697,Sectores[Sector],Sectores[id_Sector],FALSE)</f>
        <v>#NAME?</v>
      </c>
      <c r="B697" t="e" vm="1">
        <f ca="1">_xlfn.XLOOKUP(L697,Contenido[Contenido],Contenido[id_contenido])</f>
        <v>#NAME?</v>
      </c>
      <c r="C697" t="e" vm="1">
        <f ca="1">_xlfn.XLOOKUP(M697,Temas[Tema],Temas[id_Tema],FALSE)</f>
        <v>#NAME?</v>
      </c>
      <c r="D697" t="s">
        <v>4160</v>
      </c>
      <c r="F697" t="e" vm="2">
        <f t="shared" ca="1" si="40"/>
        <v>#NAME?</v>
      </c>
      <c r="G697" t="e" vm="2">
        <f t="shared" ca="1" si="41"/>
        <v>#NAME?</v>
      </c>
      <c r="H697" t="e" vm="2">
        <f t="shared" ca="1" si="42"/>
        <v>#NAME?</v>
      </c>
      <c r="I697" t="str">
        <f t="shared" si="43"/>
        <v>08.03.01.02 4º Básico</v>
      </c>
      <c r="K697" t="s">
        <v>62</v>
      </c>
      <c r="L697" t="s">
        <v>76</v>
      </c>
      <c r="M697" t="s">
        <v>1479</v>
      </c>
      <c r="N697" t="s">
        <v>1465</v>
      </c>
    </row>
    <row r="698" spans="1:14" x14ac:dyDescent="0.25">
      <c r="A698" t="e" vm="1">
        <f ca="1">_xlfn.XLOOKUP(K698,Sectores[Sector],Sectores[id_Sector],FALSE)</f>
        <v>#NAME?</v>
      </c>
      <c r="B698" t="e" vm="1">
        <f ca="1">_xlfn.XLOOKUP(L698,Contenido[Contenido],Contenido[id_contenido])</f>
        <v>#NAME?</v>
      </c>
      <c r="C698" t="e" vm="1">
        <f ca="1">_xlfn.XLOOKUP(M698,Temas[Tema],Temas[id_Tema],FALSE)</f>
        <v>#NAME?</v>
      </c>
      <c r="D698" t="s">
        <v>4161</v>
      </c>
      <c r="F698" t="e" vm="2">
        <f t="shared" ca="1" si="40"/>
        <v>#NAME?</v>
      </c>
      <c r="G698" t="e" vm="2">
        <f t="shared" ca="1" si="41"/>
        <v>#NAME?</v>
      </c>
      <c r="H698" t="e" vm="2">
        <f t="shared" ca="1" si="42"/>
        <v>#NAME?</v>
      </c>
      <c r="I698" t="str">
        <f t="shared" si="43"/>
        <v>08.03.01.03 6º Básico</v>
      </c>
      <c r="K698" t="s">
        <v>62</v>
      </c>
      <c r="L698" t="s">
        <v>76</v>
      </c>
      <c r="M698" t="s">
        <v>1479</v>
      </c>
      <c r="N698" t="s">
        <v>1467</v>
      </c>
    </row>
    <row r="699" spans="1:14" x14ac:dyDescent="0.25">
      <c r="A699" t="e" vm="1">
        <f ca="1">_xlfn.XLOOKUP(K699,Sectores[Sector],Sectores[id_Sector],FALSE)</f>
        <v>#NAME?</v>
      </c>
      <c r="B699" t="e" vm="1">
        <f ca="1">_xlfn.XLOOKUP(L699,Contenido[Contenido],Contenido[id_contenido])</f>
        <v>#NAME?</v>
      </c>
      <c r="C699" t="e" vm="1">
        <f ca="1">_xlfn.XLOOKUP(M699,Temas[Tema],Temas[id_Tema],FALSE)</f>
        <v>#NAME?</v>
      </c>
      <c r="D699" t="s">
        <v>4162</v>
      </c>
      <c r="F699" t="e" vm="2">
        <f t="shared" ca="1" si="40"/>
        <v>#NAME?</v>
      </c>
      <c r="G699" t="e" vm="2">
        <f t="shared" ca="1" si="41"/>
        <v>#NAME?</v>
      </c>
      <c r="H699" t="e" vm="2">
        <f t="shared" ca="1" si="42"/>
        <v>#NAME?</v>
      </c>
      <c r="I699" t="str">
        <f t="shared" si="43"/>
        <v>08.03.01.04 8º Básico</v>
      </c>
      <c r="K699" t="s">
        <v>62</v>
      </c>
      <c r="L699" t="s">
        <v>76</v>
      </c>
      <c r="M699" t="s">
        <v>1479</v>
      </c>
      <c r="N699" t="s">
        <v>1469</v>
      </c>
    </row>
    <row r="700" spans="1:14" x14ac:dyDescent="0.25">
      <c r="A700" t="e" vm="1">
        <f ca="1">_xlfn.XLOOKUP(K700,Sectores[Sector],Sectores[id_Sector],FALSE)</f>
        <v>#NAME?</v>
      </c>
      <c r="B700" t="e" vm="1">
        <f ca="1">_xlfn.XLOOKUP(L700,Contenido[Contenido],Contenido[id_contenido])</f>
        <v>#NAME?</v>
      </c>
      <c r="C700" t="e" vm="1">
        <f ca="1">_xlfn.XLOOKUP(M700,Temas[Tema],Temas[id_Tema],FALSE)</f>
        <v>#NAME?</v>
      </c>
      <c r="D700" t="s">
        <v>4163</v>
      </c>
      <c r="F700" t="e" vm="2">
        <f t="shared" ca="1" si="40"/>
        <v>#NAME?</v>
      </c>
      <c r="G700" t="e" vm="2">
        <f t="shared" ca="1" si="41"/>
        <v>#NAME?</v>
      </c>
      <c r="H700" t="e" vm="2">
        <f t="shared" ca="1" si="42"/>
        <v>#NAME?</v>
      </c>
      <c r="I700" t="str">
        <f t="shared" si="43"/>
        <v>08.03.02.01 2º Medio</v>
      </c>
      <c r="K700" t="s">
        <v>62</v>
      </c>
      <c r="L700" t="s">
        <v>76</v>
      </c>
      <c r="M700" t="s">
        <v>1484</v>
      </c>
      <c r="N700" t="s">
        <v>1471</v>
      </c>
    </row>
    <row r="701" spans="1:14" x14ac:dyDescent="0.25">
      <c r="A701" t="e" vm="1">
        <f ca="1">_xlfn.XLOOKUP(K701,Sectores[Sector],Sectores[id_Sector],FALSE)</f>
        <v>#NAME?</v>
      </c>
      <c r="B701" t="e" vm="1">
        <f ca="1">_xlfn.XLOOKUP(L701,Contenido[Contenido],Contenido[id_contenido])</f>
        <v>#NAME?</v>
      </c>
      <c r="C701" t="e" vm="1">
        <f ca="1">_xlfn.XLOOKUP(M701,Temas[Tema],Temas[id_Tema],FALSE)</f>
        <v>#NAME?</v>
      </c>
      <c r="D701" t="s">
        <v>4164</v>
      </c>
      <c r="F701" t="e" vm="2">
        <f t="shared" ca="1" si="40"/>
        <v>#NAME?</v>
      </c>
      <c r="G701" t="e" vm="2">
        <f t="shared" ca="1" si="41"/>
        <v>#NAME?</v>
      </c>
      <c r="H701" t="e" vm="2">
        <f t="shared" ca="1" si="42"/>
        <v>#NAME?</v>
      </c>
      <c r="I701" t="str">
        <f t="shared" si="43"/>
        <v>08.03.02.02 4º Básico</v>
      </c>
      <c r="K701" t="s">
        <v>62</v>
      </c>
      <c r="L701" t="s">
        <v>76</v>
      </c>
      <c r="M701" t="s">
        <v>1484</v>
      </c>
      <c r="N701" t="s">
        <v>1465</v>
      </c>
    </row>
    <row r="702" spans="1:14" x14ac:dyDescent="0.25">
      <c r="A702" t="e" vm="1">
        <f ca="1">_xlfn.XLOOKUP(K702,Sectores[Sector],Sectores[id_Sector],FALSE)</f>
        <v>#NAME?</v>
      </c>
      <c r="B702" t="e" vm="1">
        <f ca="1">_xlfn.XLOOKUP(L702,Contenido[Contenido],Contenido[id_contenido])</f>
        <v>#NAME?</v>
      </c>
      <c r="C702" t="e" vm="1">
        <f ca="1">_xlfn.XLOOKUP(M702,Temas[Tema],Temas[id_Tema],FALSE)</f>
        <v>#NAME?</v>
      </c>
      <c r="D702" t="s">
        <v>4165</v>
      </c>
      <c r="F702" t="e" vm="2">
        <f t="shared" ca="1" si="40"/>
        <v>#NAME?</v>
      </c>
      <c r="G702" t="e" vm="2">
        <f t="shared" ca="1" si="41"/>
        <v>#NAME?</v>
      </c>
      <c r="H702" t="e" vm="2">
        <f t="shared" ca="1" si="42"/>
        <v>#NAME?</v>
      </c>
      <c r="I702" t="str">
        <f t="shared" si="43"/>
        <v>08.03.02.03 6º Básico</v>
      </c>
      <c r="K702" t="s">
        <v>62</v>
      </c>
      <c r="L702" t="s">
        <v>76</v>
      </c>
      <c r="M702" t="s">
        <v>1484</v>
      </c>
      <c r="N702" t="s">
        <v>1467</v>
      </c>
    </row>
    <row r="703" spans="1:14" x14ac:dyDescent="0.25">
      <c r="A703" t="e" vm="1">
        <f ca="1">_xlfn.XLOOKUP(K703,Sectores[Sector],Sectores[id_Sector],FALSE)</f>
        <v>#NAME?</v>
      </c>
      <c r="B703" t="e" vm="1">
        <f ca="1">_xlfn.XLOOKUP(L703,Contenido[Contenido],Contenido[id_contenido])</f>
        <v>#NAME?</v>
      </c>
      <c r="C703" t="e" vm="1">
        <f ca="1">_xlfn.XLOOKUP(M703,Temas[Tema],Temas[id_Tema],FALSE)</f>
        <v>#NAME?</v>
      </c>
      <c r="D703" t="s">
        <v>4166</v>
      </c>
      <c r="F703" t="e" vm="2">
        <f t="shared" ca="1" si="40"/>
        <v>#NAME?</v>
      </c>
      <c r="G703" t="e" vm="2">
        <f t="shared" ca="1" si="41"/>
        <v>#NAME?</v>
      </c>
      <c r="H703" t="e" vm="2">
        <f t="shared" ca="1" si="42"/>
        <v>#NAME?</v>
      </c>
      <c r="I703" t="str">
        <f t="shared" si="43"/>
        <v>08.03.02.04 8º Básico</v>
      </c>
      <c r="K703" t="s">
        <v>62</v>
      </c>
      <c r="L703" t="s">
        <v>76</v>
      </c>
      <c r="M703" t="s">
        <v>1484</v>
      </c>
      <c r="N703" t="s">
        <v>1469</v>
      </c>
    </row>
    <row r="704" spans="1:14" x14ac:dyDescent="0.25">
      <c r="A704" t="e" vm="1">
        <f ca="1">_xlfn.XLOOKUP(K704,Sectores[Sector],Sectores[id_Sector],FALSE)</f>
        <v>#NAME?</v>
      </c>
      <c r="B704" t="e" vm="1">
        <f ca="1">_xlfn.XLOOKUP(L704,Contenido[Contenido],Contenido[id_contenido])</f>
        <v>#NAME?</v>
      </c>
      <c r="C704" t="e" vm="1">
        <f ca="1">_xlfn.XLOOKUP(M704,Temas[Tema],Temas[id_Tema],FALSE)</f>
        <v>#NAME?</v>
      </c>
      <c r="D704" t="s">
        <v>4167</v>
      </c>
      <c r="F704" t="e" vm="2">
        <f t="shared" ca="1" si="40"/>
        <v>#NAME?</v>
      </c>
      <c r="G704" t="e" vm="2">
        <f t="shared" ca="1" si="41"/>
        <v>#NAME?</v>
      </c>
      <c r="H704" t="e" vm="2">
        <f t="shared" ca="1" si="42"/>
        <v>#NAME?</v>
      </c>
      <c r="I704" t="str">
        <f t="shared" si="43"/>
        <v>08.03.03.01 2º Básico</v>
      </c>
      <c r="K704" t="s">
        <v>62</v>
      </c>
      <c r="L704" t="s">
        <v>76</v>
      </c>
      <c r="M704" t="s">
        <v>1459</v>
      </c>
      <c r="N704" t="s">
        <v>1460</v>
      </c>
    </row>
    <row r="705" spans="1:14" x14ac:dyDescent="0.25">
      <c r="A705" t="e" vm="1">
        <f ca="1">_xlfn.XLOOKUP(K705,Sectores[Sector],Sectores[id_Sector],FALSE)</f>
        <v>#NAME?</v>
      </c>
      <c r="B705" t="e" vm="1">
        <f ca="1">_xlfn.XLOOKUP(L705,Contenido[Contenido],Contenido[id_contenido])</f>
        <v>#NAME?</v>
      </c>
      <c r="C705" t="e" vm="1">
        <f ca="1">_xlfn.XLOOKUP(M705,Temas[Tema],Temas[id_Tema],FALSE)</f>
        <v>#NAME?</v>
      </c>
      <c r="D705" t="s">
        <v>4168</v>
      </c>
      <c r="F705" t="e" vm="2">
        <f t="shared" ca="1" si="40"/>
        <v>#NAME?</v>
      </c>
      <c r="G705" t="e" vm="2">
        <f t="shared" ca="1" si="41"/>
        <v>#NAME?</v>
      </c>
      <c r="H705" t="e" vm="2">
        <f t="shared" ca="1" si="42"/>
        <v>#NAME?</v>
      </c>
      <c r="I705" t="str">
        <f t="shared" si="43"/>
        <v>08.03.03.02 2º Medio</v>
      </c>
      <c r="K705" t="s">
        <v>62</v>
      </c>
      <c r="L705" t="s">
        <v>76</v>
      </c>
      <c r="M705" t="s">
        <v>1459</v>
      </c>
      <c r="N705" t="s">
        <v>1471</v>
      </c>
    </row>
    <row r="706" spans="1:14" x14ac:dyDescent="0.25">
      <c r="A706" t="e" vm="1">
        <f ca="1">_xlfn.XLOOKUP(K706,Sectores[Sector],Sectores[id_Sector],FALSE)</f>
        <v>#NAME?</v>
      </c>
      <c r="B706" t="e" vm="1">
        <f ca="1">_xlfn.XLOOKUP(L706,Contenido[Contenido],Contenido[id_contenido])</f>
        <v>#NAME?</v>
      </c>
      <c r="C706" t="e" vm="1">
        <f ca="1">_xlfn.XLOOKUP(M706,Temas[Tema],Temas[id_Tema],FALSE)</f>
        <v>#NAME?</v>
      </c>
      <c r="D706" t="s">
        <v>4169</v>
      </c>
      <c r="F706" t="e" vm="2">
        <f t="shared" ca="1" si="40"/>
        <v>#NAME?</v>
      </c>
      <c r="G706" t="e" vm="2">
        <f t="shared" ca="1" si="41"/>
        <v>#NAME?</v>
      </c>
      <c r="H706" t="e" vm="2">
        <f t="shared" ca="1" si="42"/>
        <v>#NAME?</v>
      </c>
      <c r="I706" t="str">
        <f t="shared" si="43"/>
        <v>08.03.03.03 4º Básico</v>
      </c>
      <c r="K706" t="s">
        <v>62</v>
      </c>
      <c r="L706" t="s">
        <v>76</v>
      </c>
      <c r="M706" t="s">
        <v>1459</v>
      </c>
      <c r="N706" t="s">
        <v>1465</v>
      </c>
    </row>
    <row r="707" spans="1:14" x14ac:dyDescent="0.25">
      <c r="A707" t="e" vm="1">
        <f ca="1">_xlfn.XLOOKUP(K707,Sectores[Sector],Sectores[id_Sector],FALSE)</f>
        <v>#NAME?</v>
      </c>
      <c r="B707" t="e" vm="1">
        <f ca="1">_xlfn.XLOOKUP(L707,Contenido[Contenido],Contenido[id_contenido])</f>
        <v>#NAME?</v>
      </c>
      <c r="C707" t="e" vm="1">
        <f ca="1">_xlfn.XLOOKUP(M707,Temas[Tema],Temas[id_Tema],FALSE)</f>
        <v>#NAME?</v>
      </c>
      <c r="D707" t="s">
        <v>4170</v>
      </c>
      <c r="F707" t="e" vm="2">
        <f t="shared" ca="1" si="40"/>
        <v>#NAME?</v>
      </c>
      <c r="G707" t="e" vm="2">
        <f t="shared" ca="1" si="41"/>
        <v>#NAME?</v>
      </c>
      <c r="H707" t="e" vm="2">
        <f t="shared" ca="1" si="42"/>
        <v>#NAME?</v>
      </c>
      <c r="I707" t="str">
        <f t="shared" si="43"/>
        <v>08.03.03.04 6º Básico</v>
      </c>
      <c r="K707" t="s">
        <v>62</v>
      </c>
      <c r="L707" t="s">
        <v>76</v>
      </c>
      <c r="M707" t="s">
        <v>1459</v>
      </c>
      <c r="N707" t="s">
        <v>1467</v>
      </c>
    </row>
    <row r="708" spans="1:14" x14ac:dyDescent="0.25">
      <c r="A708" t="e" vm="1">
        <f ca="1">_xlfn.XLOOKUP(K708,Sectores[Sector],Sectores[id_Sector],FALSE)</f>
        <v>#NAME?</v>
      </c>
      <c r="B708" t="e" vm="1">
        <f ca="1">_xlfn.XLOOKUP(L708,Contenido[Contenido],Contenido[id_contenido])</f>
        <v>#NAME?</v>
      </c>
      <c r="C708" t="e" vm="1">
        <f ca="1">_xlfn.XLOOKUP(M708,Temas[Tema],Temas[id_Tema],FALSE)</f>
        <v>#NAME?</v>
      </c>
      <c r="D708" t="s">
        <v>4171</v>
      </c>
      <c r="F708" t="e" vm="2">
        <f t="shared" ca="1" si="40"/>
        <v>#NAME?</v>
      </c>
      <c r="G708" t="e" vm="2">
        <f t="shared" ca="1" si="41"/>
        <v>#NAME?</v>
      </c>
      <c r="H708" t="e" vm="2">
        <f t="shared" ca="1" si="42"/>
        <v>#NAME?</v>
      </c>
      <c r="I708" t="str">
        <f t="shared" si="43"/>
        <v>08.03.03.05 8º Básico</v>
      </c>
      <c r="K708" t="s">
        <v>62</v>
      </c>
      <c r="L708" t="s">
        <v>76</v>
      </c>
      <c r="M708" t="s">
        <v>1459</v>
      </c>
      <c r="N708" t="s">
        <v>1469</v>
      </c>
    </row>
    <row r="709" spans="1:14" x14ac:dyDescent="0.25">
      <c r="A709" t="e" vm="1">
        <f ca="1">_xlfn.XLOOKUP(K709,Sectores[Sector],Sectores[id_Sector],FALSE)</f>
        <v>#NAME?</v>
      </c>
      <c r="B709" t="e" vm="1">
        <f ca="1">_xlfn.XLOOKUP(L709,Contenido[Contenido],Contenido[id_contenido])</f>
        <v>#NAME?</v>
      </c>
      <c r="C709" t="e" vm="1">
        <f ca="1">_xlfn.XLOOKUP(M709,Temas[Tema],Temas[id_Tema],FALSE)</f>
        <v>#NAME?</v>
      </c>
      <c r="D709" t="s">
        <v>4172</v>
      </c>
      <c r="F709" t="e" vm="2">
        <f t="shared" ref="F709:F772" ca="1" si="44">+A709&amp;" "&amp;K709</f>
        <v>#NAME?</v>
      </c>
      <c r="G709" t="e" vm="2">
        <f t="shared" ref="G709:G772" ca="1" si="45">+B709&amp;" "&amp;L709</f>
        <v>#NAME?</v>
      </c>
      <c r="H709" t="e" vm="2">
        <f t="shared" ref="H709:H772" ca="1" si="46">+C709&amp;" "&amp;M709</f>
        <v>#NAME?</v>
      </c>
      <c r="I709" t="str">
        <f t="shared" ref="I709:I772" si="47">+D709&amp;" "&amp;N709</f>
        <v>08.03.04.01 2º Básico</v>
      </c>
      <c r="K709" t="s">
        <v>62</v>
      </c>
      <c r="L709" t="s">
        <v>76</v>
      </c>
      <c r="M709" t="s">
        <v>1473</v>
      </c>
      <c r="N709" t="s">
        <v>1460</v>
      </c>
    </row>
    <row r="710" spans="1:14" x14ac:dyDescent="0.25">
      <c r="A710" t="e" vm="1">
        <f ca="1">_xlfn.XLOOKUP(K710,Sectores[Sector],Sectores[id_Sector],FALSE)</f>
        <v>#NAME?</v>
      </c>
      <c r="B710" t="e" vm="1">
        <f ca="1">_xlfn.XLOOKUP(L710,Contenido[Contenido],Contenido[id_contenido])</f>
        <v>#NAME?</v>
      </c>
      <c r="C710" t="e" vm="1">
        <f ca="1">_xlfn.XLOOKUP(M710,Temas[Tema],Temas[id_Tema],FALSE)</f>
        <v>#NAME?</v>
      </c>
      <c r="D710" t="s">
        <v>4173</v>
      </c>
      <c r="F710" t="e" vm="2">
        <f t="shared" ca="1" si="44"/>
        <v>#NAME?</v>
      </c>
      <c r="G710" t="e" vm="2">
        <f t="shared" ca="1" si="45"/>
        <v>#NAME?</v>
      </c>
      <c r="H710" t="e" vm="2">
        <f t="shared" ca="1" si="46"/>
        <v>#NAME?</v>
      </c>
      <c r="I710" t="str">
        <f t="shared" si="47"/>
        <v>08.03.04.02 2º Medio</v>
      </c>
      <c r="K710" t="s">
        <v>62</v>
      </c>
      <c r="L710" t="s">
        <v>76</v>
      </c>
      <c r="M710" t="s">
        <v>1473</v>
      </c>
      <c r="N710" t="s">
        <v>1471</v>
      </c>
    </row>
    <row r="711" spans="1:14" x14ac:dyDescent="0.25">
      <c r="A711" t="e" vm="1">
        <f ca="1">_xlfn.XLOOKUP(K711,Sectores[Sector],Sectores[id_Sector],FALSE)</f>
        <v>#NAME?</v>
      </c>
      <c r="B711" t="e" vm="1">
        <f ca="1">_xlfn.XLOOKUP(L711,Contenido[Contenido],Contenido[id_contenido])</f>
        <v>#NAME?</v>
      </c>
      <c r="C711" t="e" vm="1">
        <f ca="1">_xlfn.XLOOKUP(M711,Temas[Tema],Temas[id_Tema],FALSE)</f>
        <v>#NAME?</v>
      </c>
      <c r="D711" t="s">
        <v>4174</v>
      </c>
      <c r="F711" t="e" vm="2">
        <f t="shared" ca="1" si="44"/>
        <v>#NAME?</v>
      </c>
      <c r="G711" t="e" vm="2">
        <f t="shared" ca="1" si="45"/>
        <v>#NAME?</v>
      </c>
      <c r="H711" t="e" vm="2">
        <f t="shared" ca="1" si="46"/>
        <v>#NAME?</v>
      </c>
      <c r="I711" t="str">
        <f t="shared" si="47"/>
        <v>08.03.04.03 4º Básico</v>
      </c>
      <c r="K711" t="s">
        <v>62</v>
      </c>
      <c r="L711" t="s">
        <v>76</v>
      </c>
      <c r="M711" t="s">
        <v>1473</v>
      </c>
      <c r="N711" t="s">
        <v>1465</v>
      </c>
    </row>
    <row r="712" spans="1:14" x14ac:dyDescent="0.25">
      <c r="A712" t="e" vm="1">
        <f ca="1">_xlfn.XLOOKUP(K712,Sectores[Sector],Sectores[id_Sector],FALSE)</f>
        <v>#NAME?</v>
      </c>
      <c r="B712" t="e" vm="1">
        <f ca="1">_xlfn.XLOOKUP(L712,Contenido[Contenido],Contenido[id_contenido])</f>
        <v>#NAME?</v>
      </c>
      <c r="C712" t="e" vm="1">
        <f ca="1">_xlfn.XLOOKUP(M712,Temas[Tema],Temas[id_Tema],FALSE)</f>
        <v>#NAME?</v>
      </c>
      <c r="D712" t="s">
        <v>4175</v>
      </c>
      <c r="F712" t="e" vm="2">
        <f t="shared" ca="1" si="44"/>
        <v>#NAME?</v>
      </c>
      <c r="G712" t="e" vm="2">
        <f t="shared" ca="1" si="45"/>
        <v>#NAME?</v>
      </c>
      <c r="H712" t="e" vm="2">
        <f t="shared" ca="1" si="46"/>
        <v>#NAME?</v>
      </c>
      <c r="I712" t="str">
        <f t="shared" si="47"/>
        <v>08.03.04.04 6º Básico</v>
      </c>
      <c r="K712" t="s">
        <v>62</v>
      </c>
      <c r="L712" t="s">
        <v>76</v>
      </c>
      <c r="M712" t="s">
        <v>1473</v>
      </c>
      <c r="N712" t="s">
        <v>1467</v>
      </c>
    </row>
    <row r="713" spans="1:14" x14ac:dyDescent="0.25">
      <c r="A713" t="e" vm="1">
        <f ca="1">_xlfn.XLOOKUP(K713,Sectores[Sector],Sectores[id_Sector],FALSE)</f>
        <v>#NAME?</v>
      </c>
      <c r="B713" t="e" vm="1">
        <f ca="1">_xlfn.XLOOKUP(L713,Contenido[Contenido],Contenido[id_contenido])</f>
        <v>#NAME?</v>
      </c>
      <c r="C713" t="e" vm="1">
        <f ca="1">_xlfn.XLOOKUP(M713,Temas[Tema],Temas[id_Tema],FALSE)</f>
        <v>#NAME?</v>
      </c>
      <c r="D713" t="s">
        <v>4176</v>
      </c>
      <c r="F713" t="e" vm="2">
        <f t="shared" ca="1" si="44"/>
        <v>#NAME?</v>
      </c>
      <c r="G713" t="e" vm="2">
        <f t="shared" ca="1" si="45"/>
        <v>#NAME?</v>
      </c>
      <c r="H713" t="e" vm="2">
        <f t="shared" ca="1" si="46"/>
        <v>#NAME?</v>
      </c>
      <c r="I713" t="str">
        <f t="shared" si="47"/>
        <v>08.03.04.05 8º Básico</v>
      </c>
      <c r="K713" t="s">
        <v>62</v>
      </c>
      <c r="L713" t="s">
        <v>76</v>
      </c>
      <c r="M713" t="s">
        <v>1473</v>
      </c>
      <c r="N713" t="s">
        <v>1469</v>
      </c>
    </row>
    <row r="714" spans="1:14" x14ac:dyDescent="0.25">
      <c r="A714" t="e" vm="1">
        <f ca="1">_xlfn.XLOOKUP(K714,Sectores[Sector],Sectores[id_Sector],FALSE)</f>
        <v>#NAME?</v>
      </c>
      <c r="B714" t="e" vm="1">
        <f ca="1">_xlfn.XLOOKUP(L714,Contenido[Contenido],Contenido[id_contenido])</f>
        <v>#NAME?</v>
      </c>
      <c r="C714" t="e" vm="1">
        <f ca="1">_xlfn.XLOOKUP(M714,Temas[Tema],Temas[id_Tema],FALSE)</f>
        <v>#NAME?</v>
      </c>
      <c r="D714" t="s">
        <v>4177</v>
      </c>
      <c r="F714" t="e" vm="2">
        <f t="shared" ca="1" si="44"/>
        <v>#NAME?</v>
      </c>
      <c r="G714" t="e" vm="2">
        <f t="shared" ca="1" si="45"/>
        <v>#NAME?</v>
      </c>
      <c r="H714" t="e" vm="2">
        <f t="shared" ca="1" si="46"/>
        <v>#NAME?</v>
      </c>
      <c r="I714" t="str">
        <f t="shared" si="47"/>
        <v>09.01.01.01 Número de Empresas</v>
      </c>
      <c r="K714" t="s">
        <v>1031</v>
      </c>
      <c r="L714" t="s">
        <v>1032</v>
      </c>
      <c r="M714" t="s">
        <v>1033</v>
      </c>
      <c r="N714" t="s">
        <v>1034</v>
      </c>
    </row>
    <row r="715" spans="1:14" x14ac:dyDescent="0.25">
      <c r="A715" t="e" vm="1">
        <f ca="1">_xlfn.XLOOKUP(K715,Sectores[Sector],Sectores[id_Sector],FALSE)</f>
        <v>#NAME?</v>
      </c>
      <c r="B715" t="e" vm="1">
        <f ca="1">_xlfn.XLOOKUP(L715,Contenido[Contenido],Contenido[id_contenido])</f>
        <v>#NAME?</v>
      </c>
      <c r="C715" t="e" vm="1">
        <f ca="1">_xlfn.XLOOKUP(M715,Temas[Tema],Temas[id_Tema],FALSE)</f>
        <v>#NAME?</v>
      </c>
      <c r="D715" t="s">
        <v>4178</v>
      </c>
      <c r="F715" t="e" vm="2">
        <f t="shared" ca="1" si="44"/>
        <v>#NAME?</v>
      </c>
      <c r="G715" t="e" vm="2">
        <f t="shared" ca="1" si="45"/>
        <v>#NAME?</v>
      </c>
      <c r="H715" t="e" vm="2">
        <f t="shared" ca="1" si="46"/>
        <v>#NAME?</v>
      </c>
      <c r="I715" t="str">
        <f t="shared" si="47"/>
        <v>09.01.01.02 Número de Trabajadores</v>
      </c>
      <c r="K715" t="s">
        <v>1031</v>
      </c>
      <c r="L715" t="s">
        <v>1032</v>
      </c>
      <c r="M715" t="s">
        <v>1033</v>
      </c>
      <c r="N715" t="s">
        <v>1072</v>
      </c>
    </row>
    <row r="716" spans="1:14" x14ac:dyDescent="0.25">
      <c r="A716" t="e" vm="1">
        <f ca="1">_xlfn.XLOOKUP(K716,Sectores[Sector],Sectores[id_Sector],FALSE)</f>
        <v>#NAME?</v>
      </c>
      <c r="B716" t="e" vm="1">
        <f ca="1">_xlfn.XLOOKUP(L716,Contenido[Contenido],Contenido[id_contenido])</f>
        <v>#NAME?</v>
      </c>
      <c r="C716" t="e" vm="1">
        <f ca="1">_xlfn.XLOOKUP(M716,Temas[Tema],Temas[id_Tema],FALSE)</f>
        <v>#NAME?</v>
      </c>
      <c r="D716" t="s">
        <v>4179</v>
      </c>
      <c r="F716" t="e" vm="2">
        <f t="shared" ca="1" si="44"/>
        <v>#NAME?</v>
      </c>
      <c r="G716" t="e" vm="2">
        <f t="shared" ca="1" si="45"/>
        <v>#NAME?</v>
      </c>
      <c r="H716" t="e" vm="2">
        <f t="shared" ca="1" si="46"/>
        <v>#NAME?</v>
      </c>
      <c r="I716" t="str">
        <f t="shared" si="47"/>
        <v>09.01.01.03 Renta Neta Informada Anual</v>
      </c>
      <c r="K716" t="s">
        <v>1031</v>
      </c>
      <c r="L716" t="s">
        <v>1032</v>
      </c>
      <c r="M716" t="s">
        <v>1033</v>
      </c>
      <c r="N716" t="s">
        <v>1090</v>
      </c>
    </row>
    <row r="717" spans="1:14" x14ac:dyDescent="0.25">
      <c r="A717" t="e" vm="1">
        <f ca="1">_xlfn.XLOOKUP(K717,Sectores[Sector],Sectores[id_Sector],FALSE)</f>
        <v>#NAME?</v>
      </c>
      <c r="B717" t="e" vm="1">
        <f ca="1">_xlfn.XLOOKUP(L717,Contenido[Contenido],Contenido[id_contenido])</f>
        <v>#NAME?</v>
      </c>
      <c r="C717" t="e" vm="1">
        <f ca="1">_xlfn.XLOOKUP(M717,Temas[Tema],Temas[id_Tema],FALSE)</f>
        <v>#NAME?</v>
      </c>
      <c r="D717" t="s">
        <v>4180</v>
      </c>
      <c r="F717" t="e" vm="2">
        <f t="shared" ca="1" si="44"/>
        <v>#NAME?</v>
      </c>
      <c r="G717" t="e" vm="2">
        <f t="shared" ca="1" si="45"/>
        <v>#NAME?</v>
      </c>
      <c r="H717" t="e" vm="2">
        <f t="shared" ca="1" si="46"/>
        <v>#NAME?</v>
      </c>
      <c r="I717" t="str">
        <f t="shared" si="47"/>
        <v>09.01.02.01 Número de Empresas</v>
      </c>
      <c r="K717" t="s">
        <v>1031</v>
      </c>
      <c r="L717" t="s">
        <v>1032</v>
      </c>
      <c r="M717" t="s">
        <v>1039</v>
      </c>
      <c r="N717" t="s">
        <v>1034</v>
      </c>
    </row>
    <row r="718" spans="1:14" x14ac:dyDescent="0.25">
      <c r="A718" t="e" vm="1">
        <f ca="1">_xlfn.XLOOKUP(K718,Sectores[Sector],Sectores[id_Sector],FALSE)</f>
        <v>#NAME?</v>
      </c>
      <c r="B718" t="e" vm="1">
        <f ca="1">_xlfn.XLOOKUP(L718,Contenido[Contenido],Contenido[id_contenido])</f>
        <v>#NAME?</v>
      </c>
      <c r="C718" t="e" vm="1">
        <f ca="1">_xlfn.XLOOKUP(M718,Temas[Tema],Temas[id_Tema],FALSE)</f>
        <v>#NAME?</v>
      </c>
      <c r="D718" t="s">
        <v>4181</v>
      </c>
      <c r="F718" t="e" vm="2">
        <f t="shared" ca="1" si="44"/>
        <v>#NAME?</v>
      </c>
      <c r="G718" t="e" vm="2">
        <f t="shared" ca="1" si="45"/>
        <v>#NAME?</v>
      </c>
      <c r="H718" t="e" vm="2">
        <f t="shared" ca="1" si="46"/>
        <v>#NAME?</v>
      </c>
      <c r="I718" t="str">
        <f t="shared" si="47"/>
        <v>09.01.02.02 Número de Trabajadores</v>
      </c>
      <c r="K718" t="s">
        <v>1031</v>
      </c>
      <c r="L718" t="s">
        <v>1032</v>
      </c>
      <c r="M718" t="s">
        <v>1039</v>
      </c>
      <c r="N718" t="s">
        <v>1072</v>
      </c>
    </row>
    <row r="719" spans="1:14" x14ac:dyDescent="0.25">
      <c r="A719" t="e" vm="1">
        <f ca="1">_xlfn.XLOOKUP(K719,Sectores[Sector],Sectores[id_Sector],FALSE)</f>
        <v>#NAME?</v>
      </c>
      <c r="B719" t="e" vm="1">
        <f ca="1">_xlfn.XLOOKUP(L719,Contenido[Contenido],Contenido[id_contenido])</f>
        <v>#NAME?</v>
      </c>
      <c r="C719" t="e" vm="1">
        <f ca="1">_xlfn.XLOOKUP(M719,Temas[Tema],Temas[id_Tema],FALSE)</f>
        <v>#NAME?</v>
      </c>
      <c r="D719" t="s">
        <v>4182</v>
      </c>
      <c r="F719" t="e" vm="2">
        <f t="shared" ca="1" si="44"/>
        <v>#NAME?</v>
      </c>
      <c r="G719" t="e" vm="2">
        <f t="shared" ca="1" si="45"/>
        <v>#NAME?</v>
      </c>
      <c r="H719" t="e" vm="2">
        <f t="shared" ca="1" si="46"/>
        <v>#NAME?</v>
      </c>
      <c r="I719" t="str">
        <f t="shared" si="47"/>
        <v>09.01.02.03 Renta Neta Informada Anual</v>
      </c>
      <c r="K719" t="s">
        <v>1031</v>
      </c>
      <c r="L719" t="s">
        <v>1032</v>
      </c>
      <c r="M719" t="s">
        <v>1039</v>
      </c>
      <c r="N719" t="s">
        <v>1090</v>
      </c>
    </row>
    <row r="720" spans="1:14" x14ac:dyDescent="0.25">
      <c r="A720" t="e" vm="1">
        <f ca="1">_xlfn.XLOOKUP(K720,Sectores[Sector],Sectores[id_Sector],FALSE)</f>
        <v>#NAME?</v>
      </c>
      <c r="B720" t="e" vm="1">
        <f ca="1">_xlfn.XLOOKUP(L720,Contenido[Contenido],Contenido[id_contenido])</f>
        <v>#NAME?</v>
      </c>
      <c r="C720" t="e" vm="1">
        <f ca="1">_xlfn.XLOOKUP(M720,Temas[Tema],Temas[id_Tema],FALSE)</f>
        <v>#NAME?</v>
      </c>
      <c r="D720" t="s">
        <v>4183</v>
      </c>
      <c r="F720" t="e" vm="2">
        <f t="shared" ca="1" si="44"/>
        <v>#NAME?</v>
      </c>
      <c r="G720" t="e" vm="2">
        <f t="shared" ca="1" si="45"/>
        <v>#NAME?</v>
      </c>
      <c r="H720" t="e" vm="2">
        <f t="shared" ca="1" si="46"/>
        <v>#NAME?</v>
      </c>
      <c r="I720" t="str">
        <f t="shared" si="47"/>
        <v>09.01.03.01 Número de Empresas</v>
      </c>
      <c r="K720" t="s">
        <v>1031</v>
      </c>
      <c r="L720" t="s">
        <v>1032</v>
      </c>
      <c r="M720" t="s">
        <v>1041</v>
      </c>
      <c r="N720" t="s">
        <v>1034</v>
      </c>
    </row>
    <row r="721" spans="1:14" x14ac:dyDescent="0.25">
      <c r="A721" t="e" vm="1">
        <f ca="1">_xlfn.XLOOKUP(K721,Sectores[Sector],Sectores[id_Sector],FALSE)</f>
        <v>#NAME?</v>
      </c>
      <c r="B721" t="e" vm="1">
        <f ca="1">_xlfn.XLOOKUP(L721,Contenido[Contenido],Contenido[id_contenido])</f>
        <v>#NAME?</v>
      </c>
      <c r="C721" t="e" vm="1">
        <f ca="1">_xlfn.XLOOKUP(M721,Temas[Tema],Temas[id_Tema],FALSE)</f>
        <v>#NAME?</v>
      </c>
      <c r="D721" t="s">
        <v>4184</v>
      </c>
      <c r="F721" t="e" vm="2">
        <f t="shared" ca="1" si="44"/>
        <v>#NAME?</v>
      </c>
      <c r="G721" t="e" vm="2">
        <f t="shared" ca="1" si="45"/>
        <v>#NAME?</v>
      </c>
      <c r="H721" t="e" vm="2">
        <f t="shared" ca="1" si="46"/>
        <v>#NAME?</v>
      </c>
      <c r="I721" t="str">
        <f t="shared" si="47"/>
        <v>09.01.03.02 Número de Trabajadores</v>
      </c>
      <c r="K721" t="s">
        <v>1031</v>
      </c>
      <c r="L721" t="s">
        <v>1032</v>
      </c>
      <c r="M721" t="s">
        <v>1041</v>
      </c>
      <c r="N721" t="s">
        <v>1072</v>
      </c>
    </row>
    <row r="722" spans="1:14" x14ac:dyDescent="0.25">
      <c r="A722" t="e" vm="1">
        <f ca="1">_xlfn.XLOOKUP(K722,Sectores[Sector],Sectores[id_Sector],FALSE)</f>
        <v>#NAME?</v>
      </c>
      <c r="B722" t="e" vm="1">
        <f ca="1">_xlfn.XLOOKUP(L722,Contenido[Contenido],Contenido[id_contenido])</f>
        <v>#NAME?</v>
      </c>
      <c r="C722" t="e" vm="1">
        <f ca="1">_xlfn.XLOOKUP(M722,Temas[Tema],Temas[id_Tema],FALSE)</f>
        <v>#NAME?</v>
      </c>
      <c r="D722" t="s">
        <v>4185</v>
      </c>
      <c r="F722" t="e" vm="2">
        <f t="shared" ca="1" si="44"/>
        <v>#NAME?</v>
      </c>
      <c r="G722" t="e" vm="2">
        <f t="shared" ca="1" si="45"/>
        <v>#NAME?</v>
      </c>
      <c r="H722" t="e" vm="2">
        <f t="shared" ca="1" si="46"/>
        <v>#NAME?</v>
      </c>
      <c r="I722" t="str">
        <f t="shared" si="47"/>
        <v>09.01.03.03 Renta Neta Informada Anual</v>
      </c>
      <c r="K722" t="s">
        <v>1031</v>
      </c>
      <c r="L722" t="s">
        <v>1032</v>
      </c>
      <c r="M722" t="s">
        <v>1041</v>
      </c>
      <c r="N722" t="s">
        <v>1090</v>
      </c>
    </row>
    <row r="723" spans="1:14" x14ac:dyDescent="0.25">
      <c r="A723" t="e" vm="1">
        <f ca="1">_xlfn.XLOOKUP(K723,Sectores[Sector],Sectores[id_Sector],FALSE)</f>
        <v>#NAME?</v>
      </c>
      <c r="B723" t="e" vm="1">
        <f ca="1">_xlfn.XLOOKUP(L723,Contenido[Contenido],Contenido[id_contenido])</f>
        <v>#NAME?</v>
      </c>
      <c r="C723" t="e" vm="1">
        <f ca="1">_xlfn.XLOOKUP(M723,Temas[Tema],Temas[id_Tema],FALSE)</f>
        <v>#NAME?</v>
      </c>
      <c r="D723" t="s">
        <v>4186</v>
      </c>
      <c r="F723" t="e" vm="2">
        <f t="shared" ca="1" si="44"/>
        <v>#NAME?</v>
      </c>
      <c r="G723" t="e" vm="2">
        <f t="shared" ca="1" si="45"/>
        <v>#NAME?</v>
      </c>
      <c r="H723" t="e" vm="2">
        <f t="shared" ca="1" si="46"/>
        <v>#NAME?</v>
      </c>
      <c r="I723" t="str">
        <f t="shared" si="47"/>
        <v>09.01.04.01 Número de Empresas</v>
      </c>
      <c r="K723" t="s">
        <v>1031</v>
      </c>
      <c r="L723" t="s">
        <v>1032</v>
      </c>
      <c r="M723" t="s">
        <v>1043</v>
      </c>
      <c r="N723" t="s">
        <v>1034</v>
      </c>
    </row>
    <row r="724" spans="1:14" x14ac:dyDescent="0.25">
      <c r="A724" t="e" vm="1">
        <f ca="1">_xlfn.XLOOKUP(K724,Sectores[Sector],Sectores[id_Sector],FALSE)</f>
        <v>#NAME?</v>
      </c>
      <c r="B724" t="e" vm="1">
        <f ca="1">_xlfn.XLOOKUP(L724,Contenido[Contenido],Contenido[id_contenido])</f>
        <v>#NAME?</v>
      </c>
      <c r="C724" t="e" vm="1">
        <f ca="1">_xlfn.XLOOKUP(M724,Temas[Tema],Temas[id_Tema],FALSE)</f>
        <v>#NAME?</v>
      </c>
      <c r="D724" t="s">
        <v>4187</v>
      </c>
      <c r="F724" t="e" vm="2">
        <f t="shared" ca="1" si="44"/>
        <v>#NAME?</v>
      </c>
      <c r="G724" t="e" vm="2">
        <f t="shared" ca="1" si="45"/>
        <v>#NAME?</v>
      </c>
      <c r="H724" t="e" vm="2">
        <f t="shared" ca="1" si="46"/>
        <v>#NAME?</v>
      </c>
      <c r="I724" t="str">
        <f t="shared" si="47"/>
        <v>09.01.04.02 Número de Trabajadores</v>
      </c>
      <c r="K724" t="s">
        <v>1031</v>
      </c>
      <c r="L724" t="s">
        <v>1032</v>
      </c>
      <c r="M724" t="s">
        <v>1043</v>
      </c>
      <c r="N724" t="s">
        <v>1072</v>
      </c>
    </row>
    <row r="725" spans="1:14" x14ac:dyDescent="0.25">
      <c r="A725" t="e" vm="1">
        <f ca="1">_xlfn.XLOOKUP(K725,Sectores[Sector],Sectores[id_Sector],FALSE)</f>
        <v>#NAME?</v>
      </c>
      <c r="B725" t="e" vm="1">
        <f ca="1">_xlfn.XLOOKUP(L725,Contenido[Contenido],Contenido[id_contenido])</f>
        <v>#NAME?</v>
      </c>
      <c r="C725" t="e" vm="1">
        <f ca="1">_xlfn.XLOOKUP(M725,Temas[Tema],Temas[id_Tema],FALSE)</f>
        <v>#NAME?</v>
      </c>
      <c r="D725" t="s">
        <v>4188</v>
      </c>
      <c r="F725" t="e" vm="2">
        <f t="shared" ca="1" si="44"/>
        <v>#NAME?</v>
      </c>
      <c r="G725" t="e" vm="2">
        <f t="shared" ca="1" si="45"/>
        <v>#NAME?</v>
      </c>
      <c r="H725" t="e" vm="2">
        <f t="shared" ca="1" si="46"/>
        <v>#NAME?</v>
      </c>
      <c r="I725" t="str">
        <f t="shared" si="47"/>
        <v>09.01.04.03 Renta Neta Informada Anual</v>
      </c>
      <c r="K725" t="s">
        <v>1031</v>
      </c>
      <c r="L725" t="s">
        <v>1032</v>
      </c>
      <c r="M725" t="s">
        <v>1043</v>
      </c>
      <c r="N725" t="s">
        <v>1090</v>
      </c>
    </row>
    <row r="726" spans="1:14" x14ac:dyDescent="0.25">
      <c r="A726" t="e" vm="1">
        <f ca="1">_xlfn.XLOOKUP(K726,Sectores[Sector],Sectores[id_Sector],FALSE)</f>
        <v>#NAME?</v>
      </c>
      <c r="B726" t="e" vm="1">
        <f ca="1">_xlfn.XLOOKUP(L726,Contenido[Contenido],Contenido[id_contenido])</f>
        <v>#NAME?</v>
      </c>
      <c r="C726" t="e" vm="1">
        <f ca="1">_xlfn.XLOOKUP(M726,Temas[Tema],Temas[id_Tema],FALSE)</f>
        <v>#NAME?</v>
      </c>
      <c r="D726" t="s">
        <v>4189</v>
      </c>
      <c r="F726" t="e" vm="2">
        <f t="shared" ca="1" si="44"/>
        <v>#NAME?</v>
      </c>
      <c r="G726" t="e" vm="2">
        <f t="shared" ca="1" si="45"/>
        <v>#NAME?</v>
      </c>
      <c r="H726" t="e" vm="2">
        <f t="shared" ca="1" si="46"/>
        <v>#NAME?</v>
      </c>
      <c r="I726" t="str">
        <f t="shared" si="47"/>
        <v>09.01.05.01 Número de Empresas</v>
      </c>
      <c r="K726" t="s">
        <v>1031</v>
      </c>
      <c r="L726" t="s">
        <v>1032</v>
      </c>
      <c r="M726" t="s">
        <v>1045</v>
      </c>
      <c r="N726" t="s">
        <v>1034</v>
      </c>
    </row>
    <row r="727" spans="1:14" x14ac:dyDescent="0.25">
      <c r="A727" t="e" vm="1">
        <f ca="1">_xlfn.XLOOKUP(K727,Sectores[Sector],Sectores[id_Sector],FALSE)</f>
        <v>#NAME?</v>
      </c>
      <c r="B727" t="e" vm="1">
        <f ca="1">_xlfn.XLOOKUP(L727,Contenido[Contenido],Contenido[id_contenido])</f>
        <v>#NAME?</v>
      </c>
      <c r="C727" t="e" vm="1">
        <f ca="1">_xlfn.XLOOKUP(M727,Temas[Tema],Temas[id_Tema],FALSE)</f>
        <v>#NAME?</v>
      </c>
      <c r="D727" t="s">
        <v>4190</v>
      </c>
      <c r="F727" t="e" vm="2">
        <f t="shared" ca="1" si="44"/>
        <v>#NAME?</v>
      </c>
      <c r="G727" t="e" vm="2">
        <f t="shared" ca="1" si="45"/>
        <v>#NAME?</v>
      </c>
      <c r="H727" t="e" vm="2">
        <f t="shared" ca="1" si="46"/>
        <v>#NAME?</v>
      </c>
      <c r="I727" t="str">
        <f t="shared" si="47"/>
        <v>09.01.05.02 Número de Trabajadores</v>
      </c>
      <c r="K727" t="s">
        <v>1031</v>
      </c>
      <c r="L727" t="s">
        <v>1032</v>
      </c>
      <c r="M727" t="s">
        <v>1045</v>
      </c>
      <c r="N727" t="s">
        <v>1072</v>
      </c>
    </row>
    <row r="728" spans="1:14" x14ac:dyDescent="0.25">
      <c r="A728" t="e" vm="1">
        <f ca="1">_xlfn.XLOOKUP(K728,Sectores[Sector],Sectores[id_Sector],FALSE)</f>
        <v>#NAME?</v>
      </c>
      <c r="B728" t="e" vm="1">
        <f ca="1">_xlfn.XLOOKUP(L728,Contenido[Contenido],Contenido[id_contenido])</f>
        <v>#NAME?</v>
      </c>
      <c r="C728" t="e" vm="1">
        <f ca="1">_xlfn.XLOOKUP(M728,Temas[Tema],Temas[id_Tema],FALSE)</f>
        <v>#NAME?</v>
      </c>
      <c r="D728" t="s">
        <v>4191</v>
      </c>
      <c r="F728" t="e" vm="2">
        <f t="shared" ca="1" si="44"/>
        <v>#NAME?</v>
      </c>
      <c r="G728" t="e" vm="2">
        <f t="shared" ca="1" si="45"/>
        <v>#NAME?</v>
      </c>
      <c r="H728" t="e" vm="2">
        <f t="shared" ca="1" si="46"/>
        <v>#NAME?</v>
      </c>
      <c r="I728" t="str">
        <f t="shared" si="47"/>
        <v>09.01.05.03 Renta Neta Informada Anual</v>
      </c>
      <c r="K728" t="s">
        <v>1031</v>
      </c>
      <c r="L728" t="s">
        <v>1032</v>
      </c>
      <c r="M728" t="s">
        <v>1045</v>
      </c>
      <c r="N728" t="s">
        <v>1090</v>
      </c>
    </row>
    <row r="729" spans="1:14" x14ac:dyDescent="0.25">
      <c r="A729" t="e" vm="1">
        <f ca="1">_xlfn.XLOOKUP(K729,Sectores[Sector],Sectores[id_Sector],FALSE)</f>
        <v>#NAME?</v>
      </c>
      <c r="B729" t="e" vm="1">
        <f ca="1">_xlfn.XLOOKUP(L729,Contenido[Contenido],Contenido[id_contenido])</f>
        <v>#NAME?</v>
      </c>
      <c r="C729" t="e" vm="1">
        <f ca="1">_xlfn.XLOOKUP(M729,Temas[Tema],Temas[id_Tema],FALSE)</f>
        <v>#NAME?</v>
      </c>
      <c r="D729" t="s">
        <v>4192</v>
      </c>
      <c r="F729" t="e" vm="2">
        <f t="shared" ca="1" si="44"/>
        <v>#NAME?</v>
      </c>
      <c r="G729" t="e" vm="2">
        <f t="shared" ca="1" si="45"/>
        <v>#NAME?</v>
      </c>
      <c r="H729" t="e" vm="2">
        <f t="shared" ca="1" si="46"/>
        <v>#NAME?</v>
      </c>
      <c r="I729" t="str">
        <f t="shared" si="47"/>
        <v>09.01.06.01 Número de Empresas</v>
      </c>
      <c r="K729" t="s">
        <v>1031</v>
      </c>
      <c r="L729" t="s">
        <v>1032</v>
      </c>
      <c r="M729" t="s">
        <v>1047</v>
      </c>
      <c r="N729" t="s">
        <v>1034</v>
      </c>
    </row>
    <row r="730" spans="1:14" x14ac:dyDescent="0.25">
      <c r="A730" t="e" vm="1">
        <f ca="1">_xlfn.XLOOKUP(K730,Sectores[Sector],Sectores[id_Sector],FALSE)</f>
        <v>#NAME?</v>
      </c>
      <c r="B730" t="e" vm="1">
        <f ca="1">_xlfn.XLOOKUP(L730,Contenido[Contenido],Contenido[id_contenido])</f>
        <v>#NAME?</v>
      </c>
      <c r="C730" t="e" vm="1">
        <f ca="1">_xlfn.XLOOKUP(M730,Temas[Tema],Temas[id_Tema],FALSE)</f>
        <v>#NAME?</v>
      </c>
      <c r="D730" t="s">
        <v>4193</v>
      </c>
      <c r="F730" t="e" vm="2">
        <f t="shared" ca="1" si="44"/>
        <v>#NAME?</v>
      </c>
      <c r="G730" t="e" vm="2">
        <f t="shared" ca="1" si="45"/>
        <v>#NAME?</v>
      </c>
      <c r="H730" t="e" vm="2">
        <f t="shared" ca="1" si="46"/>
        <v>#NAME?</v>
      </c>
      <c r="I730" t="str">
        <f t="shared" si="47"/>
        <v>09.01.06.02 Número de Trabajadores</v>
      </c>
      <c r="K730" t="s">
        <v>1031</v>
      </c>
      <c r="L730" t="s">
        <v>1032</v>
      </c>
      <c r="M730" t="s">
        <v>1047</v>
      </c>
      <c r="N730" t="s">
        <v>1072</v>
      </c>
    </row>
    <row r="731" spans="1:14" x14ac:dyDescent="0.25">
      <c r="A731" t="e" vm="1">
        <f ca="1">_xlfn.XLOOKUP(K731,Sectores[Sector],Sectores[id_Sector],FALSE)</f>
        <v>#NAME?</v>
      </c>
      <c r="B731" t="e" vm="1">
        <f ca="1">_xlfn.XLOOKUP(L731,Contenido[Contenido],Contenido[id_contenido])</f>
        <v>#NAME?</v>
      </c>
      <c r="C731" t="e" vm="1">
        <f ca="1">_xlfn.XLOOKUP(M731,Temas[Tema],Temas[id_Tema],FALSE)</f>
        <v>#NAME?</v>
      </c>
      <c r="D731" t="s">
        <v>4194</v>
      </c>
      <c r="F731" t="e" vm="2">
        <f t="shared" ca="1" si="44"/>
        <v>#NAME?</v>
      </c>
      <c r="G731" t="e" vm="2">
        <f t="shared" ca="1" si="45"/>
        <v>#NAME?</v>
      </c>
      <c r="H731" t="e" vm="2">
        <f t="shared" ca="1" si="46"/>
        <v>#NAME?</v>
      </c>
      <c r="I731" t="str">
        <f t="shared" si="47"/>
        <v>09.01.06.03 Renta Neta Informada Anual</v>
      </c>
      <c r="K731" t="s">
        <v>1031</v>
      </c>
      <c r="L731" t="s">
        <v>1032</v>
      </c>
      <c r="M731" t="s">
        <v>1047</v>
      </c>
      <c r="N731" t="s">
        <v>1090</v>
      </c>
    </row>
    <row r="732" spans="1:14" x14ac:dyDescent="0.25">
      <c r="A732" t="e" vm="1">
        <f ca="1">_xlfn.XLOOKUP(K732,Sectores[Sector],Sectores[id_Sector],FALSE)</f>
        <v>#NAME?</v>
      </c>
      <c r="B732" t="e" vm="1">
        <f ca="1">_xlfn.XLOOKUP(L732,Contenido[Contenido],Contenido[id_contenido])</f>
        <v>#NAME?</v>
      </c>
      <c r="C732" t="e" vm="1">
        <f ca="1">_xlfn.XLOOKUP(M732,Temas[Tema],Temas[id_Tema],FALSE)</f>
        <v>#NAME?</v>
      </c>
      <c r="D732" t="s">
        <v>4195</v>
      </c>
      <c r="F732" t="e" vm="2">
        <f t="shared" ca="1" si="44"/>
        <v>#NAME?</v>
      </c>
      <c r="G732" t="e" vm="2">
        <f t="shared" ca="1" si="45"/>
        <v>#NAME?</v>
      </c>
      <c r="H732" t="e" vm="2">
        <f t="shared" ca="1" si="46"/>
        <v>#NAME?</v>
      </c>
      <c r="I732" t="str">
        <f t="shared" si="47"/>
        <v>09.01.07.01 Número de Empresas</v>
      </c>
      <c r="K732" t="s">
        <v>1031</v>
      </c>
      <c r="L732" t="s">
        <v>1032</v>
      </c>
      <c r="M732" t="s">
        <v>1049</v>
      </c>
      <c r="N732" t="s">
        <v>1034</v>
      </c>
    </row>
    <row r="733" spans="1:14" x14ac:dyDescent="0.25">
      <c r="A733" t="e" vm="1">
        <f ca="1">_xlfn.XLOOKUP(K733,Sectores[Sector],Sectores[id_Sector],FALSE)</f>
        <v>#NAME?</v>
      </c>
      <c r="B733" t="e" vm="1">
        <f ca="1">_xlfn.XLOOKUP(L733,Contenido[Contenido],Contenido[id_contenido])</f>
        <v>#NAME?</v>
      </c>
      <c r="C733" t="e" vm="1">
        <f ca="1">_xlfn.XLOOKUP(M733,Temas[Tema],Temas[id_Tema],FALSE)</f>
        <v>#NAME?</v>
      </c>
      <c r="D733" t="s">
        <v>4196</v>
      </c>
      <c r="F733" t="e" vm="2">
        <f t="shared" ca="1" si="44"/>
        <v>#NAME?</v>
      </c>
      <c r="G733" t="e" vm="2">
        <f t="shared" ca="1" si="45"/>
        <v>#NAME?</v>
      </c>
      <c r="H733" t="e" vm="2">
        <f t="shared" ca="1" si="46"/>
        <v>#NAME?</v>
      </c>
      <c r="I733" t="str">
        <f t="shared" si="47"/>
        <v>09.01.07.02 Número de Trabajadores</v>
      </c>
      <c r="K733" t="s">
        <v>1031</v>
      </c>
      <c r="L733" t="s">
        <v>1032</v>
      </c>
      <c r="M733" t="s">
        <v>1049</v>
      </c>
      <c r="N733" t="s">
        <v>1072</v>
      </c>
    </row>
    <row r="734" spans="1:14" x14ac:dyDescent="0.25">
      <c r="A734" t="e" vm="1">
        <f ca="1">_xlfn.XLOOKUP(K734,Sectores[Sector],Sectores[id_Sector],FALSE)</f>
        <v>#NAME?</v>
      </c>
      <c r="B734" t="e" vm="1">
        <f ca="1">_xlfn.XLOOKUP(L734,Contenido[Contenido],Contenido[id_contenido])</f>
        <v>#NAME?</v>
      </c>
      <c r="C734" t="e" vm="1">
        <f ca="1">_xlfn.XLOOKUP(M734,Temas[Tema],Temas[id_Tema],FALSE)</f>
        <v>#NAME?</v>
      </c>
      <c r="D734" t="s">
        <v>4197</v>
      </c>
      <c r="F734" t="e" vm="2">
        <f t="shared" ca="1" si="44"/>
        <v>#NAME?</v>
      </c>
      <c r="G734" t="e" vm="2">
        <f t="shared" ca="1" si="45"/>
        <v>#NAME?</v>
      </c>
      <c r="H734" t="e" vm="2">
        <f t="shared" ca="1" si="46"/>
        <v>#NAME?</v>
      </c>
      <c r="I734" t="str">
        <f t="shared" si="47"/>
        <v>09.01.07.03 Renta Neta Informada Anual</v>
      </c>
      <c r="K734" t="s">
        <v>1031</v>
      </c>
      <c r="L734" t="s">
        <v>1032</v>
      </c>
      <c r="M734" t="s">
        <v>1049</v>
      </c>
      <c r="N734" t="s">
        <v>1090</v>
      </c>
    </row>
    <row r="735" spans="1:14" x14ac:dyDescent="0.25">
      <c r="A735" t="e" vm="1">
        <f ca="1">_xlfn.XLOOKUP(K735,Sectores[Sector],Sectores[id_Sector],FALSE)</f>
        <v>#NAME?</v>
      </c>
      <c r="B735" t="e" vm="1">
        <f ca="1">_xlfn.XLOOKUP(L735,Contenido[Contenido],Contenido[id_contenido])</f>
        <v>#NAME?</v>
      </c>
      <c r="C735" t="e" vm="1">
        <f ca="1">_xlfn.XLOOKUP(M735,Temas[Tema],Temas[id_Tema],FALSE)</f>
        <v>#NAME?</v>
      </c>
      <c r="D735" t="s">
        <v>4198</v>
      </c>
      <c r="F735" t="e" vm="2">
        <f t="shared" ca="1" si="44"/>
        <v>#NAME?</v>
      </c>
      <c r="G735" t="e" vm="2">
        <f t="shared" ca="1" si="45"/>
        <v>#NAME?</v>
      </c>
      <c r="H735" t="e" vm="2">
        <f t="shared" ca="1" si="46"/>
        <v>#NAME?</v>
      </c>
      <c r="I735" t="str">
        <f t="shared" si="47"/>
        <v>09.01.08.01 Número de Empresas</v>
      </c>
      <c r="K735" t="s">
        <v>1031</v>
      </c>
      <c r="L735" t="s">
        <v>1032</v>
      </c>
      <c r="M735" t="s">
        <v>1051</v>
      </c>
      <c r="N735" t="s">
        <v>1034</v>
      </c>
    </row>
    <row r="736" spans="1:14" x14ac:dyDescent="0.25">
      <c r="A736" t="e" vm="1">
        <f ca="1">_xlfn.XLOOKUP(K736,Sectores[Sector],Sectores[id_Sector],FALSE)</f>
        <v>#NAME?</v>
      </c>
      <c r="B736" t="e" vm="1">
        <f ca="1">_xlfn.XLOOKUP(L736,Contenido[Contenido],Contenido[id_contenido])</f>
        <v>#NAME?</v>
      </c>
      <c r="C736" t="e" vm="1">
        <f ca="1">_xlfn.XLOOKUP(M736,Temas[Tema],Temas[id_Tema],FALSE)</f>
        <v>#NAME?</v>
      </c>
      <c r="D736" t="s">
        <v>4199</v>
      </c>
      <c r="F736" t="e" vm="2">
        <f t="shared" ca="1" si="44"/>
        <v>#NAME?</v>
      </c>
      <c r="G736" t="e" vm="2">
        <f t="shared" ca="1" si="45"/>
        <v>#NAME?</v>
      </c>
      <c r="H736" t="e" vm="2">
        <f t="shared" ca="1" si="46"/>
        <v>#NAME?</v>
      </c>
      <c r="I736" t="str">
        <f t="shared" si="47"/>
        <v>09.01.08.02 Número de Trabajadores</v>
      </c>
      <c r="K736" t="s">
        <v>1031</v>
      </c>
      <c r="L736" t="s">
        <v>1032</v>
      </c>
      <c r="M736" t="s">
        <v>1051</v>
      </c>
      <c r="N736" t="s">
        <v>1072</v>
      </c>
    </row>
    <row r="737" spans="1:14" x14ac:dyDescent="0.25">
      <c r="A737" t="e" vm="1">
        <f ca="1">_xlfn.XLOOKUP(K737,Sectores[Sector],Sectores[id_Sector],FALSE)</f>
        <v>#NAME?</v>
      </c>
      <c r="B737" t="e" vm="1">
        <f ca="1">_xlfn.XLOOKUP(L737,Contenido[Contenido],Contenido[id_contenido])</f>
        <v>#NAME?</v>
      </c>
      <c r="C737" t="e" vm="1">
        <f ca="1">_xlfn.XLOOKUP(M737,Temas[Tema],Temas[id_Tema],FALSE)</f>
        <v>#NAME?</v>
      </c>
      <c r="D737" t="s">
        <v>4200</v>
      </c>
      <c r="F737" t="e" vm="2">
        <f t="shared" ca="1" si="44"/>
        <v>#NAME?</v>
      </c>
      <c r="G737" t="e" vm="2">
        <f t="shared" ca="1" si="45"/>
        <v>#NAME?</v>
      </c>
      <c r="H737" t="e" vm="2">
        <f t="shared" ca="1" si="46"/>
        <v>#NAME?</v>
      </c>
      <c r="I737" t="str">
        <f t="shared" si="47"/>
        <v>09.01.08.03 Renta Neta Informada Anual</v>
      </c>
      <c r="K737" t="s">
        <v>1031</v>
      </c>
      <c r="L737" t="s">
        <v>1032</v>
      </c>
      <c r="M737" t="s">
        <v>1051</v>
      </c>
      <c r="N737" t="s">
        <v>1090</v>
      </c>
    </row>
    <row r="738" spans="1:14" x14ac:dyDescent="0.25">
      <c r="A738" t="e" vm="1">
        <f ca="1">_xlfn.XLOOKUP(K738,Sectores[Sector],Sectores[id_Sector],FALSE)</f>
        <v>#NAME?</v>
      </c>
      <c r="B738" t="e" vm="1">
        <f ca="1">_xlfn.XLOOKUP(L738,Contenido[Contenido],Contenido[id_contenido])</f>
        <v>#NAME?</v>
      </c>
      <c r="C738" t="e" vm="1">
        <f ca="1">_xlfn.XLOOKUP(M738,Temas[Tema],Temas[id_Tema],FALSE)</f>
        <v>#NAME?</v>
      </c>
      <c r="D738" t="s">
        <v>4201</v>
      </c>
      <c r="F738" t="e" vm="2">
        <f t="shared" ca="1" si="44"/>
        <v>#NAME?</v>
      </c>
      <c r="G738" t="e" vm="2">
        <f t="shared" ca="1" si="45"/>
        <v>#NAME?</v>
      </c>
      <c r="H738" t="e" vm="2">
        <f t="shared" ca="1" si="46"/>
        <v>#NAME?</v>
      </c>
      <c r="I738" t="str">
        <f t="shared" si="47"/>
        <v>09.01.09.01 Número de Empresas</v>
      </c>
      <c r="K738" t="s">
        <v>1031</v>
      </c>
      <c r="L738" t="s">
        <v>1032</v>
      </c>
      <c r="M738" t="s">
        <v>1053</v>
      </c>
      <c r="N738" t="s">
        <v>1034</v>
      </c>
    </row>
    <row r="739" spans="1:14" x14ac:dyDescent="0.25">
      <c r="A739" t="e" vm="1">
        <f ca="1">_xlfn.XLOOKUP(K739,Sectores[Sector],Sectores[id_Sector],FALSE)</f>
        <v>#NAME?</v>
      </c>
      <c r="B739" t="e" vm="1">
        <f ca="1">_xlfn.XLOOKUP(L739,Contenido[Contenido],Contenido[id_contenido])</f>
        <v>#NAME?</v>
      </c>
      <c r="C739" t="e" vm="1">
        <f ca="1">_xlfn.XLOOKUP(M739,Temas[Tema],Temas[id_Tema],FALSE)</f>
        <v>#NAME?</v>
      </c>
      <c r="D739" t="s">
        <v>4202</v>
      </c>
      <c r="F739" t="e" vm="2">
        <f t="shared" ca="1" si="44"/>
        <v>#NAME?</v>
      </c>
      <c r="G739" t="e" vm="2">
        <f t="shared" ca="1" si="45"/>
        <v>#NAME?</v>
      </c>
      <c r="H739" t="e" vm="2">
        <f t="shared" ca="1" si="46"/>
        <v>#NAME?</v>
      </c>
      <c r="I739" t="str">
        <f t="shared" si="47"/>
        <v>09.01.09.02 Número de Trabajadores</v>
      </c>
      <c r="K739" t="s">
        <v>1031</v>
      </c>
      <c r="L739" t="s">
        <v>1032</v>
      </c>
      <c r="M739" t="s">
        <v>1053</v>
      </c>
      <c r="N739" t="s">
        <v>1072</v>
      </c>
    </row>
    <row r="740" spans="1:14" x14ac:dyDescent="0.25">
      <c r="A740" t="e" vm="1">
        <f ca="1">_xlfn.XLOOKUP(K740,Sectores[Sector],Sectores[id_Sector],FALSE)</f>
        <v>#NAME?</v>
      </c>
      <c r="B740" t="e" vm="1">
        <f ca="1">_xlfn.XLOOKUP(L740,Contenido[Contenido],Contenido[id_contenido])</f>
        <v>#NAME?</v>
      </c>
      <c r="C740" t="e" vm="1">
        <f ca="1">_xlfn.XLOOKUP(M740,Temas[Tema],Temas[id_Tema],FALSE)</f>
        <v>#NAME?</v>
      </c>
      <c r="D740" t="s">
        <v>4203</v>
      </c>
      <c r="F740" t="e" vm="2">
        <f t="shared" ca="1" si="44"/>
        <v>#NAME?</v>
      </c>
      <c r="G740" t="e" vm="2">
        <f t="shared" ca="1" si="45"/>
        <v>#NAME?</v>
      </c>
      <c r="H740" t="e" vm="2">
        <f t="shared" ca="1" si="46"/>
        <v>#NAME?</v>
      </c>
      <c r="I740" t="str">
        <f t="shared" si="47"/>
        <v>09.01.09.03 Renta Neta Informada Anual</v>
      </c>
      <c r="K740" t="s">
        <v>1031</v>
      </c>
      <c r="L740" t="s">
        <v>1032</v>
      </c>
      <c r="M740" t="s">
        <v>1053</v>
      </c>
      <c r="N740" t="s">
        <v>1090</v>
      </c>
    </row>
    <row r="741" spans="1:14" x14ac:dyDescent="0.25">
      <c r="A741" t="e" vm="1">
        <f ca="1">_xlfn.XLOOKUP(K741,Sectores[Sector],Sectores[id_Sector],FALSE)</f>
        <v>#NAME?</v>
      </c>
      <c r="B741" t="e" vm="1">
        <f ca="1">_xlfn.XLOOKUP(L741,Contenido[Contenido],Contenido[id_contenido])</f>
        <v>#NAME?</v>
      </c>
      <c r="C741" t="e" vm="1">
        <f ca="1">_xlfn.XLOOKUP(M741,Temas[Tema],Temas[id_Tema],FALSE)</f>
        <v>#NAME?</v>
      </c>
      <c r="D741" t="s">
        <v>4204</v>
      </c>
      <c r="F741" t="e" vm="2">
        <f t="shared" ca="1" si="44"/>
        <v>#NAME?</v>
      </c>
      <c r="G741" t="e" vm="2">
        <f t="shared" ca="1" si="45"/>
        <v>#NAME?</v>
      </c>
      <c r="H741" t="e" vm="2">
        <f t="shared" ca="1" si="46"/>
        <v>#NAME?</v>
      </c>
      <c r="I741" t="str">
        <f t="shared" si="47"/>
        <v>09.01.10.01 Número de Empresas</v>
      </c>
      <c r="K741" t="s">
        <v>1031</v>
      </c>
      <c r="L741" t="s">
        <v>1032</v>
      </c>
      <c r="M741" t="s">
        <v>1055</v>
      </c>
      <c r="N741" t="s">
        <v>1034</v>
      </c>
    </row>
    <row r="742" spans="1:14" x14ac:dyDescent="0.25">
      <c r="A742" t="e" vm="1">
        <f ca="1">_xlfn.XLOOKUP(K742,Sectores[Sector],Sectores[id_Sector],FALSE)</f>
        <v>#NAME?</v>
      </c>
      <c r="B742" t="e" vm="1">
        <f ca="1">_xlfn.XLOOKUP(L742,Contenido[Contenido],Contenido[id_contenido])</f>
        <v>#NAME?</v>
      </c>
      <c r="C742" t="e" vm="1">
        <f ca="1">_xlfn.XLOOKUP(M742,Temas[Tema],Temas[id_Tema],FALSE)</f>
        <v>#NAME?</v>
      </c>
      <c r="D742" t="s">
        <v>4205</v>
      </c>
      <c r="F742" t="e" vm="2">
        <f t="shared" ca="1" si="44"/>
        <v>#NAME?</v>
      </c>
      <c r="G742" t="e" vm="2">
        <f t="shared" ca="1" si="45"/>
        <v>#NAME?</v>
      </c>
      <c r="H742" t="e" vm="2">
        <f t="shared" ca="1" si="46"/>
        <v>#NAME?</v>
      </c>
      <c r="I742" t="str">
        <f t="shared" si="47"/>
        <v>09.01.10.02 Número de Trabajadores</v>
      </c>
      <c r="K742" t="s">
        <v>1031</v>
      </c>
      <c r="L742" t="s">
        <v>1032</v>
      </c>
      <c r="M742" t="s">
        <v>1055</v>
      </c>
      <c r="N742" t="s">
        <v>1072</v>
      </c>
    </row>
    <row r="743" spans="1:14" x14ac:dyDescent="0.25">
      <c r="A743" t="e" vm="1">
        <f ca="1">_xlfn.XLOOKUP(K743,Sectores[Sector],Sectores[id_Sector],FALSE)</f>
        <v>#NAME?</v>
      </c>
      <c r="B743" t="e" vm="1">
        <f ca="1">_xlfn.XLOOKUP(L743,Contenido[Contenido],Contenido[id_contenido])</f>
        <v>#NAME?</v>
      </c>
      <c r="C743" t="e" vm="1">
        <f ca="1">_xlfn.XLOOKUP(M743,Temas[Tema],Temas[id_Tema],FALSE)</f>
        <v>#NAME?</v>
      </c>
      <c r="D743" t="s">
        <v>4206</v>
      </c>
      <c r="F743" t="e" vm="2">
        <f t="shared" ca="1" si="44"/>
        <v>#NAME?</v>
      </c>
      <c r="G743" t="e" vm="2">
        <f t="shared" ca="1" si="45"/>
        <v>#NAME?</v>
      </c>
      <c r="H743" t="e" vm="2">
        <f t="shared" ca="1" si="46"/>
        <v>#NAME?</v>
      </c>
      <c r="I743" t="str">
        <f t="shared" si="47"/>
        <v>09.01.10.03 Renta Neta Informada Anual</v>
      </c>
      <c r="K743" t="s">
        <v>1031</v>
      </c>
      <c r="L743" t="s">
        <v>1032</v>
      </c>
      <c r="M743" t="s">
        <v>1055</v>
      </c>
      <c r="N743" t="s">
        <v>1090</v>
      </c>
    </row>
    <row r="744" spans="1:14" x14ac:dyDescent="0.25">
      <c r="A744" t="e" vm="1">
        <f ca="1">_xlfn.XLOOKUP(K744,Sectores[Sector],Sectores[id_Sector],FALSE)</f>
        <v>#NAME?</v>
      </c>
      <c r="B744" t="e" vm="1">
        <f ca="1">_xlfn.XLOOKUP(L744,Contenido[Contenido],Contenido[id_contenido])</f>
        <v>#NAME?</v>
      </c>
      <c r="C744" t="e" vm="1">
        <f ca="1">_xlfn.XLOOKUP(M744,Temas[Tema],Temas[id_Tema],FALSE)</f>
        <v>#NAME?</v>
      </c>
      <c r="D744" t="s">
        <v>4207</v>
      </c>
      <c r="F744" t="e" vm="2">
        <f t="shared" ca="1" si="44"/>
        <v>#NAME?</v>
      </c>
      <c r="G744" t="e" vm="2">
        <f t="shared" ca="1" si="45"/>
        <v>#NAME?</v>
      </c>
      <c r="H744" t="e" vm="2">
        <f t="shared" ca="1" si="46"/>
        <v>#NAME?</v>
      </c>
      <c r="I744" t="str">
        <f t="shared" si="47"/>
        <v>09.01.11.01 Número de Empresas</v>
      </c>
      <c r="K744" t="s">
        <v>1031</v>
      </c>
      <c r="L744" t="s">
        <v>1032</v>
      </c>
      <c r="M744" t="s">
        <v>1057</v>
      </c>
      <c r="N744" t="s">
        <v>1034</v>
      </c>
    </row>
    <row r="745" spans="1:14" x14ac:dyDescent="0.25">
      <c r="A745" t="e" vm="1">
        <f ca="1">_xlfn.XLOOKUP(K745,Sectores[Sector],Sectores[id_Sector],FALSE)</f>
        <v>#NAME?</v>
      </c>
      <c r="B745" t="e" vm="1">
        <f ca="1">_xlfn.XLOOKUP(L745,Contenido[Contenido],Contenido[id_contenido])</f>
        <v>#NAME?</v>
      </c>
      <c r="C745" t="e" vm="1">
        <f ca="1">_xlfn.XLOOKUP(M745,Temas[Tema],Temas[id_Tema],FALSE)</f>
        <v>#NAME?</v>
      </c>
      <c r="D745" t="s">
        <v>4208</v>
      </c>
      <c r="F745" t="e" vm="2">
        <f t="shared" ca="1" si="44"/>
        <v>#NAME?</v>
      </c>
      <c r="G745" t="e" vm="2">
        <f t="shared" ca="1" si="45"/>
        <v>#NAME?</v>
      </c>
      <c r="H745" t="e" vm="2">
        <f t="shared" ca="1" si="46"/>
        <v>#NAME?</v>
      </c>
      <c r="I745" t="str">
        <f t="shared" si="47"/>
        <v>09.01.11.02 Número de Trabajadores</v>
      </c>
      <c r="K745" t="s">
        <v>1031</v>
      </c>
      <c r="L745" t="s">
        <v>1032</v>
      </c>
      <c r="M745" t="s">
        <v>1057</v>
      </c>
      <c r="N745" t="s">
        <v>1072</v>
      </c>
    </row>
    <row r="746" spans="1:14" x14ac:dyDescent="0.25">
      <c r="A746" t="e" vm="1">
        <f ca="1">_xlfn.XLOOKUP(K746,Sectores[Sector],Sectores[id_Sector],FALSE)</f>
        <v>#NAME?</v>
      </c>
      <c r="B746" t="e" vm="1">
        <f ca="1">_xlfn.XLOOKUP(L746,Contenido[Contenido],Contenido[id_contenido])</f>
        <v>#NAME?</v>
      </c>
      <c r="C746" t="e" vm="1">
        <f ca="1">_xlfn.XLOOKUP(M746,Temas[Tema],Temas[id_Tema],FALSE)</f>
        <v>#NAME?</v>
      </c>
      <c r="D746" t="s">
        <v>4209</v>
      </c>
      <c r="F746" t="e" vm="2">
        <f t="shared" ca="1" si="44"/>
        <v>#NAME?</v>
      </c>
      <c r="G746" t="e" vm="2">
        <f t="shared" ca="1" si="45"/>
        <v>#NAME?</v>
      </c>
      <c r="H746" t="e" vm="2">
        <f t="shared" ca="1" si="46"/>
        <v>#NAME?</v>
      </c>
      <c r="I746" t="str">
        <f t="shared" si="47"/>
        <v>09.01.11.03 Renta Neta Informada Anual</v>
      </c>
      <c r="K746" t="s">
        <v>1031</v>
      </c>
      <c r="L746" t="s">
        <v>1032</v>
      </c>
      <c r="M746" t="s">
        <v>1057</v>
      </c>
      <c r="N746" t="s">
        <v>1090</v>
      </c>
    </row>
    <row r="747" spans="1:14" x14ac:dyDescent="0.25">
      <c r="A747" t="e" vm="1">
        <f ca="1">_xlfn.XLOOKUP(K747,Sectores[Sector],Sectores[id_Sector],FALSE)</f>
        <v>#NAME?</v>
      </c>
      <c r="B747" t="e" vm="1">
        <f ca="1">_xlfn.XLOOKUP(L747,Contenido[Contenido],Contenido[id_contenido])</f>
        <v>#NAME?</v>
      </c>
      <c r="C747" t="e" vm="1">
        <f ca="1">_xlfn.XLOOKUP(M747,Temas[Tema],Temas[id_Tema],FALSE)</f>
        <v>#NAME?</v>
      </c>
      <c r="D747" t="s">
        <v>4210</v>
      </c>
      <c r="F747" t="e" vm="2">
        <f t="shared" ca="1" si="44"/>
        <v>#NAME?</v>
      </c>
      <c r="G747" t="e" vm="2">
        <f t="shared" ca="1" si="45"/>
        <v>#NAME?</v>
      </c>
      <c r="H747" t="e" vm="2">
        <f t="shared" ca="1" si="46"/>
        <v>#NAME?</v>
      </c>
      <c r="I747" t="str">
        <f t="shared" si="47"/>
        <v>09.01.12.01 Número de Empresas</v>
      </c>
      <c r="K747" t="s">
        <v>1031</v>
      </c>
      <c r="L747" t="s">
        <v>1032</v>
      </c>
      <c r="M747" t="s">
        <v>1059</v>
      </c>
      <c r="N747" t="s">
        <v>1034</v>
      </c>
    </row>
    <row r="748" spans="1:14" x14ac:dyDescent="0.25">
      <c r="A748" t="e" vm="1">
        <f ca="1">_xlfn.XLOOKUP(K748,Sectores[Sector],Sectores[id_Sector],FALSE)</f>
        <v>#NAME?</v>
      </c>
      <c r="B748" t="e" vm="1">
        <f ca="1">_xlfn.XLOOKUP(L748,Contenido[Contenido],Contenido[id_contenido])</f>
        <v>#NAME?</v>
      </c>
      <c r="C748" t="e" vm="1">
        <f ca="1">_xlfn.XLOOKUP(M748,Temas[Tema],Temas[id_Tema],FALSE)</f>
        <v>#NAME?</v>
      </c>
      <c r="D748" t="s">
        <v>4211</v>
      </c>
      <c r="F748" t="e" vm="2">
        <f t="shared" ca="1" si="44"/>
        <v>#NAME?</v>
      </c>
      <c r="G748" t="e" vm="2">
        <f t="shared" ca="1" si="45"/>
        <v>#NAME?</v>
      </c>
      <c r="H748" t="e" vm="2">
        <f t="shared" ca="1" si="46"/>
        <v>#NAME?</v>
      </c>
      <c r="I748" t="str">
        <f t="shared" si="47"/>
        <v>09.01.12.02 Número de Trabajadores</v>
      </c>
      <c r="K748" t="s">
        <v>1031</v>
      </c>
      <c r="L748" t="s">
        <v>1032</v>
      </c>
      <c r="M748" t="s">
        <v>1059</v>
      </c>
      <c r="N748" t="s">
        <v>1072</v>
      </c>
    </row>
    <row r="749" spans="1:14" x14ac:dyDescent="0.25">
      <c r="A749" t="e" vm="1">
        <f ca="1">_xlfn.XLOOKUP(K749,Sectores[Sector],Sectores[id_Sector],FALSE)</f>
        <v>#NAME?</v>
      </c>
      <c r="B749" t="e" vm="1">
        <f ca="1">_xlfn.XLOOKUP(L749,Contenido[Contenido],Contenido[id_contenido])</f>
        <v>#NAME?</v>
      </c>
      <c r="C749" t="e" vm="1">
        <f ca="1">_xlfn.XLOOKUP(M749,Temas[Tema],Temas[id_Tema],FALSE)</f>
        <v>#NAME?</v>
      </c>
      <c r="D749" t="s">
        <v>4212</v>
      </c>
      <c r="F749" t="e" vm="2">
        <f t="shared" ca="1" si="44"/>
        <v>#NAME?</v>
      </c>
      <c r="G749" t="e" vm="2">
        <f t="shared" ca="1" si="45"/>
        <v>#NAME?</v>
      </c>
      <c r="H749" t="e" vm="2">
        <f t="shared" ca="1" si="46"/>
        <v>#NAME?</v>
      </c>
      <c r="I749" t="str">
        <f t="shared" si="47"/>
        <v>09.01.12.03 Renta Neta Informada Anual</v>
      </c>
      <c r="K749" t="s">
        <v>1031</v>
      </c>
      <c r="L749" t="s">
        <v>1032</v>
      </c>
      <c r="M749" t="s">
        <v>1059</v>
      </c>
      <c r="N749" t="s">
        <v>1090</v>
      </c>
    </row>
    <row r="750" spans="1:14" x14ac:dyDescent="0.25">
      <c r="A750" t="e" vm="1">
        <f ca="1">_xlfn.XLOOKUP(K750,Sectores[Sector],Sectores[id_Sector],FALSE)</f>
        <v>#NAME?</v>
      </c>
      <c r="B750" t="e" vm="1">
        <f ca="1">_xlfn.XLOOKUP(L750,Contenido[Contenido],Contenido[id_contenido])</f>
        <v>#NAME?</v>
      </c>
      <c r="C750" t="e" vm="1">
        <f ca="1">_xlfn.XLOOKUP(M750,Temas[Tema],Temas[id_Tema],FALSE)</f>
        <v>#NAME?</v>
      </c>
      <c r="D750" t="s">
        <v>4213</v>
      </c>
      <c r="F750" t="e" vm="2">
        <f t="shared" ca="1" si="44"/>
        <v>#NAME?</v>
      </c>
      <c r="G750" t="e" vm="2">
        <f t="shared" ca="1" si="45"/>
        <v>#NAME?</v>
      </c>
      <c r="H750" t="e" vm="2">
        <f t="shared" ca="1" si="46"/>
        <v>#NAME?</v>
      </c>
      <c r="I750" t="str">
        <f t="shared" si="47"/>
        <v>09.01.13.01 Número de Empresas</v>
      </c>
      <c r="K750" t="s">
        <v>1031</v>
      </c>
      <c r="L750" t="s">
        <v>1032</v>
      </c>
      <c r="M750" t="s">
        <v>1061</v>
      </c>
      <c r="N750" t="s">
        <v>1034</v>
      </c>
    </row>
    <row r="751" spans="1:14" x14ac:dyDescent="0.25">
      <c r="A751" t="e" vm="1">
        <f ca="1">_xlfn.XLOOKUP(K751,Sectores[Sector],Sectores[id_Sector],FALSE)</f>
        <v>#NAME?</v>
      </c>
      <c r="B751" t="e" vm="1">
        <f ca="1">_xlfn.XLOOKUP(L751,Contenido[Contenido],Contenido[id_contenido])</f>
        <v>#NAME?</v>
      </c>
      <c r="C751" t="e" vm="1">
        <f ca="1">_xlfn.XLOOKUP(M751,Temas[Tema],Temas[id_Tema],FALSE)</f>
        <v>#NAME?</v>
      </c>
      <c r="D751" t="s">
        <v>4214</v>
      </c>
      <c r="F751" t="e" vm="2">
        <f t="shared" ca="1" si="44"/>
        <v>#NAME?</v>
      </c>
      <c r="G751" t="e" vm="2">
        <f t="shared" ca="1" si="45"/>
        <v>#NAME?</v>
      </c>
      <c r="H751" t="e" vm="2">
        <f t="shared" ca="1" si="46"/>
        <v>#NAME?</v>
      </c>
      <c r="I751" t="str">
        <f t="shared" si="47"/>
        <v>09.01.13.02 Número de Trabajadores</v>
      </c>
      <c r="K751" t="s">
        <v>1031</v>
      </c>
      <c r="L751" t="s">
        <v>1032</v>
      </c>
      <c r="M751" t="s">
        <v>1061</v>
      </c>
      <c r="N751" t="s">
        <v>1072</v>
      </c>
    </row>
    <row r="752" spans="1:14" x14ac:dyDescent="0.25">
      <c r="A752" t="e" vm="1">
        <f ca="1">_xlfn.XLOOKUP(K752,Sectores[Sector],Sectores[id_Sector],FALSE)</f>
        <v>#NAME?</v>
      </c>
      <c r="B752" t="e" vm="1">
        <f ca="1">_xlfn.XLOOKUP(L752,Contenido[Contenido],Contenido[id_contenido])</f>
        <v>#NAME?</v>
      </c>
      <c r="C752" t="e" vm="1">
        <f ca="1">_xlfn.XLOOKUP(M752,Temas[Tema],Temas[id_Tema],FALSE)</f>
        <v>#NAME?</v>
      </c>
      <c r="D752" t="s">
        <v>4215</v>
      </c>
      <c r="F752" t="e" vm="2">
        <f t="shared" ca="1" si="44"/>
        <v>#NAME?</v>
      </c>
      <c r="G752" t="e" vm="2">
        <f t="shared" ca="1" si="45"/>
        <v>#NAME?</v>
      </c>
      <c r="H752" t="e" vm="2">
        <f t="shared" ca="1" si="46"/>
        <v>#NAME?</v>
      </c>
      <c r="I752" t="str">
        <f t="shared" si="47"/>
        <v>09.01.13.03 Renta Neta Informada Anual</v>
      </c>
      <c r="K752" t="s">
        <v>1031</v>
      </c>
      <c r="L752" t="s">
        <v>1032</v>
      </c>
      <c r="M752" t="s">
        <v>1061</v>
      </c>
      <c r="N752" t="s">
        <v>1090</v>
      </c>
    </row>
    <row r="753" spans="1:14" x14ac:dyDescent="0.25">
      <c r="A753" t="e" vm="1">
        <f ca="1">_xlfn.XLOOKUP(K753,Sectores[Sector],Sectores[id_Sector],FALSE)</f>
        <v>#NAME?</v>
      </c>
      <c r="B753" t="e" vm="1">
        <f ca="1">_xlfn.XLOOKUP(L753,Contenido[Contenido],Contenido[id_contenido])</f>
        <v>#NAME?</v>
      </c>
      <c r="C753" t="e" vm="1">
        <f ca="1">_xlfn.XLOOKUP(M753,Temas[Tema],Temas[id_Tema],FALSE)</f>
        <v>#NAME?</v>
      </c>
      <c r="D753" t="s">
        <v>4216</v>
      </c>
      <c r="F753" t="e" vm="2">
        <f t="shared" ca="1" si="44"/>
        <v>#NAME?</v>
      </c>
      <c r="G753" t="e" vm="2">
        <f t="shared" ca="1" si="45"/>
        <v>#NAME?</v>
      </c>
      <c r="H753" t="e" vm="2">
        <f t="shared" ca="1" si="46"/>
        <v>#NAME?</v>
      </c>
      <c r="I753" t="str">
        <f t="shared" si="47"/>
        <v>09.02.01.01 Número de Empresas</v>
      </c>
      <c r="K753" t="s">
        <v>1031</v>
      </c>
      <c r="L753" t="s">
        <v>1063</v>
      </c>
      <c r="M753" t="s">
        <v>1064</v>
      </c>
      <c r="N753" t="s">
        <v>1034</v>
      </c>
    </row>
    <row r="754" spans="1:14" x14ac:dyDescent="0.25">
      <c r="A754" t="e" vm="1">
        <f ca="1">_xlfn.XLOOKUP(K754,Sectores[Sector],Sectores[id_Sector],FALSE)</f>
        <v>#NAME?</v>
      </c>
      <c r="B754" t="e" vm="1">
        <f ca="1">_xlfn.XLOOKUP(L754,Contenido[Contenido],Contenido[id_contenido])</f>
        <v>#NAME?</v>
      </c>
      <c r="C754" t="e" vm="1">
        <f ca="1">_xlfn.XLOOKUP(M754,Temas[Tema],Temas[id_Tema],FALSE)</f>
        <v>#NAME?</v>
      </c>
      <c r="D754" t="s">
        <v>4217</v>
      </c>
      <c r="F754" t="e" vm="2">
        <f t="shared" ca="1" si="44"/>
        <v>#NAME?</v>
      </c>
      <c r="G754" t="e" vm="2">
        <f t="shared" ca="1" si="45"/>
        <v>#NAME?</v>
      </c>
      <c r="H754" t="e" vm="2">
        <f t="shared" ca="1" si="46"/>
        <v>#NAME?</v>
      </c>
      <c r="I754" t="str">
        <f t="shared" si="47"/>
        <v>09.02.01.02 Número de Trabajadores</v>
      </c>
      <c r="K754" t="s">
        <v>1031</v>
      </c>
      <c r="L754" t="s">
        <v>1063</v>
      </c>
      <c r="M754" t="s">
        <v>1064</v>
      </c>
      <c r="N754" t="s">
        <v>1072</v>
      </c>
    </row>
    <row r="755" spans="1:14" x14ac:dyDescent="0.25">
      <c r="A755" t="e" vm="1">
        <f ca="1">_xlfn.XLOOKUP(K755,Sectores[Sector],Sectores[id_Sector],FALSE)</f>
        <v>#NAME?</v>
      </c>
      <c r="B755" t="e" vm="1">
        <f ca="1">_xlfn.XLOOKUP(L755,Contenido[Contenido],Contenido[id_contenido])</f>
        <v>#NAME?</v>
      </c>
      <c r="C755" t="e" vm="1">
        <f ca="1">_xlfn.XLOOKUP(M755,Temas[Tema],Temas[id_Tema],FALSE)</f>
        <v>#NAME?</v>
      </c>
      <c r="D755" t="s">
        <v>4218</v>
      </c>
      <c r="F755" t="e" vm="2">
        <f t="shared" ca="1" si="44"/>
        <v>#NAME?</v>
      </c>
      <c r="G755" t="e" vm="2">
        <f t="shared" ca="1" si="45"/>
        <v>#NAME?</v>
      </c>
      <c r="H755" t="e" vm="2">
        <f t="shared" ca="1" si="46"/>
        <v>#NAME?</v>
      </c>
      <c r="I755" t="str">
        <f t="shared" si="47"/>
        <v>09.02.01.03 Renta Neta Informada Anual</v>
      </c>
      <c r="K755" t="s">
        <v>1031</v>
      </c>
      <c r="L755" t="s">
        <v>1063</v>
      </c>
      <c r="M755" t="s">
        <v>1064</v>
      </c>
      <c r="N755" t="s">
        <v>1090</v>
      </c>
    </row>
    <row r="756" spans="1:14" x14ac:dyDescent="0.25">
      <c r="A756" t="e" vm="1">
        <f ca="1">_xlfn.XLOOKUP(K756,Sectores[Sector],Sectores[id_Sector],FALSE)</f>
        <v>#NAME?</v>
      </c>
      <c r="B756" t="e" vm="1">
        <f ca="1">_xlfn.XLOOKUP(L756,Contenido[Contenido],Contenido[id_contenido])</f>
        <v>#NAME?</v>
      </c>
      <c r="C756" t="e" vm="1">
        <f ca="1">_xlfn.XLOOKUP(M756,Temas[Tema],Temas[id_Tema],FALSE)</f>
        <v>#NAME?</v>
      </c>
      <c r="D756" t="s">
        <v>4219</v>
      </c>
      <c r="F756" t="e" vm="2">
        <f t="shared" ca="1" si="44"/>
        <v>#NAME?</v>
      </c>
      <c r="G756" t="e" vm="2">
        <f t="shared" ca="1" si="45"/>
        <v>#NAME?</v>
      </c>
      <c r="H756" t="e" vm="2">
        <f t="shared" ca="1" si="46"/>
        <v>#NAME?</v>
      </c>
      <c r="I756" t="str">
        <f t="shared" si="47"/>
        <v>09.02.02.01 Número de Empresas</v>
      </c>
      <c r="K756" t="s">
        <v>1031</v>
      </c>
      <c r="L756" t="s">
        <v>1063</v>
      </c>
      <c r="M756" t="s">
        <v>1066</v>
      </c>
      <c r="N756" t="s">
        <v>1034</v>
      </c>
    </row>
    <row r="757" spans="1:14" x14ac:dyDescent="0.25">
      <c r="A757" t="e" vm="1">
        <f ca="1">_xlfn.XLOOKUP(K757,Sectores[Sector],Sectores[id_Sector],FALSE)</f>
        <v>#NAME?</v>
      </c>
      <c r="B757" t="e" vm="1">
        <f ca="1">_xlfn.XLOOKUP(L757,Contenido[Contenido],Contenido[id_contenido])</f>
        <v>#NAME?</v>
      </c>
      <c r="C757" t="e" vm="1">
        <f ca="1">_xlfn.XLOOKUP(M757,Temas[Tema],Temas[id_Tema],FALSE)</f>
        <v>#NAME?</v>
      </c>
      <c r="D757" t="s">
        <v>4220</v>
      </c>
      <c r="F757" t="e" vm="2">
        <f t="shared" ca="1" si="44"/>
        <v>#NAME?</v>
      </c>
      <c r="G757" t="e" vm="2">
        <f t="shared" ca="1" si="45"/>
        <v>#NAME?</v>
      </c>
      <c r="H757" t="e" vm="2">
        <f t="shared" ca="1" si="46"/>
        <v>#NAME?</v>
      </c>
      <c r="I757" t="str">
        <f t="shared" si="47"/>
        <v>09.02.02.02 Número de Trabajadores</v>
      </c>
      <c r="K757" t="s">
        <v>1031</v>
      </c>
      <c r="L757" t="s">
        <v>1063</v>
      </c>
      <c r="M757" t="s">
        <v>1066</v>
      </c>
      <c r="N757" t="s">
        <v>1072</v>
      </c>
    </row>
    <row r="758" spans="1:14" x14ac:dyDescent="0.25">
      <c r="A758" t="e" vm="1">
        <f ca="1">_xlfn.XLOOKUP(K758,Sectores[Sector],Sectores[id_Sector],FALSE)</f>
        <v>#NAME?</v>
      </c>
      <c r="B758" t="e" vm="1">
        <f ca="1">_xlfn.XLOOKUP(L758,Contenido[Contenido],Contenido[id_contenido])</f>
        <v>#NAME?</v>
      </c>
      <c r="C758" t="e" vm="1">
        <f ca="1">_xlfn.XLOOKUP(M758,Temas[Tema],Temas[id_Tema],FALSE)</f>
        <v>#NAME?</v>
      </c>
      <c r="D758" t="s">
        <v>4221</v>
      </c>
      <c r="F758" t="e" vm="2">
        <f t="shared" ca="1" si="44"/>
        <v>#NAME?</v>
      </c>
      <c r="G758" t="e" vm="2">
        <f t="shared" ca="1" si="45"/>
        <v>#NAME?</v>
      </c>
      <c r="H758" t="e" vm="2">
        <f t="shared" ca="1" si="46"/>
        <v>#NAME?</v>
      </c>
      <c r="I758" t="str">
        <f t="shared" si="47"/>
        <v>09.02.02.03 Renta Neta Informada Anual</v>
      </c>
      <c r="K758" t="s">
        <v>1031</v>
      </c>
      <c r="L758" t="s">
        <v>1063</v>
      </c>
      <c r="M758" t="s">
        <v>1066</v>
      </c>
      <c r="N758" t="s">
        <v>1090</v>
      </c>
    </row>
    <row r="759" spans="1:14" x14ac:dyDescent="0.25">
      <c r="A759" t="e" vm="1">
        <f ca="1">_xlfn.XLOOKUP(K759,Sectores[Sector],Sectores[id_Sector],FALSE)</f>
        <v>#NAME?</v>
      </c>
      <c r="B759" t="e" vm="1">
        <f ca="1">_xlfn.XLOOKUP(L759,Contenido[Contenido],Contenido[id_contenido])</f>
        <v>#NAME?</v>
      </c>
      <c r="C759" t="e" vm="1">
        <f ca="1">_xlfn.XLOOKUP(M759,Temas[Tema],Temas[id_Tema],FALSE)</f>
        <v>#NAME?</v>
      </c>
      <c r="D759" t="s">
        <v>4222</v>
      </c>
      <c r="F759" t="e" vm="2">
        <f t="shared" ca="1" si="44"/>
        <v>#NAME?</v>
      </c>
      <c r="G759" t="e" vm="2">
        <f t="shared" ca="1" si="45"/>
        <v>#NAME?</v>
      </c>
      <c r="H759" t="e" vm="2">
        <f t="shared" ca="1" si="46"/>
        <v>#NAME?</v>
      </c>
      <c r="I759" t="str">
        <f t="shared" si="47"/>
        <v>09.02.03.01 Número de Empresas</v>
      </c>
      <c r="K759" t="s">
        <v>1031</v>
      </c>
      <c r="L759" t="s">
        <v>1063</v>
      </c>
      <c r="M759" t="s">
        <v>1068</v>
      </c>
      <c r="N759" t="s">
        <v>1034</v>
      </c>
    </row>
    <row r="760" spans="1:14" x14ac:dyDescent="0.25">
      <c r="A760" t="e" vm="1">
        <f ca="1">_xlfn.XLOOKUP(K760,Sectores[Sector],Sectores[id_Sector],FALSE)</f>
        <v>#NAME?</v>
      </c>
      <c r="B760" t="e" vm="1">
        <f ca="1">_xlfn.XLOOKUP(L760,Contenido[Contenido],Contenido[id_contenido])</f>
        <v>#NAME?</v>
      </c>
      <c r="C760" t="e" vm="1">
        <f ca="1">_xlfn.XLOOKUP(M760,Temas[Tema],Temas[id_Tema],FALSE)</f>
        <v>#NAME?</v>
      </c>
      <c r="D760" t="s">
        <v>4223</v>
      </c>
      <c r="F760" t="e" vm="2">
        <f t="shared" ca="1" si="44"/>
        <v>#NAME?</v>
      </c>
      <c r="G760" t="e" vm="2">
        <f t="shared" ca="1" si="45"/>
        <v>#NAME?</v>
      </c>
      <c r="H760" t="e" vm="2">
        <f t="shared" ca="1" si="46"/>
        <v>#NAME?</v>
      </c>
      <c r="I760" t="str">
        <f t="shared" si="47"/>
        <v>09.02.03.02 Número de Trabajadores</v>
      </c>
      <c r="K760" t="s">
        <v>1031</v>
      </c>
      <c r="L760" t="s">
        <v>1063</v>
      </c>
      <c r="M760" t="s">
        <v>1068</v>
      </c>
      <c r="N760" t="s">
        <v>1072</v>
      </c>
    </row>
    <row r="761" spans="1:14" x14ac:dyDescent="0.25">
      <c r="A761" t="e" vm="1">
        <f ca="1">_xlfn.XLOOKUP(K761,Sectores[Sector],Sectores[id_Sector],FALSE)</f>
        <v>#NAME?</v>
      </c>
      <c r="B761" t="e" vm="1">
        <f ca="1">_xlfn.XLOOKUP(L761,Contenido[Contenido],Contenido[id_contenido])</f>
        <v>#NAME?</v>
      </c>
      <c r="C761" t="e" vm="1">
        <f ca="1">_xlfn.XLOOKUP(M761,Temas[Tema],Temas[id_Tema],FALSE)</f>
        <v>#NAME?</v>
      </c>
      <c r="D761" t="s">
        <v>4224</v>
      </c>
      <c r="F761" t="e" vm="2">
        <f t="shared" ca="1" si="44"/>
        <v>#NAME?</v>
      </c>
      <c r="G761" t="e" vm="2">
        <f t="shared" ca="1" si="45"/>
        <v>#NAME?</v>
      </c>
      <c r="H761" t="e" vm="2">
        <f t="shared" ca="1" si="46"/>
        <v>#NAME?</v>
      </c>
      <c r="I761" t="str">
        <f t="shared" si="47"/>
        <v>09.02.03.03 Renta Neta Informada Anual</v>
      </c>
      <c r="K761" t="s">
        <v>1031</v>
      </c>
      <c r="L761" t="s">
        <v>1063</v>
      </c>
      <c r="M761" t="s">
        <v>1068</v>
      </c>
      <c r="N761" t="s">
        <v>1090</v>
      </c>
    </row>
    <row r="762" spans="1:14" x14ac:dyDescent="0.25">
      <c r="A762" t="e" vm="1">
        <f ca="1">_xlfn.XLOOKUP(K762,Sectores[Sector],Sectores[id_Sector],FALSE)</f>
        <v>#NAME?</v>
      </c>
      <c r="B762" t="e" vm="1">
        <f ca="1">_xlfn.XLOOKUP(L762,Contenido[Contenido],Contenido[id_contenido])</f>
        <v>#NAME?</v>
      </c>
      <c r="C762" t="e" vm="1">
        <f ca="1">_xlfn.XLOOKUP(M762,Temas[Tema],Temas[id_Tema],FALSE)</f>
        <v>#NAME?</v>
      </c>
      <c r="D762" t="s">
        <v>4225</v>
      </c>
      <c r="F762" t="e" vm="2">
        <f t="shared" ca="1" si="44"/>
        <v>#NAME?</v>
      </c>
      <c r="G762" t="e" vm="2">
        <f t="shared" ca="1" si="45"/>
        <v>#NAME?</v>
      </c>
      <c r="H762" t="e" vm="2">
        <f t="shared" ca="1" si="46"/>
        <v>#NAME?</v>
      </c>
      <c r="I762" t="str">
        <f t="shared" si="47"/>
        <v>09.02.04.01 Número de Empresas</v>
      </c>
      <c r="K762" t="s">
        <v>1031</v>
      </c>
      <c r="L762" t="s">
        <v>1063</v>
      </c>
      <c r="M762" t="s">
        <v>1070</v>
      </c>
      <c r="N762" t="s">
        <v>1034</v>
      </c>
    </row>
    <row r="763" spans="1:14" x14ac:dyDescent="0.25">
      <c r="A763" t="e" vm="1">
        <f ca="1">_xlfn.XLOOKUP(K763,Sectores[Sector],Sectores[id_Sector],FALSE)</f>
        <v>#NAME?</v>
      </c>
      <c r="B763" t="e" vm="1">
        <f ca="1">_xlfn.XLOOKUP(L763,Contenido[Contenido],Contenido[id_contenido])</f>
        <v>#NAME?</v>
      </c>
      <c r="C763" t="e" vm="1">
        <f ca="1">_xlfn.XLOOKUP(M763,Temas[Tema],Temas[id_Tema],FALSE)</f>
        <v>#NAME?</v>
      </c>
      <c r="D763" t="s">
        <v>4226</v>
      </c>
      <c r="F763" t="e" vm="2">
        <f t="shared" ca="1" si="44"/>
        <v>#NAME?</v>
      </c>
      <c r="G763" t="e" vm="2">
        <f t="shared" ca="1" si="45"/>
        <v>#NAME?</v>
      </c>
      <c r="H763" t="e" vm="2">
        <f t="shared" ca="1" si="46"/>
        <v>#NAME?</v>
      </c>
      <c r="I763" t="str">
        <f t="shared" si="47"/>
        <v>09.02.04.02 Número de Trabajadores</v>
      </c>
      <c r="K763" t="s">
        <v>1031</v>
      </c>
      <c r="L763" t="s">
        <v>1063</v>
      </c>
      <c r="M763" t="s">
        <v>1070</v>
      </c>
      <c r="N763" t="s">
        <v>1072</v>
      </c>
    </row>
    <row r="764" spans="1:14" x14ac:dyDescent="0.25">
      <c r="A764" t="e" vm="1">
        <f ca="1">_xlfn.XLOOKUP(K764,Sectores[Sector],Sectores[id_Sector],FALSE)</f>
        <v>#NAME?</v>
      </c>
      <c r="B764" t="e" vm="1">
        <f ca="1">_xlfn.XLOOKUP(L764,Contenido[Contenido],Contenido[id_contenido])</f>
        <v>#NAME?</v>
      </c>
      <c r="C764" t="e" vm="1">
        <f ca="1">_xlfn.XLOOKUP(M764,Temas[Tema],Temas[id_Tema],FALSE)</f>
        <v>#NAME?</v>
      </c>
      <c r="D764" t="s">
        <v>4227</v>
      </c>
      <c r="F764" t="e" vm="2">
        <f t="shared" ca="1" si="44"/>
        <v>#NAME?</v>
      </c>
      <c r="G764" t="e" vm="2">
        <f t="shared" ca="1" si="45"/>
        <v>#NAME?</v>
      </c>
      <c r="H764" t="e" vm="2">
        <f t="shared" ca="1" si="46"/>
        <v>#NAME?</v>
      </c>
      <c r="I764" t="str">
        <f t="shared" si="47"/>
        <v>09.02.04.03 Renta Neta Informada Anual</v>
      </c>
      <c r="K764" t="s">
        <v>1031</v>
      </c>
      <c r="L764" t="s">
        <v>1063</v>
      </c>
      <c r="M764" t="s">
        <v>1070</v>
      </c>
      <c r="N764" t="s">
        <v>1090</v>
      </c>
    </row>
    <row r="765" spans="1:14" x14ac:dyDescent="0.25">
      <c r="A765" t="e" vm="1">
        <f ca="1">_xlfn.XLOOKUP(K765,Sectores[Sector],Sectores[id_Sector],FALSE)</f>
        <v>#NAME?</v>
      </c>
      <c r="B765" t="e" vm="1">
        <f ca="1">_xlfn.XLOOKUP(L765,Contenido[Contenido],Contenido[id_contenido])</f>
        <v>#NAME?</v>
      </c>
      <c r="C765" t="e" vm="1">
        <f ca="1">_xlfn.XLOOKUP(M765,Temas[Tema],Temas[id_Tema],FALSE)</f>
        <v>#NAME?</v>
      </c>
      <c r="D765" t="s">
        <v>4213</v>
      </c>
      <c r="F765" t="e" vm="2">
        <f t="shared" ca="1" si="44"/>
        <v>#NAME?</v>
      </c>
      <c r="G765" t="e" vm="2">
        <f t="shared" ca="1" si="45"/>
        <v>#NAME?</v>
      </c>
      <c r="H765" t="e" vm="2">
        <f t="shared" ca="1" si="46"/>
        <v>#NAME?</v>
      </c>
      <c r="I765" t="str">
        <f t="shared" si="47"/>
        <v>09.01.13.01 Número de Empresas</v>
      </c>
      <c r="K765" t="s">
        <v>1031</v>
      </c>
      <c r="L765" t="s">
        <v>1063</v>
      </c>
      <c r="M765" t="s">
        <v>1061</v>
      </c>
      <c r="N765" t="s">
        <v>1034</v>
      </c>
    </row>
    <row r="766" spans="1:14" x14ac:dyDescent="0.25">
      <c r="A766" t="e" vm="1">
        <f ca="1">_xlfn.XLOOKUP(K766,Sectores[Sector],Sectores[id_Sector],FALSE)</f>
        <v>#NAME?</v>
      </c>
      <c r="B766" t="e" vm="1">
        <f ca="1">_xlfn.XLOOKUP(L766,Contenido[Contenido],Contenido[id_contenido])</f>
        <v>#NAME?</v>
      </c>
      <c r="C766" t="e" vm="1">
        <f ca="1">_xlfn.XLOOKUP(M766,Temas[Tema],Temas[id_Tema],FALSE)</f>
        <v>#NAME?</v>
      </c>
      <c r="D766" t="s">
        <v>4214</v>
      </c>
      <c r="F766" t="e" vm="2">
        <f t="shared" ca="1" si="44"/>
        <v>#NAME?</v>
      </c>
      <c r="G766" t="e" vm="2">
        <f t="shared" ca="1" si="45"/>
        <v>#NAME?</v>
      </c>
      <c r="H766" t="e" vm="2">
        <f t="shared" ca="1" si="46"/>
        <v>#NAME?</v>
      </c>
      <c r="I766" t="str">
        <f t="shared" si="47"/>
        <v>09.01.13.02 Número de Trabajadores</v>
      </c>
      <c r="K766" t="s">
        <v>1031</v>
      </c>
      <c r="L766" t="s">
        <v>1063</v>
      </c>
      <c r="M766" t="s">
        <v>1061</v>
      </c>
      <c r="N766" t="s">
        <v>1072</v>
      </c>
    </row>
    <row r="767" spans="1:14" x14ac:dyDescent="0.25">
      <c r="A767" t="e" vm="1">
        <f ca="1">_xlfn.XLOOKUP(K767,Sectores[Sector],Sectores[id_Sector],FALSE)</f>
        <v>#NAME?</v>
      </c>
      <c r="B767" t="e" vm="1">
        <f ca="1">_xlfn.XLOOKUP(L767,Contenido[Contenido],Contenido[id_contenido])</f>
        <v>#NAME?</v>
      </c>
      <c r="C767" t="e" vm="1">
        <f ca="1">_xlfn.XLOOKUP(M767,Temas[Tema],Temas[id_Tema],FALSE)</f>
        <v>#NAME?</v>
      </c>
      <c r="D767" t="s">
        <v>4215</v>
      </c>
      <c r="F767" t="e" vm="2">
        <f t="shared" ca="1" si="44"/>
        <v>#NAME?</v>
      </c>
      <c r="G767" t="e" vm="2">
        <f t="shared" ca="1" si="45"/>
        <v>#NAME?</v>
      </c>
      <c r="H767" t="e" vm="2">
        <f t="shared" ca="1" si="46"/>
        <v>#NAME?</v>
      </c>
      <c r="I767" t="str">
        <f t="shared" si="47"/>
        <v>09.01.13.03 Renta Neta Informada Anual</v>
      </c>
      <c r="K767" t="s">
        <v>1031</v>
      </c>
      <c r="L767" t="s">
        <v>1063</v>
      </c>
      <c r="M767" t="s">
        <v>1061</v>
      </c>
      <c r="N767" t="s">
        <v>1090</v>
      </c>
    </row>
    <row r="768" spans="1:14" x14ac:dyDescent="0.25">
      <c r="A768" t="e" vm="1">
        <f ca="1">_xlfn.XLOOKUP(K768,Sectores[Sector],Sectores[id_Sector],FALSE)</f>
        <v>#NAME?</v>
      </c>
      <c r="B768" t="e" vm="1">
        <f ca="1">_xlfn.XLOOKUP(L768,Contenido[Contenido],Contenido[id_contenido])</f>
        <v>#NAME?</v>
      </c>
      <c r="C768" t="e" vm="1">
        <f ca="1">_xlfn.XLOOKUP(M768,Temas[Tema],Temas[id_Tema],FALSE)</f>
        <v>#NAME?</v>
      </c>
      <c r="D768" t="s">
        <v>4228</v>
      </c>
      <c r="F768" t="e" vm="2">
        <f t="shared" ca="1" si="44"/>
        <v>#NAME?</v>
      </c>
      <c r="G768" t="e" vm="2">
        <f t="shared" ca="1" si="45"/>
        <v>#NAME?</v>
      </c>
      <c r="H768" t="e" vm="2">
        <f t="shared" ca="1" si="46"/>
        <v>#NAME?</v>
      </c>
      <c r="I768" t="str">
        <f t="shared" si="47"/>
        <v>09.03.01.01 Número de Empresas con Inicio Actividades</v>
      </c>
      <c r="K768" t="s">
        <v>1031</v>
      </c>
      <c r="L768" t="s">
        <v>1108</v>
      </c>
      <c r="M768" t="s">
        <v>1109</v>
      </c>
      <c r="N768" t="s">
        <v>1110</v>
      </c>
    </row>
    <row r="769" spans="1:14" x14ac:dyDescent="0.25">
      <c r="A769" t="e" vm="1">
        <f ca="1">_xlfn.XLOOKUP(K769,Sectores[Sector],Sectores[id_Sector],FALSE)</f>
        <v>#NAME?</v>
      </c>
      <c r="B769" t="e" vm="1">
        <f ca="1">_xlfn.XLOOKUP(L769,Contenido[Contenido],Contenido[id_contenido])</f>
        <v>#NAME?</v>
      </c>
      <c r="C769" t="e" vm="1">
        <f ca="1">_xlfn.XLOOKUP(M769,Temas[Tema],Temas[id_Tema],FALSE)</f>
        <v>#NAME?</v>
      </c>
      <c r="D769" t="s">
        <v>4229</v>
      </c>
      <c r="F769" t="e" vm="2">
        <f t="shared" ca="1" si="44"/>
        <v>#NAME?</v>
      </c>
      <c r="G769" t="e" vm="2">
        <f t="shared" ca="1" si="45"/>
        <v>#NAME?</v>
      </c>
      <c r="H769" t="e" vm="2">
        <f t="shared" ca="1" si="46"/>
        <v>#NAME?</v>
      </c>
      <c r="I769" t="str">
        <f t="shared" si="47"/>
        <v>09.03.01.02 Número de Empresas Vigentes</v>
      </c>
      <c r="K769" t="s">
        <v>1031</v>
      </c>
      <c r="L769" t="s">
        <v>1108</v>
      </c>
      <c r="M769" t="s">
        <v>1109</v>
      </c>
      <c r="N769" t="s">
        <v>1127</v>
      </c>
    </row>
    <row r="770" spans="1:14" x14ac:dyDescent="0.25">
      <c r="A770" t="e" vm="1">
        <f ca="1">_xlfn.XLOOKUP(K770,Sectores[Sector],Sectores[id_Sector],FALSE)</f>
        <v>#NAME?</v>
      </c>
      <c r="B770" t="e" vm="1">
        <f ca="1">_xlfn.XLOOKUP(L770,Contenido[Contenido],Contenido[id_contenido])</f>
        <v>#NAME?</v>
      </c>
      <c r="C770" t="e" vm="1">
        <f ca="1">_xlfn.XLOOKUP(M770,Temas[Tema],Temas[id_Tema],FALSE)</f>
        <v>#NAME?</v>
      </c>
      <c r="D770" t="s">
        <v>4230</v>
      </c>
      <c r="F770" t="e" vm="2">
        <f t="shared" ca="1" si="44"/>
        <v>#NAME?</v>
      </c>
      <c r="G770" t="e" vm="2">
        <f t="shared" ca="1" si="45"/>
        <v>#NAME?</v>
      </c>
      <c r="H770" t="e" vm="2">
        <f t="shared" ca="1" si="46"/>
        <v>#NAME?</v>
      </c>
      <c r="I770" t="str">
        <f t="shared" si="47"/>
        <v>09.03.02.01 Número de Empresas con Inicio Actividades</v>
      </c>
      <c r="K770" t="s">
        <v>1031</v>
      </c>
      <c r="L770" t="s">
        <v>1108</v>
      </c>
      <c r="M770" t="s">
        <v>1113</v>
      </c>
      <c r="N770" t="s">
        <v>1110</v>
      </c>
    </row>
    <row r="771" spans="1:14" x14ac:dyDescent="0.25">
      <c r="A771" t="e" vm="1">
        <f ca="1">_xlfn.XLOOKUP(K771,Sectores[Sector],Sectores[id_Sector],FALSE)</f>
        <v>#NAME?</v>
      </c>
      <c r="B771" t="e" vm="1">
        <f ca="1">_xlfn.XLOOKUP(L771,Contenido[Contenido],Contenido[id_contenido])</f>
        <v>#NAME?</v>
      </c>
      <c r="C771" t="e" vm="1">
        <f ca="1">_xlfn.XLOOKUP(M771,Temas[Tema],Temas[id_Tema],FALSE)</f>
        <v>#NAME?</v>
      </c>
      <c r="D771" t="s">
        <v>4231</v>
      </c>
      <c r="F771" t="e" vm="2">
        <f t="shared" ca="1" si="44"/>
        <v>#NAME?</v>
      </c>
      <c r="G771" t="e" vm="2">
        <f t="shared" ca="1" si="45"/>
        <v>#NAME?</v>
      </c>
      <c r="H771" t="e" vm="2">
        <f t="shared" ca="1" si="46"/>
        <v>#NAME?</v>
      </c>
      <c r="I771" t="str">
        <f t="shared" si="47"/>
        <v>09.03.02.02 Número de Empresas Vigentes</v>
      </c>
      <c r="K771" t="s">
        <v>1031</v>
      </c>
      <c r="L771" t="s">
        <v>1108</v>
      </c>
      <c r="M771" t="s">
        <v>1113</v>
      </c>
      <c r="N771" t="s">
        <v>1127</v>
      </c>
    </row>
    <row r="772" spans="1:14" x14ac:dyDescent="0.25">
      <c r="A772" t="e" vm="1">
        <f ca="1">_xlfn.XLOOKUP(K772,Sectores[Sector],Sectores[id_Sector],FALSE)</f>
        <v>#NAME?</v>
      </c>
      <c r="B772" t="e" vm="1">
        <f ca="1">_xlfn.XLOOKUP(L772,Contenido[Contenido],Contenido[id_contenido])</f>
        <v>#NAME?</v>
      </c>
      <c r="C772" t="e" vm="1">
        <f ca="1">_xlfn.XLOOKUP(M772,Temas[Tema],Temas[id_Tema],FALSE)</f>
        <v>#NAME?</v>
      </c>
      <c r="D772" t="s">
        <v>4232</v>
      </c>
      <c r="F772" t="e" vm="2">
        <f t="shared" ca="1" si="44"/>
        <v>#NAME?</v>
      </c>
      <c r="G772" t="e" vm="2">
        <f t="shared" ca="1" si="45"/>
        <v>#NAME?</v>
      </c>
      <c r="H772" t="e" vm="2">
        <f t="shared" ca="1" si="46"/>
        <v>#NAME?</v>
      </c>
      <c r="I772" t="str">
        <f t="shared" si="47"/>
        <v>09.03.03.01 Número de Empresas con Inicio Actividades</v>
      </c>
      <c r="K772" t="s">
        <v>1031</v>
      </c>
      <c r="L772" t="s">
        <v>1108</v>
      </c>
      <c r="M772" t="s">
        <v>1115</v>
      </c>
      <c r="N772" t="s">
        <v>1110</v>
      </c>
    </row>
    <row r="773" spans="1:14" x14ac:dyDescent="0.25">
      <c r="A773" t="e" vm="1">
        <f ca="1">_xlfn.XLOOKUP(K773,Sectores[Sector],Sectores[id_Sector],FALSE)</f>
        <v>#NAME?</v>
      </c>
      <c r="B773" t="e" vm="1">
        <f ca="1">_xlfn.XLOOKUP(L773,Contenido[Contenido],Contenido[id_contenido])</f>
        <v>#NAME?</v>
      </c>
      <c r="C773" t="e" vm="1">
        <f ca="1">_xlfn.XLOOKUP(M773,Temas[Tema],Temas[id_Tema],FALSE)</f>
        <v>#NAME?</v>
      </c>
      <c r="D773" t="s">
        <v>4233</v>
      </c>
      <c r="F773" t="e" vm="2">
        <f t="shared" ref="F773:F836" ca="1" si="48">+A773&amp;" "&amp;K773</f>
        <v>#NAME?</v>
      </c>
      <c r="G773" t="e" vm="2">
        <f t="shared" ref="G773:G836" ca="1" si="49">+B773&amp;" "&amp;L773</f>
        <v>#NAME?</v>
      </c>
      <c r="H773" t="e" vm="2">
        <f t="shared" ref="H773:H836" ca="1" si="50">+C773&amp;" "&amp;M773</f>
        <v>#NAME?</v>
      </c>
      <c r="I773" t="str">
        <f t="shared" ref="I773:I836" si="51">+D773&amp;" "&amp;N773</f>
        <v>09.03.03.02 Número de Empresas Vigentes</v>
      </c>
      <c r="K773" t="s">
        <v>1031</v>
      </c>
      <c r="L773" t="s">
        <v>1108</v>
      </c>
      <c r="M773" t="s">
        <v>1115</v>
      </c>
      <c r="N773" t="s">
        <v>1127</v>
      </c>
    </row>
    <row r="774" spans="1:14" x14ac:dyDescent="0.25">
      <c r="A774" t="e" vm="1">
        <f ca="1">_xlfn.XLOOKUP(K774,Sectores[Sector],Sectores[id_Sector],FALSE)</f>
        <v>#NAME?</v>
      </c>
      <c r="B774" t="e" vm="1">
        <f ca="1">_xlfn.XLOOKUP(L774,Contenido[Contenido],Contenido[id_contenido])</f>
        <v>#NAME?</v>
      </c>
      <c r="C774" t="e" vm="1">
        <f ca="1">_xlfn.XLOOKUP(M774,Temas[Tema],Temas[id_Tema],FALSE)</f>
        <v>#NAME?</v>
      </c>
      <c r="D774" t="s">
        <v>4234</v>
      </c>
      <c r="F774" t="e" vm="2">
        <f t="shared" ca="1" si="48"/>
        <v>#NAME?</v>
      </c>
      <c r="G774" t="e" vm="2">
        <f t="shared" ca="1" si="49"/>
        <v>#NAME?</v>
      </c>
      <c r="H774" t="e" vm="2">
        <f t="shared" ca="1" si="50"/>
        <v>#NAME?</v>
      </c>
      <c r="I774" t="str">
        <f t="shared" si="51"/>
        <v>09.03.04.01 Número de Empresas con Inicio Actividades</v>
      </c>
      <c r="K774" t="s">
        <v>1031</v>
      </c>
      <c r="L774" t="s">
        <v>1108</v>
      </c>
      <c r="M774" t="s">
        <v>1117</v>
      </c>
      <c r="N774" t="s">
        <v>1110</v>
      </c>
    </row>
    <row r="775" spans="1:14" x14ac:dyDescent="0.25">
      <c r="A775" t="e" vm="1">
        <f ca="1">_xlfn.XLOOKUP(K775,Sectores[Sector],Sectores[id_Sector],FALSE)</f>
        <v>#NAME?</v>
      </c>
      <c r="B775" t="e" vm="1">
        <f ca="1">_xlfn.XLOOKUP(L775,Contenido[Contenido],Contenido[id_contenido])</f>
        <v>#NAME?</v>
      </c>
      <c r="C775" t="e" vm="1">
        <f ca="1">_xlfn.XLOOKUP(M775,Temas[Tema],Temas[id_Tema],FALSE)</f>
        <v>#NAME?</v>
      </c>
      <c r="D775" t="s">
        <v>4235</v>
      </c>
      <c r="F775" t="e" vm="2">
        <f t="shared" ca="1" si="48"/>
        <v>#NAME?</v>
      </c>
      <c r="G775" t="e" vm="2">
        <f t="shared" ca="1" si="49"/>
        <v>#NAME?</v>
      </c>
      <c r="H775" t="e" vm="2">
        <f t="shared" ca="1" si="50"/>
        <v>#NAME?</v>
      </c>
      <c r="I775" t="str">
        <f t="shared" si="51"/>
        <v>09.03.04.02 Número de Empresas Vigentes</v>
      </c>
      <c r="K775" t="s">
        <v>1031</v>
      </c>
      <c r="L775" t="s">
        <v>1108</v>
      </c>
      <c r="M775" t="s">
        <v>1117</v>
      </c>
      <c r="N775" t="s">
        <v>1127</v>
      </c>
    </row>
    <row r="776" spans="1:14" x14ac:dyDescent="0.25">
      <c r="A776" t="e" vm="1">
        <f ca="1">_xlfn.XLOOKUP(K776,Sectores[Sector],Sectores[id_Sector],FALSE)</f>
        <v>#NAME?</v>
      </c>
      <c r="B776" t="e" vm="1">
        <f ca="1">_xlfn.XLOOKUP(L776,Contenido[Contenido],Contenido[id_contenido])</f>
        <v>#NAME?</v>
      </c>
      <c r="C776" t="e" vm="1">
        <f ca="1">_xlfn.XLOOKUP(M776,Temas[Tema],Temas[id_Tema],FALSE)</f>
        <v>#NAME?</v>
      </c>
      <c r="D776" t="s">
        <v>4236</v>
      </c>
      <c r="F776" t="e" vm="2">
        <f t="shared" ca="1" si="48"/>
        <v>#NAME?</v>
      </c>
      <c r="G776" t="e" vm="2">
        <f t="shared" ca="1" si="49"/>
        <v>#NAME?</v>
      </c>
      <c r="H776" t="e" vm="2">
        <f t="shared" ca="1" si="50"/>
        <v>#NAME?</v>
      </c>
      <c r="I776" t="str">
        <f t="shared" si="51"/>
        <v>09.03.05.01 Número de Empresas con Inicio Actividades</v>
      </c>
      <c r="K776" t="s">
        <v>1031</v>
      </c>
      <c r="L776" t="s">
        <v>1108</v>
      </c>
      <c r="M776" t="s">
        <v>1119</v>
      </c>
      <c r="N776" t="s">
        <v>1110</v>
      </c>
    </row>
    <row r="777" spans="1:14" x14ac:dyDescent="0.25">
      <c r="A777" t="e" vm="1">
        <f ca="1">_xlfn.XLOOKUP(K777,Sectores[Sector],Sectores[id_Sector],FALSE)</f>
        <v>#NAME?</v>
      </c>
      <c r="B777" t="e" vm="1">
        <f ca="1">_xlfn.XLOOKUP(L777,Contenido[Contenido],Contenido[id_contenido])</f>
        <v>#NAME?</v>
      </c>
      <c r="C777" t="e" vm="1">
        <f ca="1">_xlfn.XLOOKUP(M777,Temas[Tema],Temas[id_Tema],FALSE)</f>
        <v>#NAME?</v>
      </c>
      <c r="D777" t="s">
        <v>4237</v>
      </c>
      <c r="F777" t="e" vm="2">
        <f t="shared" ca="1" si="48"/>
        <v>#NAME?</v>
      </c>
      <c r="G777" t="e" vm="2">
        <f t="shared" ca="1" si="49"/>
        <v>#NAME?</v>
      </c>
      <c r="H777" t="e" vm="2">
        <f t="shared" ca="1" si="50"/>
        <v>#NAME?</v>
      </c>
      <c r="I777" t="str">
        <f t="shared" si="51"/>
        <v>09.03.05.02 Número de Empresas Vigentes</v>
      </c>
      <c r="K777" t="s">
        <v>1031</v>
      </c>
      <c r="L777" t="s">
        <v>1108</v>
      </c>
      <c r="M777" t="s">
        <v>1119</v>
      </c>
      <c r="N777" t="s">
        <v>1127</v>
      </c>
    </row>
    <row r="778" spans="1:14" x14ac:dyDescent="0.25">
      <c r="A778" t="e" vm="1">
        <f ca="1">_xlfn.XLOOKUP(K778,Sectores[Sector],Sectores[id_Sector],FALSE)</f>
        <v>#NAME?</v>
      </c>
      <c r="B778" t="e" vm="1">
        <f ca="1">_xlfn.XLOOKUP(L778,Contenido[Contenido],Contenido[id_contenido])</f>
        <v>#NAME?</v>
      </c>
      <c r="C778" t="e" vm="1">
        <f ca="1">_xlfn.XLOOKUP(M778,Temas[Tema],Temas[id_Tema],FALSE)</f>
        <v>#NAME?</v>
      </c>
      <c r="D778" t="s">
        <v>4238</v>
      </c>
      <c r="F778" t="e" vm="2">
        <f t="shared" ca="1" si="48"/>
        <v>#NAME?</v>
      </c>
      <c r="G778" t="e" vm="2">
        <f t="shared" ca="1" si="49"/>
        <v>#NAME?</v>
      </c>
      <c r="H778" t="e" vm="2">
        <f t="shared" ca="1" si="50"/>
        <v>#NAME?</v>
      </c>
      <c r="I778" t="str">
        <f t="shared" si="51"/>
        <v>09.03.06.01 Número de Empresas con Inicio Actividades</v>
      </c>
      <c r="K778" t="s">
        <v>1031</v>
      </c>
      <c r="L778" t="s">
        <v>1108</v>
      </c>
      <c r="M778" t="s">
        <v>1121</v>
      </c>
      <c r="N778" t="s">
        <v>1110</v>
      </c>
    </row>
    <row r="779" spans="1:14" x14ac:dyDescent="0.25">
      <c r="A779" t="e" vm="1">
        <f ca="1">_xlfn.XLOOKUP(K779,Sectores[Sector],Sectores[id_Sector],FALSE)</f>
        <v>#NAME?</v>
      </c>
      <c r="B779" t="e" vm="1">
        <f ca="1">_xlfn.XLOOKUP(L779,Contenido[Contenido],Contenido[id_contenido])</f>
        <v>#NAME?</v>
      </c>
      <c r="C779" t="e" vm="1">
        <f ca="1">_xlfn.XLOOKUP(M779,Temas[Tema],Temas[id_Tema],FALSE)</f>
        <v>#NAME?</v>
      </c>
      <c r="D779" t="s">
        <v>4239</v>
      </c>
      <c r="F779" t="e" vm="2">
        <f t="shared" ca="1" si="48"/>
        <v>#NAME?</v>
      </c>
      <c r="G779" t="e" vm="2">
        <f t="shared" ca="1" si="49"/>
        <v>#NAME?</v>
      </c>
      <c r="H779" t="e" vm="2">
        <f t="shared" ca="1" si="50"/>
        <v>#NAME?</v>
      </c>
      <c r="I779" t="str">
        <f t="shared" si="51"/>
        <v>09.03.06.02 Número de Empresas Vigentes</v>
      </c>
      <c r="K779" t="s">
        <v>1031</v>
      </c>
      <c r="L779" t="s">
        <v>1108</v>
      </c>
      <c r="M779" t="s">
        <v>1121</v>
      </c>
      <c r="N779" t="s">
        <v>1127</v>
      </c>
    </row>
    <row r="780" spans="1:14" x14ac:dyDescent="0.25">
      <c r="A780" t="e" vm="1">
        <f ca="1">_xlfn.XLOOKUP(K780,Sectores[Sector],Sectores[id_Sector],FALSE)</f>
        <v>#NAME?</v>
      </c>
      <c r="B780" t="e" vm="1">
        <f ca="1">_xlfn.XLOOKUP(L780,Contenido[Contenido],Contenido[id_contenido])</f>
        <v>#NAME?</v>
      </c>
      <c r="C780" t="e" vm="1">
        <f ca="1">_xlfn.XLOOKUP(M780,Temas[Tema],Temas[id_Tema],FALSE)</f>
        <v>#NAME?</v>
      </c>
      <c r="D780" t="s">
        <v>4240</v>
      </c>
      <c r="F780" t="e" vm="2">
        <f t="shared" ca="1" si="48"/>
        <v>#NAME?</v>
      </c>
      <c r="G780" t="e" vm="2">
        <f t="shared" ca="1" si="49"/>
        <v>#NAME?</v>
      </c>
      <c r="H780" t="e" vm="2">
        <f t="shared" ca="1" si="50"/>
        <v>#NAME?</v>
      </c>
      <c r="I780" t="str">
        <f t="shared" si="51"/>
        <v>09.03.07.01 Número de Empresas con Inicio Actividades</v>
      </c>
      <c r="K780" t="s">
        <v>1031</v>
      </c>
      <c r="L780" t="s">
        <v>1108</v>
      </c>
      <c r="M780" t="s">
        <v>1123</v>
      </c>
      <c r="N780" t="s">
        <v>1110</v>
      </c>
    </row>
    <row r="781" spans="1:14" x14ac:dyDescent="0.25">
      <c r="A781" t="e" vm="1">
        <f ca="1">_xlfn.XLOOKUP(K781,Sectores[Sector],Sectores[id_Sector],FALSE)</f>
        <v>#NAME?</v>
      </c>
      <c r="B781" t="e" vm="1">
        <f ca="1">_xlfn.XLOOKUP(L781,Contenido[Contenido],Contenido[id_contenido])</f>
        <v>#NAME?</v>
      </c>
      <c r="C781" t="e" vm="1">
        <f ca="1">_xlfn.XLOOKUP(M781,Temas[Tema],Temas[id_Tema],FALSE)</f>
        <v>#NAME?</v>
      </c>
      <c r="D781" t="s">
        <v>4241</v>
      </c>
      <c r="F781" t="e" vm="2">
        <f t="shared" ca="1" si="48"/>
        <v>#NAME?</v>
      </c>
      <c r="G781" t="e" vm="2">
        <f t="shared" ca="1" si="49"/>
        <v>#NAME?</v>
      </c>
      <c r="H781" t="e" vm="2">
        <f t="shared" ca="1" si="50"/>
        <v>#NAME?</v>
      </c>
      <c r="I781" t="str">
        <f t="shared" si="51"/>
        <v>09.03.07.02 Número de Empresas Vigentes</v>
      </c>
      <c r="K781" t="s">
        <v>1031</v>
      </c>
      <c r="L781" t="s">
        <v>1108</v>
      </c>
      <c r="M781" t="s">
        <v>1123</v>
      </c>
      <c r="N781" t="s">
        <v>1127</v>
      </c>
    </row>
    <row r="782" spans="1:14" x14ac:dyDescent="0.25">
      <c r="A782" t="e" vm="1">
        <f ca="1">_xlfn.XLOOKUP(K782,Sectores[Sector],Sectores[id_Sector],FALSE)</f>
        <v>#NAME?</v>
      </c>
      <c r="B782" t="e" vm="1">
        <f ca="1">_xlfn.XLOOKUP(L782,Contenido[Contenido],Contenido[id_contenido])</f>
        <v>#NAME?</v>
      </c>
      <c r="C782" t="e" vm="1">
        <f ca="1">_xlfn.XLOOKUP(M782,Temas[Tema],Temas[id_Tema],FALSE)</f>
        <v>#NAME?</v>
      </c>
      <c r="D782" t="s">
        <v>4242</v>
      </c>
      <c r="F782" t="e" vm="2">
        <f t="shared" ca="1" si="48"/>
        <v>#NAME?</v>
      </c>
      <c r="G782" t="e" vm="2">
        <f t="shared" ca="1" si="49"/>
        <v>#NAME?</v>
      </c>
      <c r="H782" t="e" vm="2">
        <f t="shared" ca="1" si="50"/>
        <v>#NAME?</v>
      </c>
      <c r="I782" t="str">
        <f t="shared" si="51"/>
        <v>09.03.08.01 Número de Empresas con Inicio Actividades</v>
      </c>
      <c r="K782" t="s">
        <v>1031</v>
      </c>
      <c r="L782" t="s">
        <v>1108</v>
      </c>
      <c r="M782" t="s">
        <v>1125</v>
      </c>
      <c r="N782" t="s">
        <v>1110</v>
      </c>
    </row>
    <row r="783" spans="1:14" x14ac:dyDescent="0.25">
      <c r="A783" t="e" vm="1">
        <f ca="1">_xlfn.XLOOKUP(K783,Sectores[Sector],Sectores[id_Sector],FALSE)</f>
        <v>#NAME?</v>
      </c>
      <c r="B783" t="e" vm="1">
        <f ca="1">_xlfn.XLOOKUP(L783,Contenido[Contenido],Contenido[id_contenido])</f>
        <v>#NAME?</v>
      </c>
      <c r="C783" t="e" vm="1">
        <f ca="1">_xlfn.XLOOKUP(M783,Temas[Tema],Temas[id_Tema],FALSE)</f>
        <v>#NAME?</v>
      </c>
      <c r="D783" t="s">
        <v>4243</v>
      </c>
      <c r="F783" t="e" vm="2">
        <f t="shared" ca="1" si="48"/>
        <v>#NAME?</v>
      </c>
      <c r="G783" t="e" vm="2">
        <f t="shared" ca="1" si="49"/>
        <v>#NAME?</v>
      </c>
      <c r="H783" t="e" vm="2">
        <f t="shared" ca="1" si="50"/>
        <v>#NAME?</v>
      </c>
      <c r="I783" t="str">
        <f t="shared" si="51"/>
        <v>09.03.08.02 Número de Empresas Vigentes</v>
      </c>
      <c r="K783" t="s">
        <v>1031</v>
      </c>
      <c r="L783" t="s">
        <v>1108</v>
      </c>
      <c r="M783" t="s">
        <v>1125</v>
      </c>
      <c r="N783" t="s">
        <v>1127</v>
      </c>
    </row>
    <row r="784" spans="1:14" x14ac:dyDescent="0.25">
      <c r="A784" t="e" vm="1">
        <f ca="1">_xlfn.XLOOKUP(K784,Sectores[Sector],Sectores[id_Sector],FALSE)</f>
        <v>#NAME?</v>
      </c>
      <c r="B784" t="e" vm="1">
        <f ca="1">_xlfn.XLOOKUP(L784,Contenido[Contenido],Contenido[id_contenido])</f>
        <v>#NAME?</v>
      </c>
      <c r="C784" t="e" vm="1">
        <f ca="1">_xlfn.XLOOKUP(M784,Temas[Tema],Temas[id_Tema],FALSE)</f>
        <v>#NAME?</v>
      </c>
      <c r="D784" t="s">
        <v>4244</v>
      </c>
      <c r="F784" t="e" vm="2">
        <f t="shared" ca="1" si="48"/>
        <v>#NAME?</v>
      </c>
      <c r="G784" t="e" vm="2">
        <f t="shared" ca="1" si="49"/>
        <v>#NAME?</v>
      </c>
      <c r="H784" t="e" vm="2">
        <f t="shared" ca="1" si="50"/>
        <v>#NAME?</v>
      </c>
      <c r="I784" t="str">
        <f t="shared" si="51"/>
        <v>10.01.01.01 Distribución eléctrica</v>
      </c>
      <c r="K784" t="s">
        <v>81</v>
      </c>
      <c r="L784" t="s">
        <v>283</v>
      </c>
      <c r="M784" t="s">
        <v>284</v>
      </c>
      <c r="N784" t="s">
        <v>80</v>
      </c>
    </row>
    <row r="785" spans="1:14" x14ac:dyDescent="0.25">
      <c r="A785" t="e" vm="1">
        <f ca="1">_xlfn.XLOOKUP(K785,Sectores[Sector],Sectores[id_Sector],FALSE)</f>
        <v>#NAME?</v>
      </c>
      <c r="B785" t="e" vm="1">
        <f ca="1">_xlfn.XLOOKUP(L785,Contenido[Contenido],Contenido[id_contenido])</f>
        <v>#NAME?</v>
      </c>
      <c r="C785" t="e" vm="1">
        <f ca="1">_xlfn.XLOOKUP(M785,Temas[Tema],Temas[id_Tema],FALSE)</f>
        <v>#NAME?</v>
      </c>
      <c r="D785" t="s">
        <v>4245</v>
      </c>
      <c r="F785" t="e" vm="2">
        <f t="shared" ca="1" si="48"/>
        <v>#NAME?</v>
      </c>
      <c r="G785" t="e" vm="2">
        <f t="shared" ca="1" si="49"/>
        <v>#NAME?</v>
      </c>
      <c r="H785" t="e" vm="2">
        <f t="shared" ca="1" si="50"/>
        <v>#NAME?</v>
      </c>
      <c r="I785" t="str">
        <f t="shared" si="51"/>
        <v>10.01.01.02 Distribución eléctrica agrícola</v>
      </c>
      <c r="K785" t="s">
        <v>81</v>
      </c>
      <c r="L785" t="s">
        <v>283</v>
      </c>
      <c r="M785" t="s">
        <v>284</v>
      </c>
      <c r="N785" t="s">
        <v>285</v>
      </c>
    </row>
    <row r="786" spans="1:14" x14ac:dyDescent="0.25">
      <c r="A786" t="e" vm="1">
        <f ca="1">_xlfn.XLOOKUP(K786,Sectores[Sector],Sectores[id_Sector],FALSE)</f>
        <v>#NAME?</v>
      </c>
      <c r="B786" t="e" vm="1">
        <f ca="1">_xlfn.XLOOKUP(L786,Contenido[Contenido],Contenido[id_contenido])</f>
        <v>#NAME?</v>
      </c>
      <c r="C786" t="e" vm="1">
        <f ca="1">_xlfn.XLOOKUP(M786,Temas[Tema],Temas[id_Tema],FALSE)</f>
        <v>#NAME?</v>
      </c>
      <c r="D786" t="s">
        <v>4246</v>
      </c>
      <c r="F786" t="e" vm="2">
        <f t="shared" ca="1" si="48"/>
        <v>#NAME?</v>
      </c>
      <c r="G786" t="e" vm="2">
        <f t="shared" ca="1" si="49"/>
        <v>#NAME?</v>
      </c>
      <c r="H786" t="e" vm="2">
        <f t="shared" ca="1" si="50"/>
        <v>#NAME?</v>
      </c>
      <c r="I786" t="str">
        <f t="shared" si="51"/>
        <v>10.01.01.03 Distribución eléctrica comercial</v>
      </c>
      <c r="K786" t="s">
        <v>81</v>
      </c>
      <c r="L786" t="s">
        <v>283</v>
      </c>
      <c r="M786" t="s">
        <v>284</v>
      </c>
      <c r="N786" t="s">
        <v>286</v>
      </c>
    </row>
    <row r="787" spans="1:14" x14ac:dyDescent="0.25">
      <c r="A787" t="e" vm="1">
        <f ca="1">_xlfn.XLOOKUP(K787,Sectores[Sector],Sectores[id_Sector],FALSE)</f>
        <v>#NAME?</v>
      </c>
      <c r="B787" t="e" vm="1">
        <f ca="1">_xlfn.XLOOKUP(L787,Contenido[Contenido],Contenido[id_contenido])</f>
        <v>#NAME?</v>
      </c>
      <c r="C787" t="e" vm="1">
        <f ca="1">_xlfn.XLOOKUP(M787,Temas[Tema],Temas[id_Tema],FALSE)</f>
        <v>#NAME?</v>
      </c>
      <c r="D787" t="s">
        <v>4247</v>
      </c>
      <c r="F787" t="e" vm="2">
        <f t="shared" ca="1" si="48"/>
        <v>#NAME?</v>
      </c>
      <c r="G787" t="e" vm="2">
        <f t="shared" ca="1" si="49"/>
        <v>#NAME?</v>
      </c>
      <c r="H787" t="e" vm="2">
        <f t="shared" ca="1" si="50"/>
        <v>#NAME?</v>
      </c>
      <c r="I787" t="str">
        <f t="shared" si="51"/>
        <v>10.01.01.04 Distribución eléctrica industrial</v>
      </c>
      <c r="K787" t="s">
        <v>81</v>
      </c>
      <c r="L787" t="s">
        <v>283</v>
      </c>
      <c r="M787" t="s">
        <v>284</v>
      </c>
      <c r="N787" t="s">
        <v>287</v>
      </c>
    </row>
    <row r="788" spans="1:14" x14ac:dyDescent="0.25">
      <c r="A788" t="e" vm="1">
        <f ca="1">_xlfn.XLOOKUP(K788,Sectores[Sector],Sectores[id_Sector],FALSE)</f>
        <v>#NAME?</v>
      </c>
      <c r="B788" t="e" vm="1">
        <f ca="1">_xlfn.XLOOKUP(L788,Contenido[Contenido],Contenido[id_contenido])</f>
        <v>#NAME?</v>
      </c>
      <c r="C788" t="e" vm="1">
        <f ca="1">_xlfn.XLOOKUP(M788,Temas[Tema],Temas[id_Tema],FALSE)</f>
        <v>#NAME?</v>
      </c>
      <c r="D788" t="s">
        <v>4248</v>
      </c>
      <c r="F788" t="e" vm="2">
        <f t="shared" ca="1" si="48"/>
        <v>#NAME?</v>
      </c>
      <c r="G788" t="e" vm="2">
        <f t="shared" ca="1" si="49"/>
        <v>#NAME?</v>
      </c>
      <c r="H788" t="e" vm="2">
        <f t="shared" ca="1" si="50"/>
        <v>#NAME?</v>
      </c>
      <c r="I788" t="str">
        <f t="shared" si="51"/>
        <v>10.01.01.05 Distribución eléctrica minera</v>
      </c>
      <c r="K788" t="s">
        <v>81</v>
      </c>
      <c r="L788" t="s">
        <v>283</v>
      </c>
      <c r="M788" t="s">
        <v>284</v>
      </c>
      <c r="N788" t="s">
        <v>291</v>
      </c>
    </row>
    <row r="789" spans="1:14" x14ac:dyDescent="0.25">
      <c r="A789" t="e" vm="1">
        <f ca="1">_xlfn.XLOOKUP(K789,Sectores[Sector],Sectores[id_Sector],FALSE)</f>
        <v>#NAME?</v>
      </c>
      <c r="B789" t="e" vm="1">
        <f ca="1">_xlfn.XLOOKUP(L789,Contenido[Contenido],Contenido[id_contenido])</f>
        <v>#NAME?</v>
      </c>
      <c r="C789" t="e" vm="1">
        <f ca="1">_xlfn.XLOOKUP(M789,Temas[Tema],Temas[id_Tema],FALSE)</f>
        <v>#NAME?</v>
      </c>
      <c r="D789" t="s">
        <v>4249</v>
      </c>
      <c r="F789" t="e" vm="2">
        <f t="shared" ca="1" si="48"/>
        <v>#NAME?</v>
      </c>
      <c r="G789" t="e" vm="2">
        <f t="shared" ca="1" si="49"/>
        <v>#NAME?</v>
      </c>
      <c r="H789" t="e" vm="2">
        <f t="shared" ca="1" si="50"/>
        <v>#NAME?</v>
      </c>
      <c r="I789" t="str">
        <f t="shared" si="51"/>
        <v>10.01.01.06 Distribución eléctrica residencial</v>
      </c>
      <c r="K789" t="s">
        <v>81</v>
      </c>
      <c r="L789" t="s">
        <v>283</v>
      </c>
      <c r="M789" t="s">
        <v>284</v>
      </c>
      <c r="N789" t="s">
        <v>289</v>
      </c>
    </row>
    <row r="790" spans="1:14" x14ac:dyDescent="0.25">
      <c r="A790" t="e" vm="1">
        <f ca="1">_xlfn.XLOOKUP(K790,Sectores[Sector],Sectores[id_Sector],FALSE)</f>
        <v>#NAME?</v>
      </c>
      <c r="B790" t="e" vm="1">
        <f ca="1">_xlfn.XLOOKUP(L790,Contenido[Contenido],Contenido[id_contenido])</f>
        <v>#NAME?</v>
      </c>
      <c r="C790" t="e" vm="1">
        <f ca="1">_xlfn.XLOOKUP(M790,Temas[Tema],Temas[id_Tema],FALSE)</f>
        <v>#NAME?</v>
      </c>
      <c r="D790" t="s">
        <v>4250</v>
      </c>
      <c r="F790" t="e" vm="2">
        <f t="shared" ca="1" si="48"/>
        <v>#NAME?</v>
      </c>
      <c r="G790" t="e" vm="2">
        <f t="shared" ca="1" si="49"/>
        <v>#NAME?</v>
      </c>
      <c r="H790" t="e" vm="2">
        <f t="shared" ca="1" si="50"/>
        <v>#NAME?</v>
      </c>
      <c r="I790" t="str">
        <f t="shared" si="51"/>
        <v>10.01.02.01 Generación eléctrica</v>
      </c>
      <c r="K790" t="s">
        <v>81</v>
      </c>
      <c r="L790" t="s">
        <v>283</v>
      </c>
      <c r="M790" t="s">
        <v>297</v>
      </c>
      <c r="N790" t="s">
        <v>292</v>
      </c>
    </row>
    <row r="791" spans="1:14" x14ac:dyDescent="0.25">
      <c r="A791" t="e" vm="1">
        <f ca="1">_xlfn.XLOOKUP(K791,Sectores[Sector],Sectores[id_Sector],FALSE)</f>
        <v>#NAME?</v>
      </c>
      <c r="B791" t="e" vm="1">
        <f ca="1">_xlfn.XLOOKUP(L791,Contenido[Contenido],Contenido[id_contenido])</f>
        <v>#NAME?</v>
      </c>
      <c r="C791" t="e" vm="1">
        <f ca="1">_xlfn.XLOOKUP(M791,Temas[Tema],Temas[id_Tema],FALSE)</f>
        <v>#NAME?</v>
      </c>
      <c r="D791" t="s">
        <v>4251</v>
      </c>
      <c r="F791" t="e" vm="2">
        <f t="shared" ca="1" si="48"/>
        <v>#NAME?</v>
      </c>
      <c r="G791" t="e" vm="2">
        <f t="shared" ca="1" si="49"/>
        <v>#NAME?</v>
      </c>
      <c r="H791" t="e" vm="2">
        <f t="shared" ca="1" si="50"/>
        <v>#NAME?</v>
      </c>
      <c r="I791" t="str">
        <f t="shared" si="51"/>
        <v>10.01.02.02 Generación eólica</v>
      </c>
      <c r="K791" t="s">
        <v>81</v>
      </c>
      <c r="L791" t="s">
        <v>283</v>
      </c>
      <c r="M791" t="s">
        <v>297</v>
      </c>
      <c r="N791" t="s">
        <v>293</v>
      </c>
    </row>
    <row r="792" spans="1:14" x14ac:dyDescent="0.25">
      <c r="A792" t="e" vm="1">
        <f ca="1">_xlfn.XLOOKUP(K792,Sectores[Sector],Sectores[id_Sector],FALSE)</f>
        <v>#NAME?</v>
      </c>
      <c r="B792" t="e" vm="1">
        <f ca="1">_xlfn.XLOOKUP(L792,Contenido[Contenido],Contenido[id_contenido])</f>
        <v>#NAME?</v>
      </c>
      <c r="C792" t="e" vm="1">
        <f ca="1">_xlfn.XLOOKUP(M792,Temas[Tema],Temas[id_Tema],FALSE)</f>
        <v>#NAME?</v>
      </c>
      <c r="D792" t="s">
        <v>4252</v>
      </c>
      <c r="F792" t="e" vm="2">
        <f t="shared" ca="1" si="48"/>
        <v>#NAME?</v>
      </c>
      <c r="G792" t="e" vm="2">
        <f t="shared" ca="1" si="49"/>
        <v>#NAME?</v>
      </c>
      <c r="H792" t="e" vm="2">
        <f t="shared" ca="1" si="50"/>
        <v>#NAME?</v>
      </c>
      <c r="I792" t="str">
        <f t="shared" si="51"/>
        <v>10.01.02.03 Generación hidráulica</v>
      </c>
      <c r="K792" t="s">
        <v>81</v>
      </c>
      <c r="L792" t="s">
        <v>283</v>
      </c>
      <c r="M792" t="s">
        <v>297</v>
      </c>
      <c r="N792" t="s">
        <v>294</v>
      </c>
    </row>
    <row r="793" spans="1:14" x14ac:dyDescent="0.25">
      <c r="A793" t="e" vm="1">
        <f ca="1">_xlfn.XLOOKUP(K793,Sectores[Sector],Sectores[id_Sector],FALSE)</f>
        <v>#NAME?</v>
      </c>
      <c r="B793" t="e" vm="1">
        <f ca="1">_xlfn.XLOOKUP(L793,Contenido[Contenido],Contenido[id_contenido])</f>
        <v>#NAME?</v>
      </c>
      <c r="C793" t="e" vm="1">
        <f ca="1">_xlfn.XLOOKUP(M793,Temas[Tema],Temas[id_Tema],FALSE)</f>
        <v>#NAME?</v>
      </c>
      <c r="D793" t="s">
        <v>4253</v>
      </c>
      <c r="F793" t="e" vm="2">
        <f t="shared" ca="1" si="48"/>
        <v>#NAME?</v>
      </c>
      <c r="G793" t="e" vm="2">
        <f t="shared" ca="1" si="49"/>
        <v>#NAME?</v>
      </c>
      <c r="H793" t="e" vm="2">
        <f t="shared" ca="1" si="50"/>
        <v>#NAME?</v>
      </c>
      <c r="I793" t="str">
        <f t="shared" si="51"/>
        <v>10.01.02.04 Generación solar</v>
      </c>
      <c r="K793" t="s">
        <v>81</v>
      </c>
      <c r="L793" t="s">
        <v>283</v>
      </c>
      <c r="M793" t="s">
        <v>297</v>
      </c>
      <c r="N793" t="s">
        <v>295</v>
      </c>
    </row>
    <row r="794" spans="1:14" x14ac:dyDescent="0.25">
      <c r="A794" t="e" vm="1">
        <f ca="1">_xlfn.XLOOKUP(K794,Sectores[Sector],Sectores[id_Sector],FALSE)</f>
        <v>#NAME?</v>
      </c>
      <c r="B794" t="e" vm="1">
        <f ca="1">_xlfn.XLOOKUP(L794,Contenido[Contenido],Contenido[id_contenido])</f>
        <v>#NAME?</v>
      </c>
      <c r="C794" t="e" vm="1">
        <f ca="1">_xlfn.XLOOKUP(M794,Temas[Tema],Temas[id_Tema],FALSE)</f>
        <v>#NAME?</v>
      </c>
      <c r="D794" t="s">
        <v>4254</v>
      </c>
      <c r="F794" t="e" vm="2">
        <f t="shared" ca="1" si="48"/>
        <v>#NAME?</v>
      </c>
      <c r="G794" t="e" vm="2">
        <f t="shared" ca="1" si="49"/>
        <v>#NAME?</v>
      </c>
      <c r="H794" t="e" vm="2">
        <f t="shared" ca="1" si="50"/>
        <v>#NAME?</v>
      </c>
      <c r="I794" t="str">
        <f t="shared" si="51"/>
        <v>10.01.02.05 Generación térmica</v>
      </c>
      <c r="K794" t="s">
        <v>81</v>
      </c>
      <c r="L794" t="s">
        <v>283</v>
      </c>
      <c r="M794" t="s">
        <v>297</v>
      </c>
      <c r="N794" t="s">
        <v>296</v>
      </c>
    </row>
    <row r="795" spans="1:14" x14ac:dyDescent="0.25">
      <c r="A795" t="e" vm="1">
        <f ca="1">_xlfn.XLOOKUP(K795,Sectores[Sector],Sectores[id_Sector],FALSE)</f>
        <v>#NAME?</v>
      </c>
      <c r="B795" t="e" vm="1">
        <f ca="1">_xlfn.XLOOKUP(L795,Contenido[Contenido],Contenido[id_contenido])</f>
        <v>#NAME?</v>
      </c>
      <c r="C795" t="e" vm="1">
        <f ca="1">_xlfn.XLOOKUP(M795,Temas[Tema],Temas[id_Tema],FALSE)</f>
        <v>#NAME?</v>
      </c>
      <c r="D795" t="s">
        <v>4255</v>
      </c>
      <c r="F795" t="e" vm="2">
        <f t="shared" ca="1" si="48"/>
        <v>#NAME?</v>
      </c>
      <c r="G795" t="e" vm="2">
        <f t="shared" ca="1" si="49"/>
        <v>#NAME?</v>
      </c>
      <c r="H795" t="e" vm="2">
        <f t="shared" ca="1" si="50"/>
        <v>#NAME?</v>
      </c>
      <c r="I795" t="str">
        <f t="shared" si="51"/>
        <v>10.01.03.01 Despacho de energía eléctrica</v>
      </c>
      <c r="K795" t="s">
        <v>81</v>
      </c>
      <c r="L795" t="s">
        <v>283</v>
      </c>
      <c r="M795" t="s">
        <v>573</v>
      </c>
      <c r="N795" t="s">
        <v>574</v>
      </c>
    </row>
    <row r="796" spans="1:14" x14ac:dyDescent="0.25">
      <c r="A796" t="e" vm="1">
        <f ca="1">_xlfn.XLOOKUP(K796,Sectores[Sector],Sectores[id_Sector],FALSE)</f>
        <v>#NAME?</v>
      </c>
      <c r="B796" t="e" vm="1">
        <f ca="1">_xlfn.XLOOKUP(L796,Contenido[Contenido],Contenido[id_contenido])</f>
        <v>#NAME?</v>
      </c>
      <c r="C796" t="e" vm="1">
        <f ca="1">_xlfn.XLOOKUP(M796,Temas[Tema],Temas[id_Tema],FALSE)</f>
        <v>#NAME?</v>
      </c>
      <c r="D796" t="s">
        <v>4256</v>
      </c>
      <c r="F796" t="e" vm="2">
        <f t="shared" ca="1" si="48"/>
        <v>#NAME?</v>
      </c>
      <c r="G796" t="e" vm="2">
        <f t="shared" ca="1" si="49"/>
        <v>#NAME?</v>
      </c>
      <c r="H796" t="e" vm="2">
        <f t="shared" ca="1" si="50"/>
        <v>#NAME?</v>
      </c>
      <c r="I796" t="str">
        <f t="shared" si="51"/>
        <v>11.01.01.01 Refugiados</v>
      </c>
      <c r="K796" t="s">
        <v>100</v>
      </c>
      <c r="L796" t="s">
        <v>583</v>
      </c>
      <c r="M796" t="s">
        <v>99</v>
      </c>
      <c r="N796" t="s">
        <v>99</v>
      </c>
    </row>
    <row r="797" spans="1:14" x14ac:dyDescent="0.25">
      <c r="A797" t="e" vm="1">
        <f ca="1">_xlfn.XLOOKUP(K797,Sectores[Sector],Sectores[id_Sector],FALSE)</f>
        <v>#NAME?</v>
      </c>
      <c r="B797" t="e" vm="1">
        <f ca="1">_xlfn.XLOOKUP(L797,Contenido[Contenido],Contenido[id_contenido])</f>
        <v>#NAME?</v>
      </c>
      <c r="C797" t="e" vm="1">
        <f ca="1">_xlfn.XLOOKUP(M797,Temas[Tema],Temas[id_Tema],FALSE)</f>
        <v>#NAME?</v>
      </c>
      <c r="D797" t="s">
        <v>4257</v>
      </c>
      <c r="F797" t="e" vm="2">
        <f t="shared" ca="1" si="48"/>
        <v>#NAME?</v>
      </c>
      <c r="G797" t="e" vm="2">
        <f t="shared" ca="1" si="49"/>
        <v>#NAME?</v>
      </c>
      <c r="H797" t="e" vm="2">
        <f t="shared" ca="1" si="50"/>
        <v>#NAME?</v>
      </c>
      <c r="I797" t="str">
        <f t="shared" si="51"/>
        <v>11.01.02.01 Solicitantes de Refugio</v>
      </c>
      <c r="K797" t="s">
        <v>100</v>
      </c>
      <c r="L797" t="s">
        <v>583</v>
      </c>
      <c r="M797" t="s">
        <v>587</v>
      </c>
      <c r="N797" t="s">
        <v>101</v>
      </c>
    </row>
    <row r="798" spans="1:14" x14ac:dyDescent="0.25">
      <c r="A798" t="e" vm="1">
        <f ca="1">_xlfn.XLOOKUP(K798,Sectores[Sector],Sectores[id_Sector],FALSE)</f>
        <v>#NAME?</v>
      </c>
      <c r="B798" t="e" vm="1">
        <f ca="1">_xlfn.XLOOKUP(L798,Contenido[Contenido],Contenido[id_contenido])</f>
        <v>#NAME?</v>
      </c>
      <c r="C798" t="e" vm="1">
        <f ca="1">_xlfn.XLOOKUP(M798,Temas[Tema],Temas[id_Tema],FALSE)</f>
        <v>#NAME?</v>
      </c>
      <c r="D798" t="s">
        <v>4258</v>
      </c>
      <c r="F798" t="e" vm="2">
        <f t="shared" ca="1" si="48"/>
        <v>#NAME?</v>
      </c>
      <c r="G798" t="e" vm="2">
        <f t="shared" ca="1" si="49"/>
        <v>#NAME?</v>
      </c>
      <c r="H798" t="e" vm="2">
        <f t="shared" ca="1" si="50"/>
        <v>#NAME?</v>
      </c>
      <c r="I798" t="str">
        <f t="shared" si="51"/>
        <v>12.01.01.01 Superficie forestal plantada</v>
      </c>
      <c r="K798" t="s">
        <v>88</v>
      </c>
      <c r="L798" t="s">
        <v>303</v>
      </c>
      <c r="M798" t="s">
        <v>306</v>
      </c>
      <c r="N798" t="s">
        <v>309</v>
      </c>
    </row>
    <row r="799" spans="1:14" x14ac:dyDescent="0.25">
      <c r="A799" t="e" vm="1">
        <f ca="1">_xlfn.XLOOKUP(K799,Sectores[Sector],Sectores[id_Sector],FALSE)</f>
        <v>#NAME?</v>
      </c>
      <c r="B799" t="e" vm="1">
        <f ca="1">_xlfn.XLOOKUP(L799,Contenido[Contenido],Contenido[id_contenido])</f>
        <v>#NAME?</v>
      </c>
      <c r="C799" t="e" vm="1">
        <f ca="1">_xlfn.XLOOKUP(M799,Temas[Tema],Temas[id_Tema],FALSE)</f>
        <v>#NAME?</v>
      </c>
      <c r="D799" t="s">
        <v>4259</v>
      </c>
      <c r="F799" t="e" vm="2">
        <f t="shared" ca="1" si="48"/>
        <v>#NAME?</v>
      </c>
      <c r="G799" t="e" vm="2">
        <f t="shared" ca="1" si="49"/>
        <v>#NAME?</v>
      </c>
      <c r="H799" t="e" vm="2">
        <f t="shared" ca="1" si="50"/>
        <v>#NAME?</v>
      </c>
      <c r="I799" t="str">
        <f t="shared" si="51"/>
        <v>12.02.01.01 Accidentes eléctricos</v>
      </c>
      <c r="K799" t="s">
        <v>88</v>
      </c>
      <c r="L799" t="s">
        <v>89</v>
      </c>
      <c r="M799" t="s">
        <v>1209</v>
      </c>
      <c r="N799" t="s">
        <v>1210</v>
      </c>
    </row>
    <row r="800" spans="1:14" x14ac:dyDescent="0.25">
      <c r="A800" t="e" vm="1">
        <f ca="1">_xlfn.XLOOKUP(K800,Sectores[Sector],Sectores[id_Sector],FALSE)</f>
        <v>#NAME?</v>
      </c>
      <c r="B800" t="e" vm="1">
        <f ca="1">_xlfn.XLOOKUP(L800,Contenido[Contenido],Contenido[id_contenido])</f>
        <v>#NAME?</v>
      </c>
      <c r="C800" t="e" vm="1">
        <f ca="1">_xlfn.XLOOKUP(M800,Temas[Tema],Temas[id_Tema],FALSE)</f>
        <v>#NAME?</v>
      </c>
      <c r="D800" t="s">
        <v>4260</v>
      </c>
      <c r="F800" t="e" vm="2">
        <f t="shared" ca="1" si="48"/>
        <v>#NAME?</v>
      </c>
      <c r="G800" t="e" vm="2">
        <f t="shared" ca="1" si="49"/>
        <v>#NAME?</v>
      </c>
      <c r="H800" t="e" vm="2">
        <f t="shared" ca="1" si="50"/>
        <v>#NAME?</v>
      </c>
      <c r="I800" t="str">
        <f t="shared" si="51"/>
        <v>12.02.01.02 Actividades extinción incendios forestales, estructurales u otros</v>
      </c>
      <c r="K800" t="s">
        <v>88</v>
      </c>
      <c r="L800" t="s">
        <v>89</v>
      </c>
      <c r="M800" t="s">
        <v>1209</v>
      </c>
      <c r="N800" t="s">
        <v>1214</v>
      </c>
    </row>
    <row r="801" spans="1:14" x14ac:dyDescent="0.25">
      <c r="A801" t="e" vm="1">
        <f ca="1">_xlfn.XLOOKUP(K801,Sectores[Sector],Sectores[id_Sector],FALSE)</f>
        <v>#NAME?</v>
      </c>
      <c r="B801" t="e" vm="1">
        <f ca="1">_xlfn.XLOOKUP(L801,Contenido[Contenido],Contenido[id_contenido])</f>
        <v>#NAME?</v>
      </c>
      <c r="C801" t="e" vm="1">
        <f ca="1">_xlfn.XLOOKUP(M801,Temas[Tema],Temas[id_Tema],FALSE)</f>
        <v>#NAME?</v>
      </c>
      <c r="D801" t="s">
        <v>4261</v>
      </c>
      <c r="F801" t="e" vm="2">
        <f t="shared" ca="1" si="48"/>
        <v>#NAME?</v>
      </c>
      <c r="G801" t="e" vm="2">
        <f t="shared" ca="1" si="49"/>
        <v>#NAME?</v>
      </c>
      <c r="H801" t="e" vm="2">
        <f t="shared" ca="1" si="50"/>
        <v>#NAME?</v>
      </c>
      <c r="I801" t="str">
        <f t="shared" si="51"/>
        <v>12.02.01.03 Actividades recreativas</v>
      </c>
      <c r="K801" t="s">
        <v>88</v>
      </c>
      <c r="L801" t="s">
        <v>89</v>
      </c>
      <c r="M801" t="s">
        <v>1209</v>
      </c>
      <c r="N801" t="s">
        <v>1216</v>
      </c>
    </row>
    <row r="802" spans="1:14" x14ac:dyDescent="0.25">
      <c r="A802" t="e" vm="1">
        <f ca="1">_xlfn.XLOOKUP(K802,Sectores[Sector],Sectores[id_Sector],FALSE)</f>
        <v>#NAME?</v>
      </c>
      <c r="B802" t="e" vm="1">
        <f ca="1">_xlfn.XLOOKUP(L802,Contenido[Contenido],Contenido[id_contenido])</f>
        <v>#NAME?</v>
      </c>
      <c r="C802" t="e" vm="1">
        <f ca="1">_xlfn.XLOOKUP(M802,Temas[Tema],Temas[id_Tema],FALSE)</f>
        <v>#NAME?</v>
      </c>
      <c r="D802" t="s">
        <v>4262</v>
      </c>
      <c r="F802" t="e" vm="2">
        <f t="shared" ca="1" si="48"/>
        <v>#NAME?</v>
      </c>
      <c r="G802" t="e" vm="2">
        <f t="shared" ca="1" si="49"/>
        <v>#NAME?</v>
      </c>
      <c r="H802" t="e" vm="2">
        <f t="shared" ca="1" si="50"/>
        <v>#NAME?</v>
      </c>
      <c r="I802" t="str">
        <f t="shared" si="51"/>
        <v>12.02.01.04 Confección y/o extracción productos secundarios del bosque</v>
      </c>
      <c r="K802" t="s">
        <v>88</v>
      </c>
      <c r="L802" t="s">
        <v>89</v>
      </c>
      <c r="M802" t="s">
        <v>1209</v>
      </c>
      <c r="N802" t="s">
        <v>1218</v>
      </c>
    </row>
    <row r="803" spans="1:14" x14ac:dyDescent="0.25">
      <c r="A803" t="e" vm="1">
        <f ca="1">_xlfn.XLOOKUP(K803,Sectores[Sector],Sectores[id_Sector],FALSE)</f>
        <v>#NAME?</v>
      </c>
      <c r="B803" t="e" vm="1">
        <f ca="1">_xlfn.XLOOKUP(L803,Contenido[Contenido],Contenido[id_contenido])</f>
        <v>#NAME?</v>
      </c>
      <c r="C803" t="e" vm="1">
        <f ca="1">_xlfn.XLOOKUP(M803,Temas[Tema],Temas[id_Tema],FALSE)</f>
        <v>#NAME?</v>
      </c>
      <c r="D803" t="s">
        <v>4263</v>
      </c>
      <c r="F803" t="e" vm="2">
        <f t="shared" ca="1" si="48"/>
        <v>#NAME?</v>
      </c>
      <c r="G803" t="e" vm="2">
        <f t="shared" ca="1" si="49"/>
        <v>#NAME?</v>
      </c>
      <c r="H803" t="e" vm="2">
        <f t="shared" ca="1" si="50"/>
        <v>#NAME?</v>
      </c>
      <c r="I803" t="str">
        <f t="shared" si="51"/>
        <v>12.02.01.05 Faenas agríolas y pecuarias</v>
      </c>
      <c r="K803" t="s">
        <v>88</v>
      </c>
      <c r="L803" t="s">
        <v>89</v>
      </c>
      <c r="M803" t="s">
        <v>1209</v>
      </c>
      <c r="N803" t="s">
        <v>1220</v>
      </c>
    </row>
    <row r="804" spans="1:14" x14ac:dyDescent="0.25">
      <c r="A804" t="e" vm="1">
        <f ca="1">_xlfn.XLOOKUP(K804,Sectores[Sector],Sectores[id_Sector],FALSE)</f>
        <v>#NAME?</v>
      </c>
      <c r="B804" t="e" vm="1">
        <f ca="1">_xlfn.XLOOKUP(L804,Contenido[Contenido],Contenido[id_contenido])</f>
        <v>#NAME?</v>
      </c>
      <c r="C804" t="e" vm="1">
        <f ca="1">_xlfn.XLOOKUP(M804,Temas[Tema],Temas[id_Tema],FALSE)</f>
        <v>#NAME?</v>
      </c>
      <c r="D804" t="s">
        <v>4264</v>
      </c>
      <c r="F804" t="e" vm="2">
        <f t="shared" ca="1" si="48"/>
        <v>#NAME?</v>
      </c>
      <c r="G804" t="e" vm="2">
        <f t="shared" ca="1" si="49"/>
        <v>#NAME?</v>
      </c>
      <c r="H804" t="e" vm="2">
        <f t="shared" ca="1" si="50"/>
        <v>#NAME?</v>
      </c>
      <c r="I804" t="str">
        <f t="shared" si="51"/>
        <v>12.02.01.06 Faenas forestales</v>
      </c>
      <c r="K804" t="s">
        <v>88</v>
      </c>
      <c r="L804" t="s">
        <v>89</v>
      </c>
      <c r="M804" t="s">
        <v>1209</v>
      </c>
      <c r="N804" t="s">
        <v>1222</v>
      </c>
    </row>
    <row r="805" spans="1:14" x14ac:dyDescent="0.25">
      <c r="A805" t="e" vm="1">
        <f ca="1">_xlfn.XLOOKUP(K805,Sectores[Sector],Sectores[id_Sector],FALSE)</f>
        <v>#NAME?</v>
      </c>
      <c r="B805" t="e" vm="1">
        <f ca="1">_xlfn.XLOOKUP(L805,Contenido[Contenido],Contenido[id_contenido])</f>
        <v>#NAME?</v>
      </c>
      <c r="C805" t="e" vm="1">
        <f ca="1">_xlfn.XLOOKUP(M805,Temas[Tema],Temas[id_Tema],FALSE)</f>
        <v>#NAME?</v>
      </c>
      <c r="D805" t="s">
        <v>4265</v>
      </c>
      <c r="F805" t="e" vm="2">
        <f t="shared" ca="1" si="48"/>
        <v>#NAME?</v>
      </c>
      <c r="G805" t="e" vm="2">
        <f t="shared" ca="1" si="49"/>
        <v>#NAME?</v>
      </c>
      <c r="H805" t="e" vm="2">
        <f t="shared" ca="1" si="50"/>
        <v>#NAME?</v>
      </c>
      <c r="I805" t="str">
        <f t="shared" si="51"/>
        <v>12.02.01.07 Incendios de causa desconocida</v>
      </c>
      <c r="K805" t="s">
        <v>88</v>
      </c>
      <c r="L805" t="s">
        <v>89</v>
      </c>
      <c r="M805" t="s">
        <v>1209</v>
      </c>
      <c r="N805" t="s">
        <v>1224</v>
      </c>
    </row>
    <row r="806" spans="1:14" x14ac:dyDescent="0.25">
      <c r="A806" t="e" vm="1">
        <f ca="1">_xlfn.XLOOKUP(K806,Sectores[Sector],Sectores[id_Sector],FALSE)</f>
        <v>#NAME?</v>
      </c>
      <c r="B806" t="e" vm="1">
        <f ca="1">_xlfn.XLOOKUP(L806,Contenido[Contenido],Contenido[id_contenido])</f>
        <v>#NAME?</v>
      </c>
      <c r="C806" t="e" vm="1">
        <f ca="1">_xlfn.XLOOKUP(M806,Temas[Tema],Temas[id_Tema],FALSE)</f>
        <v>#NAME?</v>
      </c>
      <c r="D806" t="s">
        <v>4266</v>
      </c>
      <c r="F806" t="e" vm="2">
        <f t="shared" ca="1" si="48"/>
        <v>#NAME?</v>
      </c>
      <c r="G806" t="e" vm="2">
        <f t="shared" ca="1" si="49"/>
        <v>#NAME?</v>
      </c>
      <c r="H806" t="e" vm="2">
        <f t="shared" ca="1" si="50"/>
        <v>#NAME?</v>
      </c>
      <c r="I806" t="str">
        <f t="shared" si="51"/>
        <v>12.02.01.08 Incendios intencionales</v>
      </c>
      <c r="K806" t="s">
        <v>88</v>
      </c>
      <c r="L806" t="s">
        <v>89</v>
      </c>
      <c r="M806" t="s">
        <v>1209</v>
      </c>
      <c r="N806" t="s">
        <v>1226</v>
      </c>
    </row>
    <row r="807" spans="1:14" x14ac:dyDescent="0.25">
      <c r="A807" t="e" vm="1">
        <f ca="1">_xlfn.XLOOKUP(K807,Sectores[Sector],Sectores[id_Sector],FALSE)</f>
        <v>#NAME?</v>
      </c>
      <c r="B807" t="e" vm="1">
        <f ca="1">_xlfn.XLOOKUP(L807,Contenido[Contenido],Contenido[id_contenido])</f>
        <v>#NAME?</v>
      </c>
      <c r="C807" t="e" vm="1">
        <f ca="1">_xlfn.XLOOKUP(M807,Temas[Tema],Temas[id_Tema],FALSE)</f>
        <v>#NAME?</v>
      </c>
      <c r="D807" t="s">
        <v>4267</v>
      </c>
      <c r="F807" t="e" vm="2">
        <f t="shared" ca="1" si="48"/>
        <v>#NAME?</v>
      </c>
      <c r="G807" t="e" vm="2">
        <f t="shared" ca="1" si="49"/>
        <v>#NAME?</v>
      </c>
      <c r="H807" t="e" vm="2">
        <f t="shared" ca="1" si="50"/>
        <v>#NAME?</v>
      </c>
      <c r="I807" t="str">
        <f t="shared" si="51"/>
        <v>12.02.01.09 Incendios naturales</v>
      </c>
      <c r="K807" t="s">
        <v>88</v>
      </c>
      <c r="L807" t="s">
        <v>89</v>
      </c>
      <c r="M807" t="s">
        <v>1209</v>
      </c>
      <c r="N807" t="s">
        <v>1228</v>
      </c>
    </row>
    <row r="808" spans="1:14" x14ac:dyDescent="0.25">
      <c r="A808" t="e" vm="1">
        <f ca="1">_xlfn.XLOOKUP(K808,Sectores[Sector],Sectores[id_Sector],FALSE)</f>
        <v>#NAME?</v>
      </c>
      <c r="B808" t="e" vm="1">
        <f ca="1">_xlfn.XLOOKUP(L808,Contenido[Contenido],Contenido[id_contenido])</f>
        <v>#NAME?</v>
      </c>
      <c r="C808" t="e" vm="1">
        <f ca="1">_xlfn.XLOOKUP(M808,Temas[Tema],Temas[id_Tema],FALSE)</f>
        <v>#NAME?</v>
      </c>
      <c r="D808" t="s">
        <v>4268</v>
      </c>
      <c r="F808" t="e" vm="2">
        <f t="shared" ca="1" si="48"/>
        <v>#NAME?</v>
      </c>
      <c r="G808" t="e" vm="2">
        <f t="shared" ca="1" si="49"/>
        <v>#NAME?</v>
      </c>
      <c r="H808" t="e" vm="2">
        <f t="shared" ca="1" si="50"/>
        <v>#NAME?</v>
      </c>
      <c r="I808" t="str">
        <f t="shared" si="51"/>
        <v>12.02.01.10 Operaciones en vías férreas</v>
      </c>
      <c r="K808" t="s">
        <v>88</v>
      </c>
      <c r="L808" t="s">
        <v>89</v>
      </c>
      <c r="M808" t="s">
        <v>1209</v>
      </c>
      <c r="N808" t="s">
        <v>1230</v>
      </c>
    </row>
    <row r="809" spans="1:14" x14ac:dyDescent="0.25">
      <c r="A809" t="e" vm="1">
        <f ca="1">_xlfn.XLOOKUP(K809,Sectores[Sector],Sectores[id_Sector],FALSE)</f>
        <v>#NAME?</v>
      </c>
      <c r="B809" t="e" vm="1">
        <f ca="1">_xlfn.XLOOKUP(L809,Contenido[Contenido],Contenido[id_contenido])</f>
        <v>#NAME?</v>
      </c>
      <c r="C809" t="e" vm="1">
        <f ca="1">_xlfn.XLOOKUP(M809,Temas[Tema],Temas[id_Tema],FALSE)</f>
        <v>#NAME?</v>
      </c>
      <c r="D809" t="s">
        <v>4269</v>
      </c>
      <c r="F809" t="e" vm="2">
        <f t="shared" ca="1" si="48"/>
        <v>#NAME?</v>
      </c>
      <c r="G809" t="e" vm="2">
        <f t="shared" ca="1" si="49"/>
        <v>#NAME?</v>
      </c>
      <c r="H809" t="e" vm="2">
        <f t="shared" ca="1" si="50"/>
        <v>#NAME?</v>
      </c>
      <c r="I809" t="str">
        <f t="shared" si="51"/>
        <v>12.02.01.11 Otras actividades</v>
      </c>
      <c r="K809" t="s">
        <v>88</v>
      </c>
      <c r="L809" t="s">
        <v>89</v>
      </c>
      <c r="M809" t="s">
        <v>1209</v>
      </c>
      <c r="N809" t="s">
        <v>1232</v>
      </c>
    </row>
    <row r="810" spans="1:14" x14ac:dyDescent="0.25">
      <c r="A810" t="e" vm="1">
        <f ca="1">_xlfn.XLOOKUP(K810,Sectores[Sector],Sectores[id_Sector],FALSE)</f>
        <v>#NAME?</v>
      </c>
      <c r="B810" t="e" vm="1">
        <f ca="1">_xlfn.XLOOKUP(L810,Contenido[Contenido],Contenido[id_contenido])</f>
        <v>#NAME?</v>
      </c>
      <c r="C810" t="e" vm="1">
        <f ca="1">_xlfn.XLOOKUP(M810,Temas[Tema],Temas[id_Tema],FALSE)</f>
        <v>#NAME?</v>
      </c>
      <c r="D810" t="s">
        <v>4270</v>
      </c>
      <c r="F810" t="e" vm="2">
        <f t="shared" ca="1" si="48"/>
        <v>#NAME?</v>
      </c>
      <c r="G810" t="e" vm="2">
        <f t="shared" ca="1" si="49"/>
        <v>#NAME?</v>
      </c>
      <c r="H810" t="e" vm="2">
        <f t="shared" ca="1" si="50"/>
        <v>#NAME?</v>
      </c>
      <c r="I810" t="str">
        <f t="shared" si="51"/>
        <v>12.02.01.12 Quema de desechos</v>
      </c>
      <c r="K810" t="s">
        <v>88</v>
      </c>
      <c r="L810" t="s">
        <v>89</v>
      </c>
      <c r="M810" t="s">
        <v>1209</v>
      </c>
      <c r="N810" t="s">
        <v>1234</v>
      </c>
    </row>
    <row r="811" spans="1:14" x14ac:dyDescent="0.25">
      <c r="A811" t="e" vm="1">
        <f ca="1">_xlfn.XLOOKUP(K811,Sectores[Sector],Sectores[id_Sector],FALSE)</f>
        <v>#NAME?</v>
      </c>
      <c r="B811" t="e" vm="1">
        <f ca="1">_xlfn.XLOOKUP(L811,Contenido[Contenido],Contenido[id_contenido])</f>
        <v>#NAME?</v>
      </c>
      <c r="C811" t="e" vm="1">
        <f ca="1">_xlfn.XLOOKUP(M811,Temas[Tema],Temas[id_Tema],FALSE)</f>
        <v>#NAME?</v>
      </c>
      <c r="D811" t="s">
        <v>4271</v>
      </c>
      <c r="F811" t="e" vm="2">
        <f t="shared" ca="1" si="48"/>
        <v>#NAME?</v>
      </c>
      <c r="G811" t="e" vm="2">
        <f t="shared" ca="1" si="49"/>
        <v>#NAME?</v>
      </c>
      <c r="H811" t="e" vm="2">
        <f t="shared" ca="1" si="50"/>
        <v>#NAME?</v>
      </c>
      <c r="I811" t="str">
        <f t="shared" si="51"/>
        <v>12.02.01.13 Tránsito de personas  vehículos o aeronaves</v>
      </c>
      <c r="K811" t="s">
        <v>88</v>
      </c>
      <c r="L811" t="s">
        <v>89</v>
      </c>
      <c r="M811" t="s">
        <v>1209</v>
      </c>
      <c r="N811" t="s">
        <v>1236</v>
      </c>
    </row>
    <row r="812" spans="1:14" x14ac:dyDescent="0.25">
      <c r="A812" t="e" vm="1">
        <f ca="1">_xlfn.XLOOKUP(K812,Sectores[Sector],Sectores[id_Sector],FALSE)</f>
        <v>#NAME?</v>
      </c>
      <c r="B812" t="e" vm="1">
        <f ca="1">_xlfn.XLOOKUP(L812,Contenido[Contenido],Contenido[id_contenido])</f>
        <v>#NAME?</v>
      </c>
      <c r="C812" t="e" vm="1">
        <f ca="1">_xlfn.XLOOKUP(M812,Temas[Tema],Temas[id_Tema],FALSE)</f>
        <v>#NAME?</v>
      </c>
      <c r="D812" t="s">
        <v>4272</v>
      </c>
      <c r="F812" t="e" vm="2">
        <f t="shared" ca="1" si="48"/>
        <v>#NAME?</v>
      </c>
      <c r="G812" t="e" vm="2">
        <f t="shared" ca="1" si="49"/>
        <v>#NAME?</v>
      </c>
      <c r="H812" t="e" vm="2">
        <f t="shared" ca="1" si="50"/>
        <v>#NAME?</v>
      </c>
      <c r="I812" t="str">
        <f t="shared" si="51"/>
        <v>12.02.02.01 Ocurrencia de incendios</v>
      </c>
      <c r="K812" t="s">
        <v>88</v>
      </c>
      <c r="L812" t="s">
        <v>89</v>
      </c>
      <c r="M812" t="s">
        <v>298</v>
      </c>
      <c r="N812" t="s">
        <v>300</v>
      </c>
    </row>
    <row r="813" spans="1:14" x14ac:dyDescent="0.25">
      <c r="A813" t="e" vm="1">
        <f ca="1">_xlfn.XLOOKUP(K813,Sectores[Sector],Sectores[id_Sector],FALSE)</f>
        <v>#NAME?</v>
      </c>
      <c r="B813" t="e" vm="1">
        <f ca="1">_xlfn.XLOOKUP(L813,Contenido[Contenido],Contenido[id_contenido])</f>
        <v>#NAME?</v>
      </c>
      <c r="C813" t="e" vm="1">
        <f ca="1">_xlfn.XLOOKUP(M813,Temas[Tema],Temas[id_Tema],FALSE)</f>
        <v>#NAME?</v>
      </c>
      <c r="D813" t="s">
        <v>4273</v>
      </c>
      <c r="F813" t="e" vm="2">
        <f t="shared" ca="1" si="48"/>
        <v>#NAME?</v>
      </c>
      <c r="G813" t="e" vm="2">
        <f t="shared" ca="1" si="49"/>
        <v>#NAME?</v>
      </c>
      <c r="H813" t="e" vm="2">
        <f t="shared" ca="1" si="50"/>
        <v>#NAME?</v>
      </c>
      <c r="I813" t="str">
        <f t="shared" si="51"/>
        <v>12.02.03.01 Daño por incendios</v>
      </c>
      <c r="K813" t="s">
        <v>88</v>
      </c>
      <c r="L813" t="s">
        <v>89</v>
      </c>
      <c r="M813" t="s">
        <v>90</v>
      </c>
      <c r="N813" t="s">
        <v>299</v>
      </c>
    </row>
    <row r="814" spans="1:14" x14ac:dyDescent="0.25">
      <c r="A814" t="e" vm="1">
        <f ca="1">_xlfn.XLOOKUP(K814,Sectores[Sector],Sectores[id_Sector],FALSE)</f>
        <v>#NAME?</v>
      </c>
      <c r="B814" t="e" vm="1">
        <f ca="1">_xlfn.XLOOKUP(L814,Contenido[Contenido],Contenido[id_contenido])</f>
        <v>#NAME?</v>
      </c>
      <c r="C814" t="e" vm="1">
        <f ca="1">_xlfn.XLOOKUP(M814,Temas[Tema],Temas[id_Tema],FALSE)</f>
        <v>#NAME?</v>
      </c>
      <c r="D814" t="s">
        <v>4259</v>
      </c>
      <c r="F814" t="e" vm="2">
        <f t="shared" ca="1" si="48"/>
        <v>#NAME?</v>
      </c>
      <c r="G814" t="e" vm="2">
        <f t="shared" ca="1" si="49"/>
        <v>#NAME?</v>
      </c>
      <c r="H814" t="e" vm="2">
        <f t="shared" ca="1" si="50"/>
        <v>#NAME?</v>
      </c>
      <c r="I814" t="str">
        <f t="shared" si="51"/>
        <v>12.02.01.01 Accidentes eléctricos</v>
      </c>
      <c r="K814" t="s">
        <v>88</v>
      </c>
      <c r="L814" t="s">
        <v>1266</v>
      </c>
      <c r="M814" t="s">
        <v>1209</v>
      </c>
      <c r="N814" t="s">
        <v>1210</v>
      </c>
    </row>
    <row r="815" spans="1:14" x14ac:dyDescent="0.25">
      <c r="A815" t="e" vm="1">
        <f ca="1">_xlfn.XLOOKUP(K815,Sectores[Sector],Sectores[id_Sector],FALSE)</f>
        <v>#NAME?</v>
      </c>
      <c r="B815" t="e" vm="1">
        <f ca="1">_xlfn.XLOOKUP(L815,Contenido[Contenido],Contenido[id_contenido])</f>
        <v>#NAME?</v>
      </c>
      <c r="C815" t="e" vm="1">
        <f ca="1">_xlfn.XLOOKUP(M815,Temas[Tema],Temas[id_Tema],FALSE)</f>
        <v>#NAME?</v>
      </c>
      <c r="D815" t="s">
        <v>4260</v>
      </c>
      <c r="F815" t="e" vm="2">
        <f t="shared" ca="1" si="48"/>
        <v>#NAME?</v>
      </c>
      <c r="G815" t="e" vm="2">
        <f t="shared" ca="1" si="49"/>
        <v>#NAME?</v>
      </c>
      <c r="H815" t="e" vm="2">
        <f t="shared" ca="1" si="50"/>
        <v>#NAME?</v>
      </c>
      <c r="I815" t="str">
        <f t="shared" si="51"/>
        <v>12.02.01.02 Actividades extinción incendios forestales, estructurales u otros</v>
      </c>
      <c r="K815" t="s">
        <v>88</v>
      </c>
      <c r="L815" t="s">
        <v>1266</v>
      </c>
      <c r="M815" t="s">
        <v>1209</v>
      </c>
      <c r="N815" t="s">
        <v>1214</v>
      </c>
    </row>
    <row r="816" spans="1:14" x14ac:dyDescent="0.25">
      <c r="A816" t="e" vm="1">
        <f ca="1">_xlfn.XLOOKUP(K816,Sectores[Sector],Sectores[id_Sector],FALSE)</f>
        <v>#NAME?</v>
      </c>
      <c r="B816" t="e" vm="1">
        <f ca="1">_xlfn.XLOOKUP(L816,Contenido[Contenido],Contenido[id_contenido])</f>
        <v>#NAME?</v>
      </c>
      <c r="C816" t="e" vm="1">
        <f ca="1">_xlfn.XLOOKUP(M816,Temas[Tema],Temas[id_Tema],FALSE)</f>
        <v>#NAME?</v>
      </c>
      <c r="D816" t="s">
        <v>4261</v>
      </c>
      <c r="F816" t="e" vm="2">
        <f t="shared" ca="1" si="48"/>
        <v>#NAME?</v>
      </c>
      <c r="G816" t="e" vm="2">
        <f t="shared" ca="1" si="49"/>
        <v>#NAME?</v>
      </c>
      <c r="H816" t="e" vm="2">
        <f t="shared" ca="1" si="50"/>
        <v>#NAME?</v>
      </c>
      <c r="I816" t="str">
        <f t="shared" si="51"/>
        <v>12.02.01.03 Actividades recreativas</v>
      </c>
      <c r="K816" t="s">
        <v>88</v>
      </c>
      <c r="L816" t="s">
        <v>1266</v>
      </c>
      <c r="M816" t="s">
        <v>1209</v>
      </c>
      <c r="N816" t="s">
        <v>1216</v>
      </c>
    </row>
    <row r="817" spans="1:14" x14ac:dyDescent="0.25">
      <c r="A817" t="e" vm="1">
        <f ca="1">_xlfn.XLOOKUP(K817,Sectores[Sector],Sectores[id_Sector],FALSE)</f>
        <v>#NAME?</v>
      </c>
      <c r="B817" t="e" vm="1">
        <f ca="1">_xlfn.XLOOKUP(L817,Contenido[Contenido],Contenido[id_contenido])</f>
        <v>#NAME?</v>
      </c>
      <c r="C817" t="e" vm="1">
        <f ca="1">_xlfn.XLOOKUP(M817,Temas[Tema],Temas[id_Tema],FALSE)</f>
        <v>#NAME?</v>
      </c>
      <c r="D817" t="s">
        <v>4262</v>
      </c>
      <c r="F817" t="e" vm="2">
        <f t="shared" ca="1" si="48"/>
        <v>#NAME?</v>
      </c>
      <c r="G817" t="e" vm="2">
        <f t="shared" ca="1" si="49"/>
        <v>#NAME?</v>
      </c>
      <c r="H817" t="e" vm="2">
        <f t="shared" ca="1" si="50"/>
        <v>#NAME?</v>
      </c>
      <c r="I817" t="str">
        <f t="shared" si="51"/>
        <v>12.02.01.04 Confección y/o extracción productos secundarios del bosque</v>
      </c>
      <c r="K817" t="s">
        <v>88</v>
      </c>
      <c r="L817" t="s">
        <v>1266</v>
      </c>
      <c r="M817" t="s">
        <v>1209</v>
      </c>
      <c r="N817" t="s">
        <v>1218</v>
      </c>
    </row>
    <row r="818" spans="1:14" x14ac:dyDescent="0.25">
      <c r="A818" t="e" vm="1">
        <f ca="1">_xlfn.XLOOKUP(K818,Sectores[Sector],Sectores[id_Sector],FALSE)</f>
        <v>#NAME?</v>
      </c>
      <c r="B818" t="e" vm="1">
        <f ca="1">_xlfn.XLOOKUP(L818,Contenido[Contenido],Contenido[id_contenido])</f>
        <v>#NAME?</v>
      </c>
      <c r="C818" t="e" vm="1">
        <f ca="1">_xlfn.XLOOKUP(M818,Temas[Tema],Temas[id_Tema],FALSE)</f>
        <v>#NAME?</v>
      </c>
      <c r="D818" t="s">
        <v>4263</v>
      </c>
      <c r="F818" t="e" vm="2">
        <f t="shared" ca="1" si="48"/>
        <v>#NAME?</v>
      </c>
      <c r="G818" t="e" vm="2">
        <f t="shared" ca="1" si="49"/>
        <v>#NAME?</v>
      </c>
      <c r="H818" t="e" vm="2">
        <f t="shared" ca="1" si="50"/>
        <v>#NAME?</v>
      </c>
      <c r="I818" t="str">
        <f t="shared" si="51"/>
        <v>12.02.01.05 Faenas agríolas y pecuarias</v>
      </c>
      <c r="K818" t="s">
        <v>88</v>
      </c>
      <c r="L818" t="s">
        <v>1266</v>
      </c>
      <c r="M818" t="s">
        <v>1209</v>
      </c>
      <c r="N818" t="s">
        <v>1220</v>
      </c>
    </row>
    <row r="819" spans="1:14" x14ac:dyDescent="0.25">
      <c r="A819" t="e" vm="1">
        <f ca="1">_xlfn.XLOOKUP(K819,Sectores[Sector],Sectores[id_Sector],FALSE)</f>
        <v>#NAME?</v>
      </c>
      <c r="B819" t="e" vm="1">
        <f ca="1">_xlfn.XLOOKUP(L819,Contenido[Contenido],Contenido[id_contenido])</f>
        <v>#NAME?</v>
      </c>
      <c r="C819" t="e" vm="1">
        <f ca="1">_xlfn.XLOOKUP(M819,Temas[Tema],Temas[id_Tema],FALSE)</f>
        <v>#NAME?</v>
      </c>
      <c r="D819" t="s">
        <v>4264</v>
      </c>
      <c r="F819" t="e" vm="2">
        <f t="shared" ca="1" si="48"/>
        <v>#NAME?</v>
      </c>
      <c r="G819" t="e" vm="2">
        <f t="shared" ca="1" si="49"/>
        <v>#NAME?</v>
      </c>
      <c r="H819" t="e" vm="2">
        <f t="shared" ca="1" si="50"/>
        <v>#NAME?</v>
      </c>
      <c r="I819" t="str">
        <f t="shared" si="51"/>
        <v>12.02.01.06 Faenas forestales</v>
      </c>
      <c r="K819" t="s">
        <v>88</v>
      </c>
      <c r="L819" t="s">
        <v>1266</v>
      </c>
      <c r="M819" t="s">
        <v>1209</v>
      </c>
      <c r="N819" t="s">
        <v>1222</v>
      </c>
    </row>
    <row r="820" spans="1:14" x14ac:dyDescent="0.25">
      <c r="A820" t="e" vm="1">
        <f ca="1">_xlfn.XLOOKUP(K820,Sectores[Sector],Sectores[id_Sector],FALSE)</f>
        <v>#NAME?</v>
      </c>
      <c r="B820" t="e" vm="1">
        <f ca="1">_xlfn.XLOOKUP(L820,Contenido[Contenido],Contenido[id_contenido])</f>
        <v>#NAME?</v>
      </c>
      <c r="C820" t="e" vm="1">
        <f ca="1">_xlfn.XLOOKUP(M820,Temas[Tema],Temas[id_Tema],FALSE)</f>
        <v>#NAME?</v>
      </c>
      <c r="D820" t="s">
        <v>4265</v>
      </c>
      <c r="F820" t="e" vm="2">
        <f t="shared" ca="1" si="48"/>
        <v>#NAME?</v>
      </c>
      <c r="G820" t="e" vm="2">
        <f t="shared" ca="1" si="49"/>
        <v>#NAME?</v>
      </c>
      <c r="H820" t="e" vm="2">
        <f t="shared" ca="1" si="50"/>
        <v>#NAME?</v>
      </c>
      <c r="I820" t="str">
        <f t="shared" si="51"/>
        <v>12.02.01.07 Incendios de causa desconocida</v>
      </c>
      <c r="K820" t="s">
        <v>88</v>
      </c>
      <c r="L820" t="s">
        <v>1266</v>
      </c>
      <c r="M820" t="s">
        <v>1209</v>
      </c>
      <c r="N820" t="s">
        <v>1224</v>
      </c>
    </row>
    <row r="821" spans="1:14" x14ac:dyDescent="0.25">
      <c r="A821" t="e" vm="1">
        <f ca="1">_xlfn.XLOOKUP(K821,Sectores[Sector],Sectores[id_Sector],FALSE)</f>
        <v>#NAME?</v>
      </c>
      <c r="B821" t="e" vm="1">
        <f ca="1">_xlfn.XLOOKUP(L821,Contenido[Contenido],Contenido[id_contenido])</f>
        <v>#NAME?</v>
      </c>
      <c r="C821" t="e" vm="1">
        <f ca="1">_xlfn.XLOOKUP(M821,Temas[Tema],Temas[id_Tema],FALSE)</f>
        <v>#NAME?</v>
      </c>
      <c r="D821" t="s">
        <v>4266</v>
      </c>
      <c r="F821" t="e" vm="2">
        <f t="shared" ca="1" si="48"/>
        <v>#NAME?</v>
      </c>
      <c r="G821" t="e" vm="2">
        <f t="shared" ca="1" si="49"/>
        <v>#NAME?</v>
      </c>
      <c r="H821" t="e" vm="2">
        <f t="shared" ca="1" si="50"/>
        <v>#NAME?</v>
      </c>
      <c r="I821" t="str">
        <f t="shared" si="51"/>
        <v>12.02.01.08 Incendios intencionales</v>
      </c>
      <c r="K821" t="s">
        <v>88</v>
      </c>
      <c r="L821" t="s">
        <v>1266</v>
      </c>
      <c r="M821" t="s">
        <v>1209</v>
      </c>
      <c r="N821" t="s">
        <v>1226</v>
      </c>
    </row>
    <row r="822" spans="1:14" x14ac:dyDescent="0.25">
      <c r="A822" t="e" vm="1">
        <f ca="1">_xlfn.XLOOKUP(K822,Sectores[Sector],Sectores[id_Sector],FALSE)</f>
        <v>#NAME?</v>
      </c>
      <c r="B822" t="e" vm="1">
        <f ca="1">_xlfn.XLOOKUP(L822,Contenido[Contenido],Contenido[id_contenido])</f>
        <v>#NAME?</v>
      </c>
      <c r="C822" t="e" vm="1">
        <f ca="1">_xlfn.XLOOKUP(M822,Temas[Tema],Temas[id_Tema],FALSE)</f>
        <v>#NAME?</v>
      </c>
      <c r="D822" t="s">
        <v>4267</v>
      </c>
      <c r="F822" t="e" vm="2">
        <f t="shared" ca="1" si="48"/>
        <v>#NAME?</v>
      </c>
      <c r="G822" t="e" vm="2">
        <f t="shared" ca="1" si="49"/>
        <v>#NAME?</v>
      </c>
      <c r="H822" t="e" vm="2">
        <f t="shared" ca="1" si="50"/>
        <v>#NAME?</v>
      </c>
      <c r="I822" t="str">
        <f t="shared" si="51"/>
        <v>12.02.01.09 Incendios naturales</v>
      </c>
      <c r="K822" t="s">
        <v>88</v>
      </c>
      <c r="L822" t="s">
        <v>1266</v>
      </c>
      <c r="M822" t="s">
        <v>1209</v>
      </c>
      <c r="N822" t="s">
        <v>1228</v>
      </c>
    </row>
    <row r="823" spans="1:14" x14ac:dyDescent="0.25">
      <c r="A823" t="e" vm="1">
        <f ca="1">_xlfn.XLOOKUP(K823,Sectores[Sector],Sectores[id_Sector],FALSE)</f>
        <v>#NAME?</v>
      </c>
      <c r="B823" t="e" vm="1">
        <f ca="1">_xlfn.XLOOKUP(L823,Contenido[Contenido],Contenido[id_contenido])</f>
        <v>#NAME?</v>
      </c>
      <c r="C823" t="e" vm="1">
        <f ca="1">_xlfn.XLOOKUP(M823,Temas[Tema],Temas[id_Tema],FALSE)</f>
        <v>#NAME?</v>
      </c>
      <c r="D823" t="s">
        <v>4268</v>
      </c>
      <c r="F823" t="e" vm="2">
        <f t="shared" ca="1" si="48"/>
        <v>#NAME?</v>
      </c>
      <c r="G823" t="e" vm="2">
        <f t="shared" ca="1" si="49"/>
        <v>#NAME?</v>
      </c>
      <c r="H823" t="e" vm="2">
        <f t="shared" ca="1" si="50"/>
        <v>#NAME?</v>
      </c>
      <c r="I823" t="str">
        <f t="shared" si="51"/>
        <v>12.02.01.10 Operaciones en vías férreas</v>
      </c>
      <c r="K823" t="s">
        <v>88</v>
      </c>
      <c r="L823" t="s">
        <v>1266</v>
      </c>
      <c r="M823" t="s">
        <v>1209</v>
      </c>
      <c r="N823" t="s">
        <v>1230</v>
      </c>
    </row>
    <row r="824" spans="1:14" x14ac:dyDescent="0.25">
      <c r="A824" t="e" vm="1">
        <f ca="1">_xlfn.XLOOKUP(K824,Sectores[Sector],Sectores[id_Sector],FALSE)</f>
        <v>#NAME?</v>
      </c>
      <c r="B824" t="e" vm="1">
        <f ca="1">_xlfn.XLOOKUP(L824,Contenido[Contenido],Contenido[id_contenido])</f>
        <v>#NAME?</v>
      </c>
      <c r="C824" t="e" vm="1">
        <f ca="1">_xlfn.XLOOKUP(M824,Temas[Tema],Temas[id_Tema],FALSE)</f>
        <v>#NAME?</v>
      </c>
      <c r="D824" t="s">
        <v>4269</v>
      </c>
      <c r="F824" t="e" vm="2">
        <f t="shared" ca="1" si="48"/>
        <v>#NAME?</v>
      </c>
      <c r="G824" t="e" vm="2">
        <f t="shared" ca="1" si="49"/>
        <v>#NAME?</v>
      </c>
      <c r="H824" t="e" vm="2">
        <f t="shared" ca="1" si="50"/>
        <v>#NAME?</v>
      </c>
      <c r="I824" t="str">
        <f t="shared" si="51"/>
        <v>12.02.01.11 Otras actividades</v>
      </c>
      <c r="K824" t="s">
        <v>88</v>
      </c>
      <c r="L824" t="s">
        <v>1266</v>
      </c>
      <c r="M824" t="s">
        <v>1209</v>
      </c>
      <c r="N824" t="s">
        <v>1232</v>
      </c>
    </row>
    <row r="825" spans="1:14" x14ac:dyDescent="0.25">
      <c r="A825" t="e" vm="1">
        <f ca="1">_xlfn.XLOOKUP(K825,Sectores[Sector],Sectores[id_Sector],FALSE)</f>
        <v>#NAME?</v>
      </c>
      <c r="B825" t="e" vm="1">
        <f ca="1">_xlfn.XLOOKUP(L825,Contenido[Contenido],Contenido[id_contenido])</f>
        <v>#NAME?</v>
      </c>
      <c r="C825" t="e" vm="1">
        <f ca="1">_xlfn.XLOOKUP(M825,Temas[Tema],Temas[id_Tema],FALSE)</f>
        <v>#NAME?</v>
      </c>
      <c r="D825" t="s">
        <v>4270</v>
      </c>
      <c r="F825" t="e" vm="2">
        <f t="shared" ca="1" si="48"/>
        <v>#NAME?</v>
      </c>
      <c r="G825" t="e" vm="2">
        <f t="shared" ca="1" si="49"/>
        <v>#NAME?</v>
      </c>
      <c r="H825" t="e" vm="2">
        <f t="shared" ca="1" si="50"/>
        <v>#NAME?</v>
      </c>
      <c r="I825" t="str">
        <f t="shared" si="51"/>
        <v>12.02.01.12 Quema de desechos</v>
      </c>
      <c r="K825" t="s">
        <v>88</v>
      </c>
      <c r="L825" t="s">
        <v>1266</v>
      </c>
      <c r="M825" t="s">
        <v>1209</v>
      </c>
      <c r="N825" t="s">
        <v>1234</v>
      </c>
    </row>
    <row r="826" spans="1:14" x14ac:dyDescent="0.25">
      <c r="A826" t="e" vm="1">
        <f ca="1">_xlfn.XLOOKUP(K826,Sectores[Sector],Sectores[id_Sector],FALSE)</f>
        <v>#NAME?</v>
      </c>
      <c r="B826" t="e" vm="1">
        <f ca="1">_xlfn.XLOOKUP(L826,Contenido[Contenido],Contenido[id_contenido])</f>
        <v>#NAME?</v>
      </c>
      <c r="C826" t="e" vm="1">
        <f ca="1">_xlfn.XLOOKUP(M826,Temas[Tema],Temas[id_Tema],FALSE)</f>
        <v>#NAME?</v>
      </c>
      <c r="D826" t="s">
        <v>4271</v>
      </c>
      <c r="F826" t="e" vm="2">
        <f t="shared" ca="1" si="48"/>
        <v>#NAME?</v>
      </c>
      <c r="G826" t="e" vm="2">
        <f t="shared" ca="1" si="49"/>
        <v>#NAME?</v>
      </c>
      <c r="H826" t="e" vm="2">
        <f t="shared" ca="1" si="50"/>
        <v>#NAME?</v>
      </c>
      <c r="I826" t="str">
        <f t="shared" si="51"/>
        <v>12.02.01.13 Tránsito de personas  vehículos o aeronaves</v>
      </c>
      <c r="K826" t="s">
        <v>88</v>
      </c>
      <c r="L826" t="s">
        <v>1266</v>
      </c>
      <c r="M826" t="s">
        <v>1209</v>
      </c>
      <c r="N826" t="s">
        <v>1236</v>
      </c>
    </row>
    <row r="827" spans="1:14" x14ac:dyDescent="0.25">
      <c r="A827" t="e" vm="1">
        <f ca="1">_xlfn.XLOOKUP(K827,Sectores[Sector],Sectores[id_Sector],FALSE)</f>
        <v>#NAME?</v>
      </c>
      <c r="B827" t="e" vm="1">
        <f ca="1">_xlfn.XLOOKUP(L827,Contenido[Contenido],Contenido[id_contenido])</f>
        <v>#NAME?</v>
      </c>
      <c r="C827" t="e" vm="1">
        <f ca="1">_xlfn.XLOOKUP(M827,Temas[Tema],Temas[id_Tema],FALSE)</f>
        <v>#NAME?</v>
      </c>
      <c r="D827" t="s">
        <v>4274</v>
      </c>
      <c r="F827" t="e" vm="2">
        <f t="shared" ca="1" si="48"/>
        <v>#NAME?</v>
      </c>
      <c r="G827" t="e" vm="2">
        <f t="shared" ca="1" si="49"/>
        <v>#NAME?</v>
      </c>
      <c r="H827" t="e" vm="2">
        <f t="shared" ca="1" si="50"/>
        <v>#NAME?</v>
      </c>
      <c r="I827" t="str">
        <f t="shared" si="51"/>
        <v>12.04.01.01 Troza aserrable y palpable</v>
      </c>
      <c r="K827" t="s">
        <v>88</v>
      </c>
      <c r="L827" t="s">
        <v>302</v>
      </c>
      <c r="M827" t="s">
        <v>304</v>
      </c>
      <c r="N827" t="s">
        <v>307</v>
      </c>
    </row>
    <row r="828" spans="1:14" x14ac:dyDescent="0.25">
      <c r="A828" t="e" vm="1">
        <f ca="1">_xlfn.XLOOKUP(K828,Sectores[Sector],Sectores[id_Sector],FALSE)</f>
        <v>#NAME?</v>
      </c>
      <c r="B828" t="e" vm="1">
        <f ca="1">_xlfn.XLOOKUP(L828,Contenido[Contenido],Contenido[id_contenido])</f>
        <v>#NAME?</v>
      </c>
      <c r="C828" t="e" vm="1">
        <f ca="1">_xlfn.XLOOKUP(M828,Temas[Tema],Temas[id_Tema],FALSE)</f>
        <v>#NAME?</v>
      </c>
      <c r="D828" t="s">
        <v>4275</v>
      </c>
      <c r="F828" t="e" vm="2">
        <f t="shared" ca="1" si="48"/>
        <v>#NAME?</v>
      </c>
      <c r="G828" t="e" vm="2">
        <f t="shared" ca="1" si="49"/>
        <v>#NAME?</v>
      </c>
      <c r="H828" t="e" vm="2">
        <f t="shared" ca="1" si="50"/>
        <v>#NAME?</v>
      </c>
      <c r="I828" t="str">
        <f t="shared" si="51"/>
        <v>12.04.02.01 Madera aserrada</v>
      </c>
      <c r="K828" t="s">
        <v>88</v>
      </c>
      <c r="L828" t="s">
        <v>302</v>
      </c>
      <c r="M828" t="s">
        <v>305</v>
      </c>
      <c r="N828" t="s">
        <v>308</v>
      </c>
    </row>
    <row r="829" spans="1:14" x14ac:dyDescent="0.25">
      <c r="A829" t="e" vm="1">
        <f ca="1">_xlfn.XLOOKUP(K829,Sectores[Sector],Sectores[id_Sector],FALSE)</f>
        <v>#NAME?</v>
      </c>
      <c r="B829" t="e" vm="1">
        <f ca="1">_xlfn.XLOOKUP(L829,Contenido[Contenido],Contenido[id_contenido])</f>
        <v>#NAME?</v>
      </c>
      <c r="C829" t="e" vm="1">
        <f ca="1">_xlfn.XLOOKUP(M829,Temas[Tema],Temas[id_Tema],FALSE)</f>
        <v>#NAME?</v>
      </c>
      <c r="D829" t="s">
        <v>4276</v>
      </c>
      <c r="F829" t="e" vm="2">
        <f t="shared" ca="1" si="48"/>
        <v>#NAME?</v>
      </c>
      <c r="G829" t="e" vm="2">
        <f t="shared" ca="1" si="49"/>
        <v>#NAME?</v>
      </c>
      <c r="H829" t="e" vm="2">
        <f t="shared" ca="1" si="50"/>
        <v>#NAME?</v>
      </c>
      <c r="I829" t="str">
        <f t="shared" si="51"/>
        <v>31.01.01.01 Bueyes</v>
      </c>
      <c r="K829" t="s">
        <v>3020</v>
      </c>
      <c r="L829" t="s">
        <v>3042</v>
      </c>
      <c r="M829" t="s">
        <v>3021</v>
      </c>
      <c r="N829" t="s">
        <v>3043</v>
      </c>
    </row>
    <row r="830" spans="1:14" x14ac:dyDescent="0.25">
      <c r="A830" t="e" vm="1">
        <f ca="1">_xlfn.XLOOKUP(K830,Sectores[Sector],Sectores[id_Sector],FALSE)</f>
        <v>#NAME?</v>
      </c>
      <c r="B830" t="e" vm="1">
        <f ca="1">_xlfn.XLOOKUP(L830,Contenido[Contenido],Contenido[id_contenido])</f>
        <v>#NAME?</v>
      </c>
      <c r="C830" t="e" vm="1">
        <f ca="1">_xlfn.XLOOKUP(M830,Temas[Tema],Temas[id_Tema],FALSE)</f>
        <v>#NAME?</v>
      </c>
      <c r="D830" t="s">
        <v>4277</v>
      </c>
      <c r="F830" t="e" vm="2">
        <f t="shared" ca="1" si="48"/>
        <v>#NAME?</v>
      </c>
      <c r="G830" t="e" vm="2">
        <f t="shared" ca="1" si="49"/>
        <v>#NAME?</v>
      </c>
      <c r="H830" t="e" vm="2">
        <f t="shared" ca="1" si="50"/>
        <v>#NAME?</v>
      </c>
      <c r="I830" t="str">
        <f t="shared" si="51"/>
        <v>31.01.01.02 Novillos</v>
      </c>
      <c r="K830" t="s">
        <v>3020</v>
      </c>
      <c r="L830" t="s">
        <v>3042</v>
      </c>
      <c r="M830" t="s">
        <v>3021</v>
      </c>
      <c r="N830" t="s">
        <v>3046</v>
      </c>
    </row>
    <row r="831" spans="1:14" x14ac:dyDescent="0.25">
      <c r="A831" t="e" vm="1">
        <f ca="1">_xlfn.XLOOKUP(K831,Sectores[Sector],Sectores[id_Sector],FALSE)</f>
        <v>#NAME?</v>
      </c>
      <c r="B831" t="e" vm="1">
        <f ca="1">_xlfn.XLOOKUP(L831,Contenido[Contenido],Contenido[id_contenido])</f>
        <v>#NAME?</v>
      </c>
      <c r="C831" t="e" vm="1">
        <f ca="1">_xlfn.XLOOKUP(M831,Temas[Tema],Temas[id_Tema],FALSE)</f>
        <v>#NAME?</v>
      </c>
      <c r="D831" t="s">
        <v>4278</v>
      </c>
      <c r="F831" t="e" vm="2">
        <f t="shared" ca="1" si="48"/>
        <v>#NAME?</v>
      </c>
      <c r="G831" t="e" vm="2">
        <f t="shared" ca="1" si="49"/>
        <v>#NAME?</v>
      </c>
      <c r="H831" t="e" vm="2">
        <f t="shared" ca="1" si="50"/>
        <v>#NAME?</v>
      </c>
      <c r="I831" t="str">
        <f t="shared" si="51"/>
        <v>31.01.01.03 Terneros y terneras</v>
      </c>
      <c r="K831" t="s">
        <v>3020</v>
      </c>
      <c r="L831" t="s">
        <v>3042</v>
      </c>
      <c r="M831" t="s">
        <v>3021</v>
      </c>
      <c r="N831" t="s">
        <v>3048</v>
      </c>
    </row>
    <row r="832" spans="1:14" x14ac:dyDescent="0.25">
      <c r="A832" t="e" vm="1">
        <f ca="1">_xlfn.XLOOKUP(K832,Sectores[Sector],Sectores[id_Sector],FALSE)</f>
        <v>#NAME?</v>
      </c>
      <c r="B832" t="e" vm="1">
        <f ca="1">_xlfn.XLOOKUP(L832,Contenido[Contenido],Contenido[id_contenido])</f>
        <v>#NAME?</v>
      </c>
      <c r="C832" t="e" vm="1">
        <f ca="1">_xlfn.XLOOKUP(M832,Temas[Tema],Temas[id_Tema],FALSE)</f>
        <v>#NAME?</v>
      </c>
      <c r="D832" t="s">
        <v>4279</v>
      </c>
      <c r="F832" t="e" vm="2">
        <f t="shared" ca="1" si="48"/>
        <v>#NAME?</v>
      </c>
      <c r="G832" t="e" vm="2">
        <f t="shared" ca="1" si="49"/>
        <v>#NAME?</v>
      </c>
      <c r="H832" t="e" vm="2">
        <f t="shared" ca="1" si="50"/>
        <v>#NAME?</v>
      </c>
      <c r="I832" t="str">
        <f t="shared" si="51"/>
        <v>31.01.01.04 Toros y torunos</v>
      </c>
      <c r="K832" t="s">
        <v>3020</v>
      </c>
      <c r="L832" t="s">
        <v>3042</v>
      </c>
      <c r="M832" t="s">
        <v>3021</v>
      </c>
      <c r="N832" t="s">
        <v>3050</v>
      </c>
    </row>
    <row r="833" spans="1:14" x14ac:dyDescent="0.25">
      <c r="A833" t="e" vm="1">
        <f ca="1">_xlfn.XLOOKUP(K833,Sectores[Sector],Sectores[id_Sector],FALSE)</f>
        <v>#NAME?</v>
      </c>
      <c r="B833" t="e" vm="1">
        <f ca="1">_xlfn.XLOOKUP(L833,Contenido[Contenido],Contenido[id_contenido])</f>
        <v>#NAME?</v>
      </c>
      <c r="C833" t="e" vm="1">
        <f ca="1">_xlfn.XLOOKUP(M833,Temas[Tema],Temas[id_Tema],FALSE)</f>
        <v>#NAME?</v>
      </c>
      <c r="D833" t="s">
        <v>4280</v>
      </c>
      <c r="F833" t="e" vm="2">
        <f t="shared" ca="1" si="48"/>
        <v>#NAME?</v>
      </c>
      <c r="G833" t="e" vm="2">
        <f t="shared" ca="1" si="49"/>
        <v>#NAME?</v>
      </c>
      <c r="H833" t="e" vm="2">
        <f t="shared" ca="1" si="50"/>
        <v>#NAME?</v>
      </c>
      <c r="I833" t="str">
        <f t="shared" si="51"/>
        <v>31.01.01.05 Total vacas</v>
      </c>
      <c r="K833" t="s">
        <v>3020</v>
      </c>
      <c r="L833" t="s">
        <v>3042</v>
      </c>
      <c r="M833" t="s">
        <v>3021</v>
      </c>
      <c r="N833" t="s">
        <v>3052</v>
      </c>
    </row>
    <row r="834" spans="1:14" x14ac:dyDescent="0.25">
      <c r="A834" t="e" vm="1">
        <f ca="1">_xlfn.XLOOKUP(K834,Sectores[Sector],Sectores[id_Sector],FALSE)</f>
        <v>#NAME?</v>
      </c>
      <c r="B834" t="e" vm="1">
        <f ca="1">_xlfn.XLOOKUP(L834,Contenido[Contenido],Contenido[id_contenido])</f>
        <v>#NAME?</v>
      </c>
      <c r="C834" t="e" vm="1">
        <f ca="1">_xlfn.XLOOKUP(M834,Temas[Tema],Temas[id_Tema],FALSE)</f>
        <v>#NAME?</v>
      </c>
      <c r="D834" t="s">
        <v>4281</v>
      </c>
      <c r="F834" t="e" vm="2">
        <f t="shared" ca="1" si="48"/>
        <v>#NAME?</v>
      </c>
      <c r="G834" t="e" vm="2">
        <f t="shared" ca="1" si="49"/>
        <v>#NAME?</v>
      </c>
      <c r="H834" t="e" vm="2">
        <f t="shared" ca="1" si="50"/>
        <v>#NAME?</v>
      </c>
      <c r="I834" t="str">
        <f t="shared" si="51"/>
        <v>31.01.01.06 Vacas</v>
      </c>
      <c r="K834" t="s">
        <v>3020</v>
      </c>
      <c r="L834" t="s">
        <v>3042</v>
      </c>
      <c r="M834" t="s">
        <v>3021</v>
      </c>
      <c r="N834" t="s">
        <v>3062</v>
      </c>
    </row>
    <row r="835" spans="1:14" x14ac:dyDescent="0.25">
      <c r="A835" t="e" vm="1">
        <f ca="1">_xlfn.XLOOKUP(K835,Sectores[Sector],Sectores[id_Sector],FALSE)</f>
        <v>#NAME?</v>
      </c>
      <c r="B835" t="e" vm="1">
        <f ca="1">_xlfn.XLOOKUP(L835,Contenido[Contenido],Contenido[id_contenido])</f>
        <v>#NAME?</v>
      </c>
      <c r="C835" t="e" vm="1">
        <f ca="1">_xlfn.XLOOKUP(M835,Temas[Tema],Temas[id_Tema],FALSE)</f>
        <v>#NAME?</v>
      </c>
      <c r="D835" t="s">
        <v>4282</v>
      </c>
      <c r="F835" t="e" vm="2">
        <f t="shared" ca="1" si="48"/>
        <v>#NAME?</v>
      </c>
      <c r="G835" t="e" vm="2">
        <f t="shared" ca="1" si="49"/>
        <v>#NAME?</v>
      </c>
      <c r="H835" t="e" vm="2">
        <f t="shared" ca="1" si="50"/>
        <v>#NAME?</v>
      </c>
      <c r="I835" t="str">
        <f t="shared" si="51"/>
        <v>31.01.01.07 Vaquillas</v>
      </c>
      <c r="K835" t="s">
        <v>3020</v>
      </c>
      <c r="L835" t="s">
        <v>3042</v>
      </c>
      <c r="M835" t="s">
        <v>3021</v>
      </c>
      <c r="N835" t="s">
        <v>3054</v>
      </c>
    </row>
    <row r="836" spans="1:14" x14ac:dyDescent="0.25">
      <c r="A836" t="e" vm="1">
        <f ca="1">_xlfn.XLOOKUP(K836,Sectores[Sector],Sectores[id_Sector],FALSE)</f>
        <v>#NAME?</v>
      </c>
      <c r="B836" t="e" vm="1">
        <f ca="1">_xlfn.XLOOKUP(L836,Contenido[Contenido],Contenido[id_contenido])</f>
        <v>#NAME?</v>
      </c>
      <c r="C836" t="e" vm="1">
        <f ca="1">_xlfn.XLOOKUP(M836,Temas[Tema],Temas[id_Tema],FALSE)</f>
        <v>#NAME?</v>
      </c>
      <c r="D836" t="s">
        <v>4276</v>
      </c>
      <c r="F836" t="e" vm="2">
        <f t="shared" ca="1" si="48"/>
        <v>#NAME?</v>
      </c>
      <c r="G836" t="e" vm="2">
        <f t="shared" ca="1" si="49"/>
        <v>#NAME?</v>
      </c>
      <c r="H836" t="e" vm="2">
        <f t="shared" ca="1" si="50"/>
        <v>#NAME?</v>
      </c>
      <c r="I836" t="str">
        <f t="shared" si="51"/>
        <v>31.01.01.01 Carne</v>
      </c>
      <c r="K836" t="s">
        <v>3020</v>
      </c>
      <c r="L836" t="s">
        <v>57</v>
      </c>
      <c r="M836" t="s">
        <v>3021</v>
      </c>
      <c r="N836" t="s">
        <v>3022</v>
      </c>
    </row>
    <row r="837" spans="1:14" x14ac:dyDescent="0.25">
      <c r="A837" t="e" vm="1">
        <f ca="1">_xlfn.XLOOKUP(K837,Sectores[Sector],Sectores[id_Sector],FALSE)</f>
        <v>#NAME?</v>
      </c>
      <c r="B837" t="e" vm="1">
        <f ca="1">_xlfn.XLOOKUP(L837,Contenido[Contenido],Contenido[id_contenido])</f>
        <v>#NAME?</v>
      </c>
      <c r="C837" t="e" vm="1">
        <f ca="1">_xlfn.XLOOKUP(M837,Temas[Tema],Temas[id_Tema],FALSE)</f>
        <v>#NAME?</v>
      </c>
      <c r="D837" t="s">
        <v>3522</v>
      </c>
      <c r="F837" t="e" vm="2">
        <f t="shared" ref="F837:F900" ca="1" si="52">+A837&amp;" "&amp;K837</f>
        <v>#NAME?</v>
      </c>
      <c r="G837" t="e" vm="2">
        <f t="shared" ref="G837:G900" ca="1" si="53">+B837&amp;" "&amp;L837</f>
        <v>#NAME?</v>
      </c>
      <c r="H837" t="e" vm="2">
        <f t="shared" ref="H837:H900" ca="1" si="54">+C837&amp;" "&amp;M837</f>
        <v>#NAME?</v>
      </c>
      <c r="I837" t="str">
        <f t="shared" ref="I837:I900" si="55">+D837&amp;" "&amp;N837</f>
        <v>02.03.01.01 Carne de ave broiler</v>
      </c>
      <c r="K837" t="s">
        <v>3020</v>
      </c>
      <c r="L837" t="s">
        <v>32</v>
      </c>
      <c r="M837" t="s">
        <v>3025</v>
      </c>
      <c r="N837" t="s">
        <v>3026</v>
      </c>
    </row>
    <row r="838" spans="1:14" x14ac:dyDescent="0.25">
      <c r="A838" t="e" vm="1">
        <f ca="1">_xlfn.XLOOKUP(K838,Sectores[Sector],Sectores[id_Sector],FALSE)</f>
        <v>#NAME?</v>
      </c>
      <c r="B838" t="e" vm="1">
        <f ca="1">_xlfn.XLOOKUP(L838,Contenido[Contenido],Contenido[id_contenido])</f>
        <v>#NAME?</v>
      </c>
      <c r="C838" t="e" vm="1">
        <f ca="1">_xlfn.XLOOKUP(M838,Temas[Tema],Temas[id_Tema],FALSE)</f>
        <v>#NAME?</v>
      </c>
      <c r="D838" t="s">
        <v>3523</v>
      </c>
      <c r="F838" t="e" vm="2">
        <f t="shared" ca="1" si="52"/>
        <v>#NAME?</v>
      </c>
      <c r="G838" t="e" vm="2">
        <f t="shared" ca="1" si="53"/>
        <v>#NAME?</v>
      </c>
      <c r="H838" t="e" vm="2">
        <f t="shared" ca="1" si="54"/>
        <v>#NAME?</v>
      </c>
      <c r="I838" t="str">
        <f t="shared" si="55"/>
        <v>02.03.01.02 Carne de ave total</v>
      </c>
      <c r="K838" t="s">
        <v>3020</v>
      </c>
      <c r="L838" t="s">
        <v>32</v>
      </c>
      <c r="M838" t="s">
        <v>3025</v>
      </c>
      <c r="N838" t="s">
        <v>3029</v>
      </c>
    </row>
    <row r="839" spans="1:14" x14ac:dyDescent="0.25">
      <c r="A839" t="e" vm="1">
        <f ca="1">_xlfn.XLOOKUP(K839,Sectores[Sector],Sectores[id_Sector],FALSE)</f>
        <v>#NAME?</v>
      </c>
      <c r="B839" t="e" vm="1">
        <f ca="1">_xlfn.XLOOKUP(L839,Contenido[Contenido],Contenido[id_contenido])</f>
        <v>#NAME?</v>
      </c>
      <c r="C839" t="e" vm="1">
        <f ca="1">_xlfn.XLOOKUP(M839,Temas[Tema],Temas[id_Tema],FALSE)</f>
        <v>#NAME?</v>
      </c>
      <c r="D839" t="s">
        <v>3524</v>
      </c>
      <c r="F839" t="e" vm="2">
        <f t="shared" ca="1" si="52"/>
        <v>#NAME?</v>
      </c>
      <c r="G839" t="e" vm="2">
        <f t="shared" ca="1" si="53"/>
        <v>#NAME?</v>
      </c>
      <c r="H839" t="e" vm="2">
        <f t="shared" ca="1" si="54"/>
        <v>#NAME?</v>
      </c>
      <c r="I839" t="str">
        <f t="shared" si="55"/>
        <v>02.03.01.03 Carne de pavo</v>
      </c>
      <c r="K839" t="s">
        <v>3020</v>
      </c>
      <c r="L839" t="s">
        <v>32</v>
      </c>
      <c r="M839" t="s">
        <v>3025</v>
      </c>
      <c r="N839" t="s">
        <v>3038</v>
      </c>
    </row>
    <row r="840" spans="1:14" x14ac:dyDescent="0.25">
      <c r="A840" t="e" vm="1">
        <f ca="1">_xlfn.XLOOKUP(K840,Sectores[Sector],Sectores[id_Sector],FALSE)</f>
        <v>#NAME?</v>
      </c>
      <c r="B840" t="e" vm="1">
        <f ca="1">_xlfn.XLOOKUP(L840,Contenido[Contenido],Contenido[id_contenido])</f>
        <v>#NAME?</v>
      </c>
      <c r="C840" t="e" vm="1">
        <f ca="1">_xlfn.XLOOKUP(M840,Temas[Tema],Temas[id_Tema],FALSE)</f>
        <v>#NAME?</v>
      </c>
      <c r="D840" t="s">
        <v>4276</v>
      </c>
      <c r="F840" t="e" vm="2">
        <f t="shared" ca="1" si="52"/>
        <v>#NAME?</v>
      </c>
      <c r="G840" t="e" vm="2">
        <f t="shared" ca="1" si="53"/>
        <v>#NAME?</v>
      </c>
      <c r="H840" t="e" vm="2">
        <f t="shared" ca="1" si="54"/>
        <v>#NAME?</v>
      </c>
      <c r="I840" t="str">
        <f t="shared" si="55"/>
        <v xml:space="preserve">31.01.01.01 Carne de bovino total </v>
      </c>
      <c r="K840" t="s">
        <v>3020</v>
      </c>
      <c r="L840" t="s">
        <v>32</v>
      </c>
      <c r="M840" t="s">
        <v>3021</v>
      </c>
      <c r="N840" t="s">
        <v>3031</v>
      </c>
    </row>
    <row r="841" spans="1:14" x14ac:dyDescent="0.25">
      <c r="A841" t="e" vm="1">
        <f ca="1">_xlfn.XLOOKUP(K841,Sectores[Sector],Sectores[id_Sector],FALSE)</f>
        <v>#NAME?</v>
      </c>
      <c r="B841" t="e" vm="1">
        <f ca="1">_xlfn.XLOOKUP(L841,Contenido[Contenido],Contenido[id_contenido])</f>
        <v>#NAME?</v>
      </c>
      <c r="C841" t="e" vm="1">
        <f ca="1">_xlfn.XLOOKUP(M841,Temas[Tema],Temas[id_Tema],FALSE)</f>
        <v>#NAME?</v>
      </c>
      <c r="D841" t="s">
        <v>4277</v>
      </c>
      <c r="F841" t="e" vm="2">
        <f t="shared" ca="1" si="52"/>
        <v>#NAME?</v>
      </c>
      <c r="G841" t="e" vm="2">
        <f t="shared" ca="1" si="53"/>
        <v>#NAME?</v>
      </c>
      <c r="H841" t="e" vm="2">
        <f t="shared" ca="1" si="54"/>
        <v>#NAME?</v>
      </c>
      <c r="I841" t="str">
        <f t="shared" si="55"/>
        <v>31.01.01.02 Carne de novillo</v>
      </c>
      <c r="K841" t="s">
        <v>3020</v>
      </c>
      <c r="L841" t="s">
        <v>32</v>
      </c>
      <c r="M841" t="s">
        <v>3021</v>
      </c>
      <c r="N841" t="s">
        <v>3036</v>
      </c>
    </row>
    <row r="842" spans="1:14" x14ac:dyDescent="0.25">
      <c r="A842" t="e" vm="1">
        <f ca="1">_xlfn.XLOOKUP(K842,Sectores[Sector],Sectores[id_Sector],FALSE)</f>
        <v>#NAME?</v>
      </c>
      <c r="B842" t="e" vm="1">
        <f ca="1">_xlfn.XLOOKUP(L842,Contenido[Contenido],Contenido[id_contenido])</f>
        <v>#NAME?</v>
      </c>
      <c r="C842" t="e" vm="1">
        <f ca="1">_xlfn.XLOOKUP(M842,Temas[Tema],Temas[id_Tema],FALSE)</f>
        <v>#NAME?</v>
      </c>
      <c r="D842" t="s">
        <v>4278</v>
      </c>
      <c r="F842" t="e" vm="2">
        <f t="shared" ca="1" si="52"/>
        <v>#NAME?</v>
      </c>
      <c r="G842" t="e" vm="2">
        <f t="shared" ca="1" si="53"/>
        <v>#NAME?</v>
      </c>
      <c r="H842" t="e" vm="2">
        <f t="shared" ca="1" si="54"/>
        <v>#NAME?</v>
      </c>
      <c r="I842" t="str">
        <f t="shared" si="55"/>
        <v>31.01.01.03 Carne de vaca</v>
      </c>
      <c r="K842" t="s">
        <v>3020</v>
      </c>
      <c r="L842" t="s">
        <v>32</v>
      </c>
      <c r="M842" t="s">
        <v>3021</v>
      </c>
      <c r="N842" t="s">
        <v>3040</v>
      </c>
    </row>
    <row r="843" spans="1:14" x14ac:dyDescent="0.25">
      <c r="A843" t="e" vm="1">
        <f ca="1">_xlfn.XLOOKUP(K843,Sectores[Sector],Sectores[id_Sector],FALSE)</f>
        <v>#NAME?</v>
      </c>
      <c r="B843" t="e" vm="1">
        <f ca="1">_xlfn.XLOOKUP(L843,Contenido[Contenido],Contenido[id_contenido])</f>
        <v>#NAME?</v>
      </c>
      <c r="C843" t="e" vm="1">
        <f ca="1">_xlfn.XLOOKUP(M843,Temas[Tema],Temas[id_Tema],FALSE)</f>
        <v>#NAME?</v>
      </c>
      <c r="D843" t="s">
        <v>4283</v>
      </c>
      <c r="F843" t="e" vm="2">
        <f t="shared" ca="1" si="52"/>
        <v>#NAME?</v>
      </c>
      <c r="G843" t="e" vm="2">
        <f t="shared" ca="1" si="53"/>
        <v>#NAME?</v>
      </c>
      <c r="H843" t="e" vm="2">
        <f t="shared" ca="1" si="54"/>
        <v>#NAME?</v>
      </c>
      <c r="I843" t="str">
        <f t="shared" si="55"/>
        <v>02.03.03.01 Carne de cerdo total</v>
      </c>
      <c r="K843" t="s">
        <v>3020</v>
      </c>
      <c r="L843" t="s">
        <v>32</v>
      </c>
      <c r="M843" t="s">
        <v>3033</v>
      </c>
      <c r="N843" t="s">
        <v>3034</v>
      </c>
    </row>
    <row r="844" spans="1:14" x14ac:dyDescent="0.25">
      <c r="A844" t="e" vm="1">
        <f ca="1">_xlfn.XLOOKUP(K844,Sectores[Sector],Sectores[id_Sector],FALSE)</f>
        <v>#NAME?</v>
      </c>
      <c r="B844" t="e" vm="1">
        <f ca="1">_xlfn.XLOOKUP(L844,Contenido[Contenido],Contenido[id_contenido])</f>
        <v>#NAME?</v>
      </c>
      <c r="C844" t="e" vm="1">
        <f ca="1">_xlfn.XLOOKUP(M844,Temas[Tema],Temas[id_Tema],FALSE)</f>
        <v>#NAME?</v>
      </c>
      <c r="D844" t="s">
        <v>4284</v>
      </c>
      <c r="F844" t="e" vm="2">
        <f t="shared" ca="1" si="52"/>
        <v>#NAME?</v>
      </c>
      <c r="G844" t="e" vm="2">
        <f t="shared" ca="1" si="53"/>
        <v>#NAME?</v>
      </c>
      <c r="H844" t="e" vm="2">
        <f t="shared" ca="1" si="54"/>
        <v>#NAME?</v>
      </c>
      <c r="I844" t="str">
        <f t="shared" si="55"/>
        <v>13.01.01.01 Superficie de áreas verdes</v>
      </c>
      <c r="K844" t="s">
        <v>39</v>
      </c>
      <c r="L844" t="s">
        <v>130</v>
      </c>
      <c r="M844" t="s">
        <v>41</v>
      </c>
      <c r="N844" t="s">
        <v>224</v>
      </c>
    </row>
    <row r="845" spans="1:14" x14ac:dyDescent="0.25">
      <c r="A845" t="e" vm="1">
        <f ca="1">_xlfn.XLOOKUP(K845,Sectores[Sector],Sectores[id_Sector],FALSE)</f>
        <v>#NAME?</v>
      </c>
      <c r="B845" t="e" vm="1">
        <f ca="1">_xlfn.XLOOKUP(L845,Contenido[Contenido],Contenido[id_contenido])</f>
        <v>#NAME?</v>
      </c>
      <c r="C845" t="e" vm="1">
        <f ca="1">_xlfn.XLOOKUP(M845,Temas[Tema],Temas[id_Tema],FALSE)</f>
        <v>#NAME?</v>
      </c>
      <c r="D845" t="s">
        <v>4285</v>
      </c>
      <c r="F845" t="e" vm="2">
        <f t="shared" ca="1" si="52"/>
        <v>#NAME?</v>
      </c>
      <c r="G845" t="e" vm="2">
        <f t="shared" ca="1" si="53"/>
        <v>#NAME?</v>
      </c>
      <c r="H845" t="e" vm="2">
        <f t="shared" ca="1" si="54"/>
        <v>#NAME?</v>
      </c>
      <c r="I845" t="str">
        <f t="shared" si="55"/>
        <v>13.01.02.01 Cantidad de parques urbanos</v>
      </c>
      <c r="K845" t="s">
        <v>39</v>
      </c>
      <c r="L845" t="s">
        <v>130</v>
      </c>
      <c r="M845" t="s">
        <v>42</v>
      </c>
      <c r="N845" t="s">
        <v>131</v>
      </c>
    </row>
    <row r="846" spans="1:14" x14ac:dyDescent="0.25">
      <c r="A846" t="e" vm="1">
        <f ca="1">_xlfn.XLOOKUP(K846,Sectores[Sector],Sectores[id_Sector],FALSE)</f>
        <v>#NAME?</v>
      </c>
      <c r="B846" t="e" vm="1">
        <f ca="1">_xlfn.XLOOKUP(L846,Contenido[Contenido],Contenido[id_contenido])</f>
        <v>#NAME?</v>
      </c>
      <c r="C846" t="e" vm="1">
        <f ca="1">_xlfn.XLOOKUP(M846,Temas[Tema],Temas[id_Tema],FALSE)</f>
        <v>#NAME?</v>
      </c>
      <c r="D846" t="s">
        <v>4286</v>
      </c>
      <c r="F846" t="e" vm="2">
        <f t="shared" ca="1" si="52"/>
        <v>#NAME?</v>
      </c>
      <c r="G846" t="e" vm="2">
        <f t="shared" ca="1" si="53"/>
        <v>#NAME?</v>
      </c>
      <c r="H846" t="e" vm="2">
        <f t="shared" ca="1" si="54"/>
        <v>#NAME?</v>
      </c>
      <c r="I846" t="str">
        <f t="shared" si="55"/>
        <v>13.01.02.02 Superficie de parques urbanos</v>
      </c>
      <c r="K846" t="s">
        <v>39</v>
      </c>
      <c r="L846" t="s">
        <v>130</v>
      </c>
      <c r="M846" t="s">
        <v>42</v>
      </c>
      <c r="N846" t="s">
        <v>225</v>
      </c>
    </row>
    <row r="847" spans="1:14" x14ac:dyDescent="0.25">
      <c r="A847" t="e" vm="1">
        <f ca="1">_xlfn.XLOOKUP(K847,Sectores[Sector],Sectores[id_Sector],FALSE)</f>
        <v>#NAME?</v>
      </c>
      <c r="B847" t="e" vm="1">
        <f ca="1">_xlfn.XLOOKUP(L847,Contenido[Contenido],Contenido[id_contenido])</f>
        <v>#NAME?</v>
      </c>
      <c r="C847" t="e" vm="1">
        <f ca="1">_xlfn.XLOOKUP(M847,Temas[Tema],Temas[id_Tema],FALSE)</f>
        <v>#NAME?</v>
      </c>
      <c r="D847" t="s">
        <v>4287</v>
      </c>
      <c r="F847" t="e" vm="2">
        <f t="shared" ca="1" si="52"/>
        <v>#NAME?</v>
      </c>
      <c r="G847" t="e" vm="2">
        <f t="shared" ca="1" si="53"/>
        <v>#NAME?</v>
      </c>
      <c r="H847" t="e" vm="2">
        <f t="shared" ca="1" si="54"/>
        <v>#NAME?</v>
      </c>
      <c r="I847" t="str">
        <f t="shared" si="55"/>
        <v>13.01.03.01 Cantidad de plazas</v>
      </c>
      <c r="K847" t="s">
        <v>39</v>
      </c>
      <c r="L847" t="s">
        <v>130</v>
      </c>
      <c r="M847" t="s">
        <v>43</v>
      </c>
      <c r="N847" t="s">
        <v>132</v>
      </c>
    </row>
    <row r="848" spans="1:14" x14ac:dyDescent="0.25">
      <c r="A848" t="e" vm="1">
        <f ca="1">_xlfn.XLOOKUP(K848,Sectores[Sector],Sectores[id_Sector],FALSE)</f>
        <v>#NAME?</v>
      </c>
      <c r="B848" t="e" vm="1">
        <f ca="1">_xlfn.XLOOKUP(L848,Contenido[Contenido],Contenido[id_contenido])</f>
        <v>#NAME?</v>
      </c>
      <c r="C848" t="e" vm="1">
        <f ca="1">_xlfn.XLOOKUP(M848,Temas[Tema],Temas[id_Tema],FALSE)</f>
        <v>#NAME?</v>
      </c>
      <c r="D848" t="s">
        <v>4288</v>
      </c>
      <c r="F848" t="e" vm="2">
        <f t="shared" ca="1" si="52"/>
        <v>#NAME?</v>
      </c>
      <c r="G848" t="e" vm="2">
        <f t="shared" ca="1" si="53"/>
        <v>#NAME?</v>
      </c>
      <c r="H848" t="e" vm="2">
        <f t="shared" ca="1" si="54"/>
        <v>#NAME?</v>
      </c>
      <c r="I848" t="str">
        <f t="shared" si="55"/>
        <v>13.01.03.02 Superficie de plazas</v>
      </c>
      <c r="K848" t="s">
        <v>39</v>
      </c>
      <c r="L848" t="s">
        <v>130</v>
      </c>
      <c r="M848" t="s">
        <v>43</v>
      </c>
      <c r="N848" t="s">
        <v>226</v>
      </c>
    </row>
    <row r="849" spans="1:14" x14ac:dyDescent="0.25">
      <c r="A849" t="e" vm="1">
        <f ca="1">_xlfn.XLOOKUP(K849,Sectores[Sector],Sectores[id_Sector],FALSE)</f>
        <v>#NAME?</v>
      </c>
      <c r="B849" t="e" vm="1">
        <f ca="1">_xlfn.XLOOKUP(L849,Contenido[Contenido],Contenido[id_contenido])</f>
        <v>#NAME?</v>
      </c>
      <c r="C849" t="e" vm="1">
        <f ca="1">_xlfn.XLOOKUP(M849,Temas[Tema],Temas[id_Tema],FALSE)</f>
        <v>#NAME?</v>
      </c>
      <c r="D849" t="s">
        <v>4289</v>
      </c>
      <c r="F849" t="e" vm="2">
        <f t="shared" ca="1" si="52"/>
        <v>#NAME?</v>
      </c>
      <c r="G849" t="e" vm="2">
        <f t="shared" ca="1" si="53"/>
        <v>#NAME?</v>
      </c>
      <c r="H849" t="e" vm="2">
        <f t="shared" ca="1" si="54"/>
        <v>#NAME?</v>
      </c>
      <c r="I849" t="str">
        <f t="shared" si="55"/>
        <v>14.01.01.01 Gasto municipal en personal</v>
      </c>
      <c r="K849" t="s">
        <v>94</v>
      </c>
      <c r="L849" t="s">
        <v>313</v>
      </c>
      <c r="M849" t="s">
        <v>717</v>
      </c>
      <c r="N849" t="s">
        <v>723</v>
      </c>
    </row>
    <row r="850" spans="1:14" x14ac:dyDescent="0.25">
      <c r="A850" t="e" vm="1">
        <f ca="1">_xlfn.XLOOKUP(K850,Sectores[Sector],Sectores[id_Sector],FALSE)</f>
        <v>#NAME?</v>
      </c>
      <c r="B850" t="e" vm="1">
        <f ca="1">_xlfn.XLOOKUP(L850,Contenido[Contenido],Contenido[id_contenido])</f>
        <v>#NAME?</v>
      </c>
      <c r="C850" t="e" vm="1">
        <f ca="1">_xlfn.XLOOKUP(M850,Temas[Tema],Temas[id_Tema],FALSE)</f>
        <v>#NAME?</v>
      </c>
      <c r="D850" t="s">
        <v>4290</v>
      </c>
      <c r="F850" t="e" vm="2">
        <f t="shared" ca="1" si="52"/>
        <v>#NAME?</v>
      </c>
      <c r="G850" t="e" vm="2">
        <f t="shared" ca="1" si="53"/>
        <v>#NAME?</v>
      </c>
      <c r="H850" t="e" vm="2">
        <f t="shared" ca="1" si="54"/>
        <v>#NAME?</v>
      </c>
      <c r="I850" t="str">
        <f t="shared" si="55"/>
        <v>14.01.01.02 Gasto total municipal</v>
      </c>
      <c r="K850" t="s">
        <v>94</v>
      </c>
      <c r="L850" t="s">
        <v>313</v>
      </c>
      <c r="M850" t="s">
        <v>717</v>
      </c>
      <c r="N850" t="s">
        <v>767</v>
      </c>
    </row>
    <row r="851" spans="1:14" x14ac:dyDescent="0.25">
      <c r="A851" t="e" vm="1">
        <f ca="1">_xlfn.XLOOKUP(K851,Sectores[Sector],Sectores[id_Sector],FALSE)</f>
        <v>#NAME?</v>
      </c>
      <c r="B851" t="e" vm="1">
        <f ca="1">_xlfn.XLOOKUP(L851,Contenido[Contenido],Contenido[id_contenido])</f>
        <v>#NAME?</v>
      </c>
      <c r="C851" t="e" vm="1">
        <f ca="1">_xlfn.XLOOKUP(M851,Temas[Tema],Temas[id_Tema],FALSE)</f>
        <v>#NAME?</v>
      </c>
      <c r="D851" t="s">
        <v>3582</v>
      </c>
      <c r="F851" t="e" vm="2">
        <f t="shared" ca="1" si="52"/>
        <v>#NAME?</v>
      </c>
      <c r="G851" t="e" vm="2">
        <f t="shared" ca="1" si="53"/>
        <v>#NAME?</v>
      </c>
      <c r="H851" t="e" vm="2">
        <f t="shared" ca="1" si="54"/>
        <v>#NAME?</v>
      </c>
      <c r="I851" t="str">
        <f t="shared" si="55"/>
        <v>05.02.02.01 Ingreso municipal por impuestos</v>
      </c>
      <c r="K851" t="s">
        <v>94</v>
      </c>
      <c r="L851" t="s">
        <v>313</v>
      </c>
      <c r="M851" t="s">
        <v>270</v>
      </c>
      <c r="N851" t="s">
        <v>722</v>
      </c>
    </row>
    <row r="852" spans="1:14" x14ac:dyDescent="0.25">
      <c r="A852" t="e" vm="1">
        <f ca="1">_xlfn.XLOOKUP(K852,Sectores[Sector],Sectores[id_Sector],FALSE)</f>
        <v>#NAME?</v>
      </c>
      <c r="B852" t="e" vm="1">
        <f ca="1">_xlfn.XLOOKUP(L852,Contenido[Contenido],Contenido[id_contenido])</f>
        <v>#NAME?</v>
      </c>
      <c r="C852" t="e" vm="1">
        <f ca="1">_xlfn.XLOOKUP(M852,Temas[Tema],Temas[id_Tema],FALSE)</f>
        <v>#NAME?</v>
      </c>
      <c r="D852" t="s">
        <v>4291</v>
      </c>
      <c r="F852" t="e" vm="2">
        <f t="shared" ca="1" si="52"/>
        <v>#NAME?</v>
      </c>
      <c r="G852" t="e" vm="2">
        <f t="shared" ca="1" si="53"/>
        <v>#NAME?</v>
      </c>
      <c r="H852" t="e" vm="2">
        <f t="shared" ca="1" si="54"/>
        <v>#NAME?</v>
      </c>
      <c r="I852" t="str">
        <f t="shared" si="55"/>
        <v>05.02.02.02 Ingreso municipal por permisos de circulación</v>
      </c>
      <c r="K852" t="s">
        <v>94</v>
      </c>
      <c r="L852" t="s">
        <v>313</v>
      </c>
      <c r="M852" t="s">
        <v>270</v>
      </c>
      <c r="N852" t="s">
        <v>721</v>
      </c>
    </row>
    <row r="853" spans="1:14" x14ac:dyDescent="0.25">
      <c r="A853" t="e" vm="1">
        <f ca="1">_xlfn.XLOOKUP(K853,Sectores[Sector],Sectores[id_Sector],FALSE)</f>
        <v>#NAME?</v>
      </c>
      <c r="B853" t="e" vm="1">
        <f ca="1">_xlfn.XLOOKUP(L853,Contenido[Contenido],Contenido[id_contenido])</f>
        <v>#NAME?</v>
      </c>
      <c r="C853" t="e" vm="1">
        <f ca="1">_xlfn.XLOOKUP(M853,Temas[Tema],Temas[id_Tema],FALSE)</f>
        <v>#NAME?</v>
      </c>
      <c r="D853" t="s">
        <v>4292</v>
      </c>
      <c r="F853" t="e" vm="2">
        <f t="shared" ca="1" si="52"/>
        <v>#NAME?</v>
      </c>
      <c r="G853" t="e" vm="2">
        <f t="shared" ca="1" si="53"/>
        <v>#NAME?</v>
      </c>
      <c r="H853" t="e" vm="2">
        <f t="shared" ca="1" si="54"/>
        <v>#NAME?</v>
      </c>
      <c r="I853" t="str">
        <f t="shared" si="55"/>
        <v>05.02.02.03 Ingreso municipal total</v>
      </c>
      <c r="K853" t="s">
        <v>94</v>
      </c>
      <c r="L853" t="s">
        <v>313</v>
      </c>
      <c r="M853" t="s">
        <v>270</v>
      </c>
      <c r="N853" t="s">
        <v>720</v>
      </c>
    </row>
    <row r="854" spans="1:14" x14ac:dyDescent="0.25">
      <c r="A854" t="e" vm="1">
        <f ca="1">_xlfn.XLOOKUP(K854,Sectores[Sector],Sectores[id_Sector],FALSE)</f>
        <v>#NAME?</v>
      </c>
      <c r="B854" t="e" vm="1">
        <f ca="1">_xlfn.XLOOKUP(L854,Contenido[Contenido],Contenido[id_contenido])</f>
        <v>#NAME?</v>
      </c>
      <c r="C854" t="e" vm="1">
        <f ca="1">_xlfn.XLOOKUP(M854,Temas[Tema],Temas[id_Tema],FALSE)</f>
        <v>#NAME?</v>
      </c>
      <c r="D854" t="s">
        <v>4293</v>
      </c>
      <c r="F854" t="e" vm="2">
        <f t="shared" ca="1" si="52"/>
        <v>#NAME?</v>
      </c>
      <c r="G854" t="e" vm="2">
        <f t="shared" ca="1" si="53"/>
        <v>#NAME?</v>
      </c>
      <c r="H854" t="e" vm="2">
        <f t="shared" ca="1" si="54"/>
        <v>#NAME?</v>
      </c>
      <c r="I854" t="str">
        <f t="shared" si="55"/>
        <v>05.02.02.04 Ingreso propio permanente municipal</v>
      </c>
      <c r="K854" t="s">
        <v>94</v>
      </c>
      <c r="L854" t="s">
        <v>313</v>
      </c>
      <c r="M854" t="s">
        <v>270</v>
      </c>
      <c r="N854" t="s">
        <v>724</v>
      </c>
    </row>
    <row r="855" spans="1:14" x14ac:dyDescent="0.25">
      <c r="A855" t="e" vm="1">
        <f ca="1">_xlfn.XLOOKUP(K855,Sectores[Sector],Sectores[id_Sector],FALSE)</f>
        <v>#NAME?</v>
      </c>
      <c r="B855" t="e" vm="1">
        <f ca="1">_xlfn.XLOOKUP(L855,Contenido[Contenido],Contenido[id_contenido])</f>
        <v>#NAME?</v>
      </c>
      <c r="C855" t="e" vm="1">
        <f ca="1">_xlfn.XLOOKUP(M855,Temas[Tema],Temas[id_Tema],FALSE)</f>
        <v>#NAME?</v>
      </c>
      <c r="D855" t="s">
        <v>4294</v>
      </c>
      <c r="F855" t="e" vm="2">
        <f t="shared" ca="1" si="52"/>
        <v>#NAME?</v>
      </c>
      <c r="G855" t="e" vm="2">
        <f t="shared" ca="1" si="53"/>
        <v>#NAME?</v>
      </c>
      <c r="H855" t="e" vm="2">
        <f t="shared" ca="1" si="54"/>
        <v>#NAME?</v>
      </c>
      <c r="I855" t="str">
        <f t="shared" si="55"/>
        <v>05.02.02.05 Patentes Mineras</v>
      </c>
      <c r="K855" t="s">
        <v>94</v>
      </c>
      <c r="L855" t="s">
        <v>313</v>
      </c>
      <c r="M855" t="s">
        <v>270</v>
      </c>
      <c r="N855" t="s">
        <v>763</v>
      </c>
    </row>
    <row r="856" spans="1:14" x14ac:dyDescent="0.25">
      <c r="A856" t="e" vm="1">
        <f ca="1">_xlfn.XLOOKUP(K856,Sectores[Sector],Sectores[id_Sector],FALSE)</f>
        <v>#NAME?</v>
      </c>
      <c r="B856" t="e" vm="1">
        <f ca="1">_xlfn.XLOOKUP(L856,Contenido[Contenido],Contenido[id_contenido])</f>
        <v>#NAME?</v>
      </c>
      <c r="C856" t="e" vm="1">
        <f ca="1">_xlfn.XLOOKUP(M856,Temas[Tema],Temas[id_Tema],FALSE)</f>
        <v>#NAME?</v>
      </c>
      <c r="D856" t="s">
        <v>4295</v>
      </c>
      <c r="F856" t="e" vm="2">
        <f t="shared" ca="1" si="52"/>
        <v>#NAME?</v>
      </c>
      <c r="G856" t="e" vm="2">
        <f t="shared" ca="1" si="53"/>
        <v>#NAME?</v>
      </c>
      <c r="H856" t="e" vm="2">
        <f t="shared" ca="1" si="54"/>
        <v>#NAME?</v>
      </c>
      <c r="I856" t="str">
        <f t="shared" si="55"/>
        <v>14.01.03.01 Pensiones básicas solidarias</v>
      </c>
      <c r="K856" t="s">
        <v>94</v>
      </c>
      <c r="L856" t="s">
        <v>313</v>
      </c>
      <c r="M856" t="s">
        <v>358</v>
      </c>
      <c r="N856" t="s">
        <v>760</v>
      </c>
    </row>
    <row r="857" spans="1:14" x14ac:dyDescent="0.25">
      <c r="A857" t="e" vm="1">
        <f ca="1">_xlfn.XLOOKUP(K857,Sectores[Sector],Sectores[id_Sector],FALSE)</f>
        <v>#NAME?</v>
      </c>
      <c r="B857" t="e" vm="1">
        <f ca="1">_xlfn.XLOOKUP(L857,Contenido[Contenido],Contenido[id_contenido])</f>
        <v>#NAME?</v>
      </c>
      <c r="C857" t="e" vm="1">
        <f ca="1">_xlfn.XLOOKUP(M857,Temas[Tema],Temas[id_Tema],FALSE)</f>
        <v>#NAME?</v>
      </c>
      <c r="D857" t="s">
        <v>4296</v>
      </c>
      <c r="F857" t="e" vm="2">
        <f t="shared" ca="1" si="52"/>
        <v>#NAME?</v>
      </c>
      <c r="G857" t="e" vm="2">
        <f t="shared" ca="1" si="53"/>
        <v>#NAME?</v>
      </c>
      <c r="H857" t="e" vm="2">
        <f t="shared" ca="1" si="54"/>
        <v>#NAME?</v>
      </c>
      <c r="I857" t="str">
        <f t="shared" si="55"/>
        <v>14.01.03.02 Pensiones solidarias de invalidez</v>
      </c>
      <c r="K857" t="s">
        <v>94</v>
      </c>
      <c r="L857" t="s">
        <v>313</v>
      </c>
      <c r="M857" t="s">
        <v>358</v>
      </c>
      <c r="N857" t="s">
        <v>762</v>
      </c>
    </row>
    <row r="858" spans="1:14" x14ac:dyDescent="0.25">
      <c r="A858" t="e" vm="1">
        <f ca="1">_xlfn.XLOOKUP(K858,Sectores[Sector],Sectores[id_Sector],FALSE)</f>
        <v>#NAME?</v>
      </c>
      <c r="B858" t="e" vm="1">
        <f ca="1">_xlfn.XLOOKUP(L858,Contenido[Contenido],Contenido[id_contenido])</f>
        <v>#NAME?</v>
      </c>
      <c r="C858" t="e" vm="1">
        <f ca="1">_xlfn.XLOOKUP(M858,Temas[Tema],Temas[id_Tema],FALSE)</f>
        <v>#NAME?</v>
      </c>
      <c r="D858" t="s">
        <v>4297</v>
      </c>
      <c r="F858" t="e" vm="2">
        <f t="shared" ca="1" si="52"/>
        <v>#NAME?</v>
      </c>
      <c r="G858" t="e" vm="2">
        <f t="shared" ca="1" si="53"/>
        <v>#NAME?</v>
      </c>
      <c r="H858" t="e" vm="2">
        <f t="shared" ca="1" si="54"/>
        <v>#NAME?</v>
      </c>
      <c r="I858" t="str">
        <f t="shared" si="55"/>
        <v>14.01.03.03 Pensiones solidarias de vejez</v>
      </c>
      <c r="K858" t="s">
        <v>94</v>
      </c>
      <c r="L858" t="s">
        <v>313</v>
      </c>
      <c r="M858" t="s">
        <v>358</v>
      </c>
      <c r="N858" t="s">
        <v>761</v>
      </c>
    </row>
    <row r="859" spans="1:14" x14ac:dyDescent="0.25">
      <c r="A859" t="e" vm="1">
        <f ca="1">_xlfn.XLOOKUP(K859,Sectores[Sector],Sectores[id_Sector],FALSE)</f>
        <v>#NAME?</v>
      </c>
      <c r="B859" t="e" vm="1">
        <f ca="1">_xlfn.XLOOKUP(L859,Contenido[Contenido],Contenido[id_contenido])</f>
        <v>#NAME?</v>
      </c>
      <c r="C859" t="e" vm="1">
        <f ca="1">_xlfn.XLOOKUP(M859,Temas[Tema],Temas[id_Tema],FALSE)</f>
        <v>#NAME?</v>
      </c>
      <c r="D859" t="s">
        <v>4298</v>
      </c>
      <c r="F859" t="e" vm="2">
        <f t="shared" ca="1" si="52"/>
        <v>#NAME?</v>
      </c>
      <c r="G859" t="e" vm="2">
        <f t="shared" ca="1" si="53"/>
        <v>#NAME?</v>
      </c>
      <c r="H859" t="e" vm="2">
        <f t="shared" ca="1" si="54"/>
        <v>#NAME?</v>
      </c>
      <c r="I859" t="str">
        <f t="shared" si="55"/>
        <v>14.01.04.01 Presupuesto de gastos municipales</v>
      </c>
      <c r="K859" t="s">
        <v>94</v>
      </c>
      <c r="L859" t="s">
        <v>313</v>
      </c>
      <c r="M859" t="s">
        <v>778</v>
      </c>
      <c r="N859" t="s">
        <v>783</v>
      </c>
    </row>
    <row r="860" spans="1:14" x14ac:dyDescent="0.25">
      <c r="A860" t="e" vm="1">
        <f ca="1">_xlfn.XLOOKUP(K860,Sectores[Sector],Sectores[id_Sector],FALSE)</f>
        <v>#NAME?</v>
      </c>
      <c r="B860" t="e" vm="1">
        <f ca="1">_xlfn.XLOOKUP(L860,Contenido[Contenido],Contenido[id_contenido])</f>
        <v>#NAME?</v>
      </c>
      <c r="C860" t="e" vm="1">
        <f ca="1">_xlfn.XLOOKUP(M860,Temas[Tema],Temas[id_Tema],FALSE)</f>
        <v>#NAME?</v>
      </c>
      <c r="D860" t="s">
        <v>4299</v>
      </c>
      <c r="F860" t="e" vm="2">
        <f t="shared" ca="1" si="52"/>
        <v>#NAME?</v>
      </c>
      <c r="G860" t="e" vm="2">
        <f t="shared" ca="1" si="53"/>
        <v>#NAME?</v>
      </c>
      <c r="H860" t="e" vm="2">
        <f t="shared" ca="1" si="54"/>
        <v>#NAME?</v>
      </c>
      <c r="I860" t="str">
        <f t="shared" si="55"/>
        <v>14.01.05.01 Propiedades de municipalidades</v>
      </c>
      <c r="K860" t="s">
        <v>94</v>
      </c>
      <c r="L860" t="s">
        <v>313</v>
      </c>
      <c r="M860" t="s">
        <v>743</v>
      </c>
      <c r="N860" t="s">
        <v>744</v>
      </c>
    </row>
    <row r="861" spans="1:14" x14ac:dyDescent="0.25">
      <c r="A861" t="e" vm="1">
        <f ca="1">_xlfn.XLOOKUP(K861,Sectores[Sector],Sectores[id_Sector],FALSE)</f>
        <v>#NAME?</v>
      </c>
      <c r="B861" t="e" vm="1">
        <f ca="1">_xlfn.XLOOKUP(L861,Contenido[Contenido],Contenido[id_contenido])</f>
        <v>#NAME?</v>
      </c>
      <c r="C861" t="e" vm="1">
        <f ca="1">_xlfn.XLOOKUP(M861,Temas[Tema],Temas[id_Tema],FALSE)</f>
        <v>#NAME?</v>
      </c>
      <c r="D861" t="s">
        <v>4300</v>
      </c>
      <c r="F861" t="e" vm="2">
        <f t="shared" ca="1" si="52"/>
        <v>#NAME?</v>
      </c>
      <c r="G861" t="e" vm="2">
        <f t="shared" ca="1" si="53"/>
        <v>#NAME?</v>
      </c>
      <c r="H861" t="e" vm="2">
        <f t="shared" ca="1" si="54"/>
        <v>#NAME?</v>
      </c>
      <c r="I861" t="str">
        <f t="shared" si="55"/>
        <v>14.01.05.02 Propiedades municipales</v>
      </c>
      <c r="K861" t="s">
        <v>94</v>
      </c>
      <c r="L861" t="s">
        <v>313</v>
      </c>
      <c r="M861" t="s">
        <v>743</v>
      </c>
      <c r="N861" t="s">
        <v>745</v>
      </c>
    </row>
    <row r="862" spans="1:14" x14ac:dyDescent="0.25">
      <c r="A862" t="e" vm="1">
        <f ca="1">_xlfn.XLOOKUP(K862,Sectores[Sector],Sectores[id_Sector],FALSE)</f>
        <v>#NAME?</v>
      </c>
      <c r="B862" t="e" vm="1">
        <f ca="1">_xlfn.XLOOKUP(L862,Contenido[Contenido],Contenido[id_contenido])</f>
        <v>#NAME?</v>
      </c>
      <c r="C862" t="e" vm="1">
        <f ca="1">_xlfn.XLOOKUP(M862,Temas[Tema],Temas[id_Tema],FALSE)</f>
        <v>#NAME?</v>
      </c>
      <c r="D862" t="s">
        <v>4301</v>
      </c>
      <c r="F862" t="e" vm="2">
        <f t="shared" ca="1" si="52"/>
        <v>#NAME?</v>
      </c>
      <c r="G862" t="e" vm="2">
        <f t="shared" ca="1" si="53"/>
        <v>#NAME?</v>
      </c>
      <c r="H862" t="e" vm="2">
        <f t="shared" ca="1" si="54"/>
        <v>#NAME?</v>
      </c>
      <c r="I862" t="str">
        <f t="shared" si="55"/>
        <v>14.01.06.01 Subsidios de agua potable rural</v>
      </c>
      <c r="K862" t="s">
        <v>94</v>
      </c>
      <c r="L862" t="s">
        <v>313</v>
      </c>
      <c r="M862" t="s">
        <v>737</v>
      </c>
      <c r="N862" t="s">
        <v>738</v>
      </c>
    </row>
    <row r="863" spans="1:14" x14ac:dyDescent="0.25">
      <c r="A863" t="e" vm="1">
        <f ca="1">_xlfn.XLOOKUP(K863,Sectores[Sector],Sectores[id_Sector],FALSE)</f>
        <v>#NAME?</v>
      </c>
      <c r="B863" t="e" vm="1">
        <f ca="1">_xlfn.XLOOKUP(L863,Contenido[Contenido],Contenido[id_contenido])</f>
        <v>#NAME?</v>
      </c>
      <c r="C863" t="e" vm="1">
        <f ca="1">_xlfn.XLOOKUP(M863,Temas[Tema],Temas[id_Tema],FALSE)</f>
        <v>#NAME?</v>
      </c>
      <c r="D863" t="s">
        <v>4302</v>
      </c>
      <c r="F863" t="e" vm="2">
        <f t="shared" ca="1" si="52"/>
        <v>#NAME?</v>
      </c>
      <c r="G863" t="e" vm="2">
        <f t="shared" ca="1" si="53"/>
        <v>#NAME?</v>
      </c>
      <c r="H863" t="e" vm="2">
        <f t="shared" ca="1" si="54"/>
        <v>#NAME?</v>
      </c>
      <c r="I863" t="str">
        <f t="shared" si="55"/>
        <v>14.01.06.02 Subsidios de agua potable urbana</v>
      </c>
      <c r="K863" t="s">
        <v>94</v>
      </c>
      <c r="L863" t="s">
        <v>313</v>
      </c>
      <c r="M863" t="s">
        <v>737</v>
      </c>
      <c r="N863" t="s">
        <v>739</v>
      </c>
    </row>
    <row r="864" spans="1:14" x14ac:dyDescent="0.25">
      <c r="A864" t="e" vm="1">
        <f ca="1">_xlfn.XLOOKUP(K864,Sectores[Sector],Sectores[id_Sector],FALSE)</f>
        <v>#NAME?</v>
      </c>
      <c r="B864" t="e" vm="1">
        <f ca="1">_xlfn.XLOOKUP(L864,Contenido[Contenido],Contenido[id_contenido])</f>
        <v>#NAME?</v>
      </c>
      <c r="C864" t="e" vm="1">
        <f ca="1">_xlfn.XLOOKUP(M864,Temas[Tema],Temas[id_Tema],FALSE)</f>
        <v>#NAME?</v>
      </c>
      <c r="D864" t="s">
        <v>4303</v>
      </c>
      <c r="F864" t="e" vm="2">
        <f t="shared" ca="1" si="52"/>
        <v>#NAME?</v>
      </c>
      <c r="G864" t="e" vm="2">
        <f t="shared" ca="1" si="53"/>
        <v>#NAME?</v>
      </c>
      <c r="H864" t="e" vm="2">
        <f t="shared" ca="1" si="54"/>
        <v>#NAME?</v>
      </c>
      <c r="I864" t="str">
        <f t="shared" si="55"/>
        <v>14.01.06.03 Subsidios familiares</v>
      </c>
      <c r="K864" t="s">
        <v>94</v>
      </c>
      <c r="L864" t="s">
        <v>313</v>
      </c>
      <c r="M864" t="s">
        <v>737</v>
      </c>
      <c r="N864" t="s">
        <v>740</v>
      </c>
    </row>
    <row r="865" spans="1:14" x14ac:dyDescent="0.25">
      <c r="A865" t="e" vm="1">
        <f ca="1">_xlfn.XLOOKUP(K865,Sectores[Sector],Sectores[id_Sector],FALSE)</f>
        <v>#NAME?</v>
      </c>
      <c r="B865" t="e" vm="1">
        <f ca="1">_xlfn.XLOOKUP(L865,Contenido[Contenido],Contenido[id_contenido])</f>
        <v>#NAME?</v>
      </c>
      <c r="C865" t="e" vm="1">
        <f ca="1">_xlfn.XLOOKUP(M865,Temas[Tema],Temas[id_Tema],FALSE)</f>
        <v>#NAME?</v>
      </c>
      <c r="D865" t="s">
        <v>4304</v>
      </c>
      <c r="F865" t="e" vm="2">
        <f t="shared" ca="1" si="52"/>
        <v>#NAME?</v>
      </c>
      <c r="G865" t="e" vm="2">
        <f t="shared" ca="1" si="53"/>
        <v>#NAME?</v>
      </c>
      <c r="H865" t="e" vm="2">
        <f t="shared" ca="1" si="54"/>
        <v>#NAME?</v>
      </c>
      <c r="I865" t="str">
        <f t="shared" si="55"/>
        <v>14.01.07.01 Avalúo fiscal de propiedades municipales</v>
      </c>
      <c r="K865" t="s">
        <v>94</v>
      </c>
      <c r="L865" t="s">
        <v>313</v>
      </c>
      <c r="M865" t="s">
        <v>770</v>
      </c>
      <c r="N865" t="s">
        <v>771</v>
      </c>
    </row>
    <row r="866" spans="1:14" x14ac:dyDescent="0.25">
      <c r="A866" t="e" vm="1">
        <f ca="1">_xlfn.XLOOKUP(K866,Sectores[Sector],Sectores[id_Sector],FALSE)</f>
        <v>#NAME?</v>
      </c>
      <c r="B866" t="e" vm="1">
        <f ca="1">_xlfn.XLOOKUP(L866,Contenido[Contenido],Contenido[id_contenido])</f>
        <v>#NAME?</v>
      </c>
      <c r="C866" t="e" vm="1">
        <f ca="1">_xlfn.XLOOKUP(M866,Temas[Tema],Temas[id_Tema],FALSE)</f>
        <v>#NAME?</v>
      </c>
      <c r="D866" t="s">
        <v>4305</v>
      </c>
      <c r="F866" t="e" vm="2">
        <f t="shared" ca="1" si="52"/>
        <v>#NAME?</v>
      </c>
      <c r="G866" t="e" vm="2">
        <f t="shared" ca="1" si="53"/>
        <v>#NAME?</v>
      </c>
      <c r="H866" t="e" vm="2">
        <f t="shared" ca="1" si="54"/>
        <v>#NAME?</v>
      </c>
      <c r="I866" t="str">
        <f t="shared" si="55"/>
        <v>14.02.01.01 Centros de madres</v>
      </c>
      <c r="K866" t="s">
        <v>94</v>
      </c>
      <c r="L866" t="s">
        <v>312</v>
      </c>
      <c r="M866" t="s">
        <v>315</v>
      </c>
      <c r="N866" t="s">
        <v>326</v>
      </c>
    </row>
    <row r="867" spans="1:14" x14ac:dyDescent="0.25">
      <c r="A867" t="e" vm="1">
        <f ca="1">_xlfn.XLOOKUP(K867,Sectores[Sector],Sectores[id_Sector],FALSE)</f>
        <v>#NAME?</v>
      </c>
      <c r="B867" t="e" vm="1">
        <f ca="1">_xlfn.XLOOKUP(L867,Contenido[Contenido],Contenido[id_contenido])</f>
        <v>#NAME?</v>
      </c>
      <c r="C867" t="e" vm="1">
        <f ca="1">_xlfn.XLOOKUP(M867,Temas[Tema],Temas[id_Tema],FALSE)</f>
        <v>#NAME?</v>
      </c>
      <c r="D867" t="s">
        <v>4306</v>
      </c>
      <c r="F867" t="e" vm="2">
        <f t="shared" ca="1" si="52"/>
        <v>#NAME?</v>
      </c>
      <c r="G867" t="e" vm="2">
        <f t="shared" ca="1" si="53"/>
        <v>#NAME?</v>
      </c>
      <c r="H867" t="e" vm="2">
        <f t="shared" ca="1" si="54"/>
        <v>#NAME?</v>
      </c>
      <c r="I867" t="str">
        <f t="shared" si="55"/>
        <v>14.02.01.02 Centros de padres y apoderados</v>
      </c>
      <c r="K867" t="s">
        <v>94</v>
      </c>
      <c r="L867" t="s">
        <v>312</v>
      </c>
      <c r="M867" t="s">
        <v>315</v>
      </c>
      <c r="N867" t="s">
        <v>327</v>
      </c>
    </row>
    <row r="868" spans="1:14" x14ac:dyDescent="0.25">
      <c r="A868" t="e" vm="1">
        <f ca="1">_xlfn.XLOOKUP(K868,Sectores[Sector],Sectores[id_Sector],FALSE)</f>
        <v>#NAME?</v>
      </c>
      <c r="B868" t="e" vm="1">
        <f ca="1">_xlfn.XLOOKUP(L868,Contenido[Contenido],Contenido[id_contenido])</f>
        <v>#NAME?</v>
      </c>
      <c r="C868" t="e" vm="1">
        <f ca="1">_xlfn.XLOOKUP(M868,Temas[Tema],Temas[id_Tema],FALSE)</f>
        <v>#NAME?</v>
      </c>
      <c r="D868" t="s">
        <v>4307</v>
      </c>
      <c r="F868" t="e" vm="2">
        <f t="shared" ca="1" si="52"/>
        <v>#NAME?</v>
      </c>
      <c r="G868" t="e" vm="2">
        <f t="shared" ca="1" si="53"/>
        <v>#NAME?</v>
      </c>
      <c r="H868" t="e" vm="2">
        <f t="shared" ca="1" si="54"/>
        <v>#NAME?</v>
      </c>
      <c r="I868" t="str">
        <f t="shared" si="55"/>
        <v>14.02.01.03 Centros del adulto mayor</v>
      </c>
      <c r="K868" t="s">
        <v>94</v>
      </c>
      <c r="L868" t="s">
        <v>312</v>
      </c>
      <c r="M868" t="s">
        <v>315</v>
      </c>
      <c r="N868" t="s">
        <v>328</v>
      </c>
    </row>
    <row r="869" spans="1:14" x14ac:dyDescent="0.25">
      <c r="A869" t="e" vm="1">
        <f ca="1">_xlfn.XLOOKUP(K869,Sectores[Sector],Sectores[id_Sector],FALSE)</f>
        <v>#NAME?</v>
      </c>
      <c r="B869" t="e" vm="1">
        <f ca="1">_xlfn.XLOOKUP(L869,Contenido[Contenido],Contenido[id_contenido])</f>
        <v>#NAME?</v>
      </c>
      <c r="C869" t="e" vm="1">
        <f ca="1">_xlfn.XLOOKUP(M869,Temas[Tema],Temas[id_Tema],FALSE)</f>
        <v>#NAME?</v>
      </c>
      <c r="D869" t="s">
        <v>4308</v>
      </c>
      <c r="F869" t="e" vm="2">
        <f t="shared" ca="1" si="52"/>
        <v>#NAME?</v>
      </c>
      <c r="G869" t="e" vm="2">
        <f t="shared" ca="1" si="53"/>
        <v>#NAME?</v>
      </c>
      <c r="H869" t="e" vm="2">
        <f t="shared" ca="1" si="54"/>
        <v>#NAME?</v>
      </c>
      <c r="I869" t="str">
        <f t="shared" si="55"/>
        <v>14.02.01.04 Clubes deportivos</v>
      </c>
      <c r="K869" t="s">
        <v>94</v>
      </c>
      <c r="L869" t="s">
        <v>312</v>
      </c>
      <c r="M869" t="s">
        <v>315</v>
      </c>
      <c r="N869" t="s">
        <v>319</v>
      </c>
    </row>
    <row r="870" spans="1:14" x14ac:dyDescent="0.25">
      <c r="A870" t="e" vm="1">
        <f ca="1">_xlfn.XLOOKUP(K870,Sectores[Sector],Sectores[id_Sector],FALSE)</f>
        <v>#NAME?</v>
      </c>
      <c r="B870" t="e" vm="1">
        <f ca="1">_xlfn.XLOOKUP(L870,Contenido[Contenido],Contenido[id_contenido])</f>
        <v>#NAME?</v>
      </c>
      <c r="C870" t="e" vm="1">
        <f ca="1">_xlfn.XLOOKUP(M870,Temas[Tema],Temas[id_Tema],FALSE)</f>
        <v>#NAME?</v>
      </c>
      <c r="D870" t="s">
        <v>4309</v>
      </c>
      <c r="F870" t="e" vm="2">
        <f t="shared" ca="1" si="52"/>
        <v>#NAME?</v>
      </c>
      <c r="G870" t="e" vm="2">
        <f t="shared" ca="1" si="53"/>
        <v>#NAME?</v>
      </c>
      <c r="H870" t="e" vm="2">
        <f t="shared" ca="1" si="54"/>
        <v>#NAME?</v>
      </c>
      <c r="I870" t="str">
        <f t="shared" si="55"/>
        <v>14.02.01.05 Juntas de vecinos</v>
      </c>
      <c r="K870" t="s">
        <v>94</v>
      </c>
      <c r="L870" t="s">
        <v>312</v>
      </c>
      <c r="M870" t="s">
        <v>315</v>
      </c>
      <c r="N870" t="s">
        <v>322</v>
      </c>
    </row>
    <row r="871" spans="1:14" x14ac:dyDescent="0.25">
      <c r="A871" t="e" vm="1">
        <f ca="1">_xlfn.XLOOKUP(K871,Sectores[Sector],Sectores[id_Sector],FALSE)</f>
        <v>#NAME?</v>
      </c>
      <c r="B871" t="e" vm="1">
        <f ca="1">_xlfn.XLOOKUP(L871,Contenido[Contenido],Contenido[id_contenido])</f>
        <v>#NAME?</v>
      </c>
      <c r="C871" t="e" vm="1">
        <f ca="1">_xlfn.XLOOKUP(M871,Temas[Tema],Temas[id_Tema],FALSE)</f>
        <v>#NAME?</v>
      </c>
      <c r="D871" t="s">
        <v>4310</v>
      </c>
      <c r="F871" t="e" vm="2">
        <f t="shared" ca="1" si="52"/>
        <v>#NAME?</v>
      </c>
      <c r="G871" t="e" vm="2">
        <f t="shared" ca="1" si="53"/>
        <v>#NAME?</v>
      </c>
      <c r="H871" t="e" vm="2">
        <f t="shared" ca="1" si="54"/>
        <v>#NAME?</v>
      </c>
      <c r="I871" t="str">
        <f t="shared" si="55"/>
        <v>14.02.01.06 Organizaciones comunitarias funcionales</v>
      </c>
      <c r="K871" t="s">
        <v>94</v>
      </c>
      <c r="L871" t="s">
        <v>312</v>
      </c>
      <c r="M871" t="s">
        <v>315</v>
      </c>
      <c r="N871" t="s">
        <v>707</v>
      </c>
    </row>
    <row r="872" spans="1:14" x14ac:dyDescent="0.25">
      <c r="A872" t="e" vm="1">
        <f ca="1">_xlfn.XLOOKUP(K872,Sectores[Sector],Sectores[id_Sector],FALSE)</f>
        <v>#NAME?</v>
      </c>
      <c r="B872" t="e" vm="1">
        <f ca="1">_xlfn.XLOOKUP(L872,Contenido[Contenido],Contenido[id_contenido])</f>
        <v>#NAME?</v>
      </c>
      <c r="C872" t="e" vm="1">
        <f ca="1">_xlfn.XLOOKUP(M872,Temas[Tema],Temas[id_Tema],FALSE)</f>
        <v>#NAME?</v>
      </c>
      <c r="D872" t="s">
        <v>4311</v>
      </c>
      <c r="F872" t="e" vm="2">
        <f t="shared" ca="1" si="52"/>
        <v>#NAME?</v>
      </c>
      <c r="G872" t="e" vm="2">
        <f t="shared" ca="1" si="53"/>
        <v>#NAME?</v>
      </c>
      <c r="H872" t="e" vm="2">
        <f t="shared" ca="1" si="54"/>
        <v>#NAME?</v>
      </c>
      <c r="I872" t="str">
        <f t="shared" si="55"/>
        <v>14.02.01.07 Uniones Comunales</v>
      </c>
      <c r="K872" t="s">
        <v>94</v>
      </c>
      <c r="L872" t="s">
        <v>312</v>
      </c>
      <c r="M872" t="s">
        <v>315</v>
      </c>
      <c r="N872" t="s">
        <v>96</v>
      </c>
    </row>
    <row r="873" spans="1:14" x14ac:dyDescent="0.25">
      <c r="A873" t="e" vm="1">
        <f ca="1">_xlfn.XLOOKUP(K873,Sectores[Sector],Sectores[id_Sector],FALSE)</f>
        <v>#NAME?</v>
      </c>
      <c r="B873" t="e" vm="1">
        <f ca="1">_xlfn.XLOOKUP(L873,Contenido[Contenido],Contenido[id_contenido])</f>
        <v>#NAME?</v>
      </c>
      <c r="C873" t="e" vm="1">
        <f ca="1">_xlfn.XLOOKUP(M873,Temas[Tema],Temas[id_Tema],FALSE)</f>
        <v>#NAME?</v>
      </c>
      <c r="D873" t="s">
        <v>4295</v>
      </c>
      <c r="F873" t="e" vm="2">
        <f t="shared" ca="1" si="52"/>
        <v>#NAME?</v>
      </c>
      <c r="G873" t="e" vm="2">
        <f t="shared" ca="1" si="53"/>
        <v>#NAME?</v>
      </c>
      <c r="H873" t="e" vm="2">
        <f t="shared" ca="1" si="54"/>
        <v>#NAME?</v>
      </c>
      <c r="I873" t="str">
        <f t="shared" si="55"/>
        <v>14.01.03.01 Invalidez</v>
      </c>
      <c r="K873" t="s">
        <v>94</v>
      </c>
      <c r="L873" t="s">
        <v>357</v>
      </c>
      <c r="M873" t="s">
        <v>358</v>
      </c>
      <c r="N873" t="s">
        <v>997</v>
      </c>
    </row>
    <row r="874" spans="1:14" x14ac:dyDescent="0.25">
      <c r="A874" t="e" vm="1">
        <f ca="1">_xlfn.XLOOKUP(K874,Sectores[Sector],Sectores[id_Sector],FALSE)</f>
        <v>#NAME?</v>
      </c>
      <c r="B874" t="e" vm="1">
        <f ca="1">_xlfn.XLOOKUP(L874,Contenido[Contenido],Contenido[id_contenido])</f>
        <v>#NAME?</v>
      </c>
      <c r="C874" t="e" vm="1">
        <f ca="1">_xlfn.XLOOKUP(M874,Temas[Tema],Temas[id_Tema],FALSE)</f>
        <v>#NAME?</v>
      </c>
      <c r="D874" t="s">
        <v>4296</v>
      </c>
      <c r="F874" t="e" vm="2">
        <f t="shared" ca="1" si="52"/>
        <v>#NAME?</v>
      </c>
      <c r="G874" t="e" vm="2">
        <f t="shared" ca="1" si="53"/>
        <v>#NAME?</v>
      </c>
      <c r="H874" t="e" vm="2">
        <f t="shared" ca="1" si="54"/>
        <v>#NAME?</v>
      </c>
      <c r="I874" t="str">
        <f t="shared" si="55"/>
        <v>14.01.03.02 Pensión Básica de Vejez</v>
      </c>
      <c r="K874" t="s">
        <v>94</v>
      </c>
      <c r="L874" t="s">
        <v>357</v>
      </c>
      <c r="M874" t="s">
        <v>358</v>
      </c>
      <c r="N874" t="s">
        <v>359</v>
      </c>
    </row>
    <row r="875" spans="1:14" x14ac:dyDescent="0.25">
      <c r="A875" t="e" vm="1">
        <f ca="1">_xlfn.XLOOKUP(K875,Sectores[Sector],Sectores[id_Sector],FALSE)</f>
        <v>#NAME?</v>
      </c>
      <c r="B875" t="e" vm="1">
        <f ca="1">_xlfn.XLOOKUP(L875,Contenido[Contenido],Contenido[id_contenido])</f>
        <v>#NAME?</v>
      </c>
      <c r="C875" t="e" vm="1">
        <f ca="1">_xlfn.XLOOKUP(M875,Temas[Tema],Temas[id_Tema],FALSE)</f>
        <v>#NAME?</v>
      </c>
      <c r="D875" t="s">
        <v>4297</v>
      </c>
      <c r="F875" t="e" vm="2">
        <f t="shared" ca="1" si="52"/>
        <v>#NAME?</v>
      </c>
      <c r="G875" t="e" vm="2">
        <f t="shared" ca="1" si="53"/>
        <v>#NAME?</v>
      </c>
      <c r="H875" t="e" vm="2">
        <f t="shared" ca="1" si="54"/>
        <v>#NAME?</v>
      </c>
      <c r="I875" t="str">
        <f t="shared" si="55"/>
        <v>14.01.03.03 Pensión Básica Solidaria</v>
      </c>
      <c r="K875" t="s">
        <v>94</v>
      </c>
      <c r="L875" t="s">
        <v>357</v>
      </c>
      <c r="M875" t="s">
        <v>358</v>
      </c>
      <c r="N875" t="s">
        <v>360</v>
      </c>
    </row>
    <row r="876" spans="1:14" x14ac:dyDescent="0.25">
      <c r="A876" t="e" vm="1">
        <f ca="1">_xlfn.XLOOKUP(K876,Sectores[Sector],Sectores[id_Sector],FALSE)</f>
        <v>#NAME?</v>
      </c>
      <c r="B876" t="e" vm="1">
        <f ca="1">_xlfn.XLOOKUP(L876,Contenido[Contenido],Contenido[id_contenido])</f>
        <v>#NAME?</v>
      </c>
      <c r="C876" t="e" vm="1">
        <f ca="1">_xlfn.XLOOKUP(M876,Temas[Tema],Temas[id_Tema],FALSE)</f>
        <v>#NAME?</v>
      </c>
      <c r="D876" t="s">
        <v>4312</v>
      </c>
      <c r="F876" t="e" vm="2">
        <f t="shared" ca="1" si="52"/>
        <v>#NAME?</v>
      </c>
      <c r="G876" t="e" vm="2">
        <f t="shared" ca="1" si="53"/>
        <v>#NAME?</v>
      </c>
      <c r="H876" t="e" vm="2">
        <f t="shared" ca="1" si="54"/>
        <v>#NAME?</v>
      </c>
      <c r="I876" t="str">
        <f t="shared" si="55"/>
        <v>14.04.01.01 Predios agrícolas municipales</v>
      </c>
      <c r="K876" t="s">
        <v>94</v>
      </c>
      <c r="L876" t="s">
        <v>39</v>
      </c>
      <c r="M876" t="s">
        <v>774</v>
      </c>
      <c r="N876" t="s">
        <v>775</v>
      </c>
    </row>
    <row r="877" spans="1:14" x14ac:dyDescent="0.25">
      <c r="A877" t="e" vm="1">
        <f ca="1">_xlfn.XLOOKUP(K877,Sectores[Sector],Sectores[id_Sector],FALSE)</f>
        <v>#NAME?</v>
      </c>
      <c r="B877" t="e" vm="1">
        <f ca="1">_xlfn.XLOOKUP(L877,Contenido[Contenido],Contenido[id_contenido])</f>
        <v>#NAME?</v>
      </c>
      <c r="C877" t="e" vm="1">
        <f ca="1">_xlfn.XLOOKUP(M877,Temas[Tema],Temas[id_Tema],FALSE)</f>
        <v>#NAME?</v>
      </c>
      <c r="D877" t="s">
        <v>4313</v>
      </c>
      <c r="F877" t="e" vm="2">
        <f t="shared" ca="1" si="52"/>
        <v>#NAME?</v>
      </c>
      <c r="G877" t="e" vm="2">
        <f t="shared" ca="1" si="53"/>
        <v>#NAME?</v>
      </c>
      <c r="H877" t="e" vm="2">
        <f t="shared" ca="1" si="54"/>
        <v>#NAME?</v>
      </c>
      <c r="I877" t="str">
        <f t="shared" si="55"/>
        <v>14.04.01.02 Predios no agrícolas municipales</v>
      </c>
      <c r="K877" t="s">
        <v>94</v>
      </c>
      <c r="L877" t="s">
        <v>39</v>
      </c>
      <c r="M877" t="s">
        <v>774</v>
      </c>
      <c r="N877" t="s">
        <v>776</v>
      </c>
    </row>
    <row r="878" spans="1:14" x14ac:dyDescent="0.25">
      <c r="A878" t="e" vm="1">
        <f ca="1">_xlfn.XLOOKUP(K878,Sectores[Sector],Sectores[id_Sector],FALSE)</f>
        <v>#NAME?</v>
      </c>
      <c r="B878" t="e" vm="1">
        <f ca="1">_xlfn.XLOOKUP(L878,Contenido[Contenido],Contenido[id_contenido])</f>
        <v>#NAME?</v>
      </c>
      <c r="C878" t="e" vm="1">
        <f ca="1">_xlfn.XLOOKUP(M878,Temas[Tema],Temas[id_Tema],FALSE)</f>
        <v>#NAME?</v>
      </c>
      <c r="D878" t="s">
        <v>4314</v>
      </c>
      <c r="F878" t="e" vm="2">
        <f t="shared" ca="1" si="52"/>
        <v>#NAME?</v>
      </c>
      <c r="G878" t="e" vm="2">
        <f t="shared" ca="1" si="53"/>
        <v>#NAME?</v>
      </c>
      <c r="H878" t="e" vm="2">
        <f t="shared" ca="1" si="54"/>
        <v>#NAME?</v>
      </c>
      <c r="I878" t="str">
        <f t="shared" si="55"/>
        <v>14.05.01.01 Personas egresadas de capacitación</v>
      </c>
      <c r="K878" t="s">
        <v>94</v>
      </c>
      <c r="L878" t="s">
        <v>780</v>
      </c>
      <c r="M878" t="s">
        <v>752</v>
      </c>
      <c r="N878" t="s">
        <v>756</v>
      </c>
    </row>
    <row r="879" spans="1:14" x14ac:dyDescent="0.25">
      <c r="A879" t="e" vm="1">
        <f ca="1">_xlfn.XLOOKUP(K879,Sectores[Sector],Sectores[id_Sector],FALSE)</f>
        <v>#NAME?</v>
      </c>
      <c r="B879" t="e" vm="1">
        <f ca="1">_xlfn.XLOOKUP(L879,Contenido[Contenido],Contenido[id_contenido])</f>
        <v>#NAME?</v>
      </c>
      <c r="C879" t="e" vm="1">
        <f ca="1">_xlfn.XLOOKUP(M879,Temas[Tema],Temas[id_Tema],FALSE)</f>
        <v>#NAME?</v>
      </c>
      <c r="D879" t="s">
        <v>4315</v>
      </c>
      <c r="F879" t="e" vm="2">
        <f t="shared" ca="1" si="52"/>
        <v>#NAME?</v>
      </c>
      <c r="G879" t="e" vm="2">
        <f t="shared" ca="1" si="53"/>
        <v>#NAME?</v>
      </c>
      <c r="H879" t="e" vm="2">
        <f t="shared" ca="1" si="54"/>
        <v>#NAME?</v>
      </c>
      <c r="I879" t="str">
        <f t="shared" si="55"/>
        <v>14.05.01.02 Tasa de egreso de capacitación</v>
      </c>
      <c r="K879" t="s">
        <v>94</v>
      </c>
      <c r="L879" t="s">
        <v>780</v>
      </c>
      <c r="M879" t="s">
        <v>752</v>
      </c>
      <c r="N879" t="s">
        <v>732</v>
      </c>
    </row>
    <row r="880" spans="1:14" x14ac:dyDescent="0.25">
      <c r="A880" t="e" vm="1">
        <f ca="1">_xlfn.XLOOKUP(K880,Sectores[Sector],Sectores[id_Sector],FALSE)</f>
        <v>#NAME?</v>
      </c>
      <c r="B880" t="e" vm="1">
        <f ca="1">_xlfn.XLOOKUP(L880,Contenido[Contenido],Contenido[id_contenido])</f>
        <v>#NAME?</v>
      </c>
      <c r="C880" t="e" vm="1">
        <f ca="1">_xlfn.XLOOKUP(M880,Temas[Tema],Temas[id_Tema],FALSE)</f>
        <v>#NAME?</v>
      </c>
      <c r="D880" t="s">
        <v>4316</v>
      </c>
      <c r="F880" t="e" vm="2">
        <f t="shared" ca="1" si="52"/>
        <v>#NAME?</v>
      </c>
      <c r="G880" t="e" vm="2">
        <f t="shared" ca="1" si="53"/>
        <v>#NAME?</v>
      </c>
      <c r="H880" t="e" vm="2">
        <f t="shared" ca="1" si="54"/>
        <v>#NAME?</v>
      </c>
      <c r="I880" t="str">
        <f t="shared" si="55"/>
        <v>14.05.02.01 Personas enviadas a un empleo</v>
      </c>
      <c r="K880" t="s">
        <v>94</v>
      </c>
      <c r="L880" t="s">
        <v>780</v>
      </c>
      <c r="M880" t="s">
        <v>750</v>
      </c>
      <c r="N880" t="s">
        <v>753</v>
      </c>
    </row>
    <row r="881" spans="1:14" x14ac:dyDescent="0.25">
      <c r="A881" t="e" vm="1">
        <f ca="1">_xlfn.XLOOKUP(K881,Sectores[Sector],Sectores[id_Sector],FALSE)</f>
        <v>#NAME?</v>
      </c>
      <c r="B881" t="e" vm="1">
        <f ca="1">_xlfn.XLOOKUP(L881,Contenido[Contenido],Contenido[id_contenido])</f>
        <v>#NAME?</v>
      </c>
      <c r="C881" t="e" vm="1">
        <f ca="1">_xlfn.XLOOKUP(M881,Temas[Tema],Temas[id_Tema],FALSE)</f>
        <v>#NAME?</v>
      </c>
      <c r="D881" t="s">
        <v>4317</v>
      </c>
      <c r="F881" t="e" vm="2">
        <f t="shared" ca="1" si="52"/>
        <v>#NAME?</v>
      </c>
      <c r="G881" t="e" vm="2">
        <f t="shared" ca="1" si="53"/>
        <v>#NAME?</v>
      </c>
      <c r="H881" t="e" vm="2">
        <f t="shared" ca="1" si="54"/>
        <v>#NAME?</v>
      </c>
      <c r="I881" t="str">
        <f t="shared" si="55"/>
        <v>14.05.03.01 Personas en busca de empleo</v>
      </c>
      <c r="K881" t="s">
        <v>94</v>
      </c>
      <c r="L881" t="s">
        <v>780</v>
      </c>
      <c r="M881" t="s">
        <v>751</v>
      </c>
      <c r="N881" t="s">
        <v>754</v>
      </c>
    </row>
    <row r="882" spans="1:14" x14ac:dyDescent="0.25">
      <c r="A882" t="e" vm="1">
        <f ca="1">_xlfn.XLOOKUP(K882,Sectores[Sector],Sectores[id_Sector],FALSE)</f>
        <v>#NAME?</v>
      </c>
      <c r="B882" t="e" vm="1">
        <f ca="1">_xlfn.XLOOKUP(L882,Contenido[Contenido],Contenido[id_contenido])</f>
        <v>#NAME?</v>
      </c>
      <c r="C882" t="e" vm="1">
        <f ca="1">_xlfn.XLOOKUP(M882,Temas[Tema],Temas[id_Tema],FALSE)</f>
        <v>#NAME?</v>
      </c>
      <c r="D882" t="s">
        <v>4318</v>
      </c>
      <c r="F882" t="e" vm="2">
        <f t="shared" ca="1" si="52"/>
        <v>#NAME?</v>
      </c>
      <c r="G882" t="e" vm="2">
        <f t="shared" ca="1" si="53"/>
        <v>#NAME?</v>
      </c>
      <c r="H882" t="e" vm="2">
        <f t="shared" ca="1" si="54"/>
        <v>#NAME?</v>
      </c>
      <c r="I882" t="str">
        <f t="shared" si="55"/>
        <v>14.05.03.02 Personas inscritas para capacitación</v>
      </c>
      <c r="K882" t="s">
        <v>94</v>
      </c>
      <c r="L882" t="s">
        <v>780</v>
      </c>
      <c r="M882" t="s">
        <v>751</v>
      </c>
      <c r="N882" t="s">
        <v>755</v>
      </c>
    </row>
    <row r="883" spans="1:14" x14ac:dyDescent="0.25">
      <c r="A883" t="e" vm="1">
        <f ca="1">_xlfn.XLOOKUP(K883,Sectores[Sector],Sectores[id_Sector],FALSE)</f>
        <v>#NAME?</v>
      </c>
      <c r="B883" t="e" vm="1">
        <f ca="1">_xlfn.XLOOKUP(L883,Contenido[Contenido],Contenido[id_contenido])</f>
        <v>#NAME?</v>
      </c>
      <c r="C883" t="e" vm="1">
        <f ca="1">_xlfn.XLOOKUP(M883,Temas[Tema],Temas[id_Tema],FALSE)</f>
        <v>#NAME?</v>
      </c>
      <c r="D883" t="s">
        <v>4319</v>
      </c>
      <c r="F883" t="e" vm="2">
        <f t="shared" ca="1" si="52"/>
        <v>#NAME?</v>
      </c>
      <c r="G883" t="e" vm="2">
        <f t="shared" ca="1" si="53"/>
        <v>#NAME?</v>
      </c>
      <c r="H883" t="e" vm="2">
        <f t="shared" ca="1" si="54"/>
        <v>#NAME?</v>
      </c>
      <c r="I883" t="str">
        <f t="shared" si="55"/>
        <v>14.06.01.01 Exámenes preventivos</v>
      </c>
      <c r="K883" t="s">
        <v>94</v>
      </c>
      <c r="L883" t="s">
        <v>95</v>
      </c>
      <c r="M883" t="s">
        <v>330</v>
      </c>
      <c r="N883" t="s">
        <v>311</v>
      </c>
    </row>
    <row r="884" spans="1:14" x14ac:dyDescent="0.25">
      <c r="A884" t="e" vm="1">
        <f ca="1">_xlfn.XLOOKUP(K884,Sectores[Sector],Sectores[id_Sector],FALSE)</f>
        <v>#NAME?</v>
      </c>
      <c r="B884" t="e" vm="1">
        <f ca="1">_xlfn.XLOOKUP(L884,Contenido[Contenido],Contenido[id_contenido])</f>
        <v>#NAME?</v>
      </c>
      <c r="C884" t="e" vm="1">
        <f ca="1">_xlfn.XLOOKUP(M884,Temas[Tema],Temas[id_Tema],FALSE)</f>
        <v>#NAME?</v>
      </c>
      <c r="D884" t="s">
        <v>4320</v>
      </c>
      <c r="F884" t="e" vm="2">
        <f t="shared" ca="1" si="52"/>
        <v>#NAME?</v>
      </c>
      <c r="G884" t="e" vm="2">
        <f t="shared" ca="1" si="53"/>
        <v>#NAME?</v>
      </c>
      <c r="H884" t="e" vm="2">
        <f t="shared" ca="1" si="54"/>
        <v>#NAME?</v>
      </c>
      <c r="I884" t="str">
        <f t="shared" si="55"/>
        <v>14.06.01.02 Salud Primaria</v>
      </c>
      <c r="K884" t="s">
        <v>94</v>
      </c>
      <c r="L884" t="s">
        <v>95</v>
      </c>
      <c r="M884" t="s">
        <v>330</v>
      </c>
      <c r="N884" t="s">
        <v>332</v>
      </c>
    </row>
    <row r="885" spans="1:14" x14ac:dyDescent="0.25">
      <c r="A885" t="e" vm="1">
        <f ca="1">_xlfn.XLOOKUP(K885,Sectores[Sector],Sectores[id_Sector],FALSE)</f>
        <v>#NAME?</v>
      </c>
      <c r="B885" t="e" vm="1">
        <f ca="1">_xlfn.XLOOKUP(L885,Contenido[Contenido],Contenido[id_contenido])</f>
        <v>#NAME?</v>
      </c>
      <c r="C885" t="e" vm="1">
        <f ca="1">_xlfn.XLOOKUP(M885,Temas[Tema],Temas[id_Tema],FALSE)</f>
        <v>#NAME?</v>
      </c>
      <c r="D885" t="s">
        <v>4289</v>
      </c>
      <c r="F885" t="e" vm="2">
        <f t="shared" ca="1" si="52"/>
        <v>#NAME?</v>
      </c>
      <c r="G885" t="e" vm="2">
        <f t="shared" ca="1" si="53"/>
        <v>#NAME?</v>
      </c>
      <c r="H885" t="e" vm="2">
        <f t="shared" ca="1" si="54"/>
        <v>#NAME?</v>
      </c>
      <c r="I885" t="str">
        <f t="shared" si="55"/>
        <v>14.01.01.01 Gasto total municipal en sector salud</v>
      </c>
      <c r="K885" t="s">
        <v>94</v>
      </c>
      <c r="L885" t="s">
        <v>95</v>
      </c>
      <c r="M885" t="s">
        <v>717</v>
      </c>
      <c r="N885" t="s">
        <v>766</v>
      </c>
    </row>
    <row r="886" spans="1:14" x14ac:dyDescent="0.25">
      <c r="A886" t="e" vm="1">
        <f ca="1">_xlfn.XLOOKUP(K886,Sectores[Sector],Sectores[id_Sector],FALSE)</f>
        <v>#NAME?</v>
      </c>
      <c r="B886" t="e" vm="1">
        <f ca="1">_xlfn.XLOOKUP(L886,Contenido[Contenido],Contenido[id_contenido])</f>
        <v>#NAME?</v>
      </c>
      <c r="C886" t="e" vm="1">
        <f ca="1">_xlfn.XLOOKUP(M886,Temas[Tema],Temas[id_Tema],FALSE)</f>
        <v>#NAME?</v>
      </c>
      <c r="D886" t="s">
        <v>3582</v>
      </c>
      <c r="F886" t="e" vm="2">
        <f t="shared" ca="1" si="52"/>
        <v>#NAME?</v>
      </c>
      <c r="G886" t="e" vm="2">
        <f t="shared" ca="1" si="53"/>
        <v>#NAME?</v>
      </c>
      <c r="H886" t="e" vm="2">
        <f t="shared" ca="1" si="54"/>
        <v>#NAME?</v>
      </c>
      <c r="I886" t="str">
        <f t="shared" si="55"/>
        <v>05.02.02.01 Ingreso municipal en sector salud</v>
      </c>
      <c r="K886" t="s">
        <v>94</v>
      </c>
      <c r="L886" t="s">
        <v>95</v>
      </c>
      <c r="M886" t="s">
        <v>270</v>
      </c>
      <c r="N886" t="s">
        <v>719</v>
      </c>
    </row>
    <row r="887" spans="1:14" x14ac:dyDescent="0.25">
      <c r="A887" t="e" vm="1">
        <f ca="1">_xlfn.XLOOKUP(K887,Sectores[Sector],Sectores[id_Sector],FALSE)</f>
        <v>#NAME?</v>
      </c>
      <c r="B887" t="e" vm="1">
        <f ca="1">_xlfn.XLOOKUP(L887,Contenido[Contenido],Contenido[id_contenido])</f>
        <v>#NAME?</v>
      </c>
      <c r="C887" t="e" vm="1">
        <f ca="1">_xlfn.XLOOKUP(M887,Temas[Tema],Temas[id_Tema],FALSE)</f>
        <v>#NAME?</v>
      </c>
      <c r="D887" t="s">
        <v>4298</v>
      </c>
      <c r="F887" t="e" vm="2">
        <f t="shared" ca="1" si="52"/>
        <v>#NAME?</v>
      </c>
      <c r="G887" t="e" vm="2">
        <f t="shared" ca="1" si="53"/>
        <v>#NAME?</v>
      </c>
      <c r="H887" t="e" vm="2">
        <f t="shared" ca="1" si="54"/>
        <v>#NAME?</v>
      </c>
      <c r="I887" t="str">
        <f t="shared" si="55"/>
        <v>14.01.04.01 Presupuesto municipal en sector de salud</v>
      </c>
      <c r="K887" t="s">
        <v>94</v>
      </c>
      <c r="L887" t="s">
        <v>95</v>
      </c>
      <c r="M887" t="s">
        <v>778</v>
      </c>
      <c r="N887" t="s">
        <v>779</v>
      </c>
    </row>
    <row r="888" spans="1:14" x14ac:dyDescent="0.25">
      <c r="A888" t="e" vm="1">
        <f ca="1">_xlfn.XLOOKUP(K888,Sectores[Sector],Sectores[id_Sector],FALSE)</f>
        <v>#NAME?</v>
      </c>
      <c r="B888" t="e" vm="1">
        <f ca="1">_xlfn.XLOOKUP(L888,Contenido[Contenido],Contenido[id_contenido])</f>
        <v>#NAME?</v>
      </c>
      <c r="C888" t="e" vm="1">
        <f ca="1">_xlfn.XLOOKUP(M888,Temas[Tema],Temas[id_Tema],FALSE)</f>
        <v>#NAME?</v>
      </c>
      <c r="D888" t="s">
        <v>4321</v>
      </c>
      <c r="F888" t="e" vm="2">
        <f t="shared" ca="1" si="52"/>
        <v>#NAME?</v>
      </c>
      <c r="G888" t="e" vm="2">
        <f t="shared" ca="1" si="53"/>
        <v>#NAME?</v>
      </c>
      <c r="H888" t="e" vm="2">
        <f t="shared" ca="1" si="54"/>
        <v>#NAME?</v>
      </c>
      <c r="I888" t="str">
        <f t="shared" si="55"/>
        <v>14.06.05.01 Enfermeras/os</v>
      </c>
      <c r="K888" t="s">
        <v>94</v>
      </c>
      <c r="L888" t="s">
        <v>95</v>
      </c>
      <c r="M888" t="s">
        <v>317</v>
      </c>
      <c r="N888" t="s">
        <v>334</v>
      </c>
    </row>
    <row r="889" spans="1:14" x14ac:dyDescent="0.25">
      <c r="A889" t="e" vm="1">
        <f ca="1">_xlfn.XLOOKUP(K889,Sectores[Sector],Sectores[id_Sector],FALSE)</f>
        <v>#NAME?</v>
      </c>
      <c r="B889" t="e" vm="1">
        <f ca="1">_xlfn.XLOOKUP(L889,Contenido[Contenido],Contenido[id_contenido])</f>
        <v>#NAME?</v>
      </c>
      <c r="C889" t="e" vm="1">
        <f ca="1">_xlfn.XLOOKUP(M889,Temas[Tema],Temas[id_Tema],FALSE)</f>
        <v>#NAME?</v>
      </c>
      <c r="D889" t="s">
        <v>4322</v>
      </c>
      <c r="F889" t="e" vm="2">
        <f t="shared" ca="1" si="52"/>
        <v>#NAME?</v>
      </c>
      <c r="G889" t="e" vm="2">
        <f t="shared" ca="1" si="53"/>
        <v>#NAME?</v>
      </c>
      <c r="H889" t="e" vm="2">
        <f t="shared" ca="1" si="54"/>
        <v>#NAME?</v>
      </c>
      <c r="I889" t="str">
        <f t="shared" si="55"/>
        <v>14.06.05.02 Médicas/os</v>
      </c>
      <c r="K889" t="s">
        <v>94</v>
      </c>
      <c r="L889" t="s">
        <v>95</v>
      </c>
      <c r="M889" t="s">
        <v>317</v>
      </c>
      <c r="N889" t="s">
        <v>336</v>
      </c>
    </row>
    <row r="890" spans="1:14" x14ac:dyDescent="0.25">
      <c r="A890" t="e" vm="1">
        <f ca="1">_xlfn.XLOOKUP(K890,Sectores[Sector],Sectores[id_Sector],FALSE)</f>
        <v>#NAME?</v>
      </c>
      <c r="B890" t="e" vm="1">
        <f ca="1">_xlfn.XLOOKUP(L890,Contenido[Contenido],Contenido[id_contenido])</f>
        <v>#NAME?</v>
      </c>
      <c r="C890" t="e" vm="1">
        <f ca="1">_xlfn.XLOOKUP(M890,Temas[Tema],Temas[id_Tema],FALSE)</f>
        <v>#NAME?</v>
      </c>
      <c r="D890" t="s">
        <v>4323</v>
      </c>
      <c r="F890" t="e" vm="2">
        <f t="shared" ca="1" si="52"/>
        <v>#NAME?</v>
      </c>
      <c r="G890" t="e" vm="2">
        <f t="shared" ca="1" si="53"/>
        <v>#NAME?</v>
      </c>
      <c r="H890" t="e" vm="2">
        <f t="shared" ca="1" si="54"/>
        <v>#NAME?</v>
      </c>
      <c r="I890" t="str">
        <f t="shared" si="55"/>
        <v>14.06.06.01 Establecimientos municipales de salud</v>
      </c>
      <c r="K890" t="s">
        <v>94</v>
      </c>
      <c r="L890" t="s">
        <v>95</v>
      </c>
      <c r="M890" t="s">
        <v>316</v>
      </c>
      <c r="N890" t="s">
        <v>708</v>
      </c>
    </row>
    <row r="891" spans="1:14" x14ac:dyDescent="0.25">
      <c r="A891" t="e" vm="1">
        <f ca="1">_xlfn.XLOOKUP(K891,Sectores[Sector],Sectores[id_Sector],FALSE)</f>
        <v>#NAME?</v>
      </c>
      <c r="B891" t="e" vm="1">
        <f ca="1">_xlfn.XLOOKUP(L891,Contenido[Contenido],Contenido[id_contenido])</f>
        <v>#NAME?</v>
      </c>
      <c r="C891" t="e" vm="1">
        <f ca="1">_xlfn.XLOOKUP(M891,Temas[Tema],Temas[id_Tema],FALSE)</f>
        <v>#NAME?</v>
      </c>
      <c r="D891" t="s">
        <v>4324</v>
      </c>
      <c r="F891" t="e" vm="2">
        <f t="shared" ca="1" si="52"/>
        <v>#NAME?</v>
      </c>
      <c r="G891" t="e" vm="2">
        <f t="shared" ca="1" si="53"/>
        <v>#NAME?</v>
      </c>
      <c r="H891" t="e" vm="2">
        <f t="shared" ca="1" si="54"/>
        <v>#NAME?</v>
      </c>
      <c r="I891" t="str">
        <f t="shared" si="55"/>
        <v>14.06.06.02 Farmacias municipales</v>
      </c>
      <c r="K891" t="s">
        <v>94</v>
      </c>
      <c r="L891" t="s">
        <v>95</v>
      </c>
      <c r="M891" t="s">
        <v>316</v>
      </c>
      <c r="N891" t="s">
        <v>331</v>
      </c>
    </row>
    <row r="892" spans="1:14" x14ac:dyDescent="0.25">
      <c r="A892" t="e" vm="1">
        <f ca="1">_xlfn.XLOOKUP(K892,Sectores[Sector],Sectores[id_Sector],FALSE)</f>
        <v>#NAME?</v>
      </c>
      <c r="B892" t="e" vm="1">
        <f ca="1">_xlfn.XLOOKUP(L892,Contenido[Contenido],Contenido[id_contenido])</f>
        <v>#NAME?</v>
      </c>
      <c r="C892" t="e" vm="1">
        <f ca="1">_xlfn.XLOOKUP(M892,Temas[Tema],Temas[id_Tema],FALSE)</f>
        <v>#NAME?</v>
      </c>
      <c r="D892" t="s">
        <v>4325</v>
      </c>
      <c r="F892" t="e" vm="2">
        <f t="shared" ca="1" si="52"/>
        <v>#NAME?</v>
      </c>
      <c r="G892" t="e" vm="2">
        <f t="shared" ca="1" si="53"/>
        <v>#NAME?</v>
      </c>
      <c r="H892" t="e" vm="2">
        <f t="shared" ca="1" si="54"/>
        <v>#NAME?</v>
      </c>
      <c r="I892" t="str">
        <f t="shared" si="55"/>
        <v>14.06.06.03 Laboratorios de salud municipales</v>
      </c>
      <c r="K892" t="s">
        <v>94</v>
      </c>
      <c r="L892" t="s">
        <v>95</v>
      </c>
      <c r="M892" t="s">
        <v>316</v>
      </c>
      <c r="N892" t="s">
        <v>338</v>
      </c>
    </row>
    <row r="893" spans="1:14" x14ac:dyDescent="0.25">
      <c r="A893" t="e" vm="1">
        <f ca="1">_xlfn.XLOOKUP(K893,Sectores[Sector],Sectores[id_Sector],FALSE)</f>
        <v>#NAME?</v>
      </c>
      <c r="B893" t="e" vm="1">
        <f ca="1">_xlfn.XLOOKUP(L893,Contenido[Contenido],Contenido[id_contenido])</f>
        <v>#NAME?</v>
      </c>
      <c r="C893" t="e" vm="1">
        <f ca="1">_xlfn.XLOOKUP(M893,Temas[Tema],Temas[id_Tema],FALSE)</f>
        <v>#NAME?</v>
      </c>
      <c r="D893" t="s">
        <v>4326</v>
      </c>
      <c r="F893" t="e" vm="2">
        <f t="shared" ca="1" si="52"/>
        <v>#NAME?</v>
      </c>
      <c r="G893" t="e" vm="2">
        <f t="shared" ca="1" si="53"/>
        <v>#NAME?</v>
      </c>
      <c r="H893" t="e" vm="2">
        <f t="shared" ca="1" si="54"/>
        <v>#NAME?</v>
      </c>
      <c r="I893" t="str">
        <f t="shared" si="55"/>
        <v>14.06.06.04 Ópticas municipales</v>
      </c>
      <c r="K893" t="s">
        <v>94</v>
      </c>
      <c r="L893" t="s">
        <v>95</v>
      </c>
      <c r="M893" t="s">
        <v>316</v>
      </c>
      <c r="N893" t="s">
        <v>310</v>
      </c>
    </row>
    <row r="894" spans="1:14" x14ac:dyDescent="0.25">
      <c r="A894" t="e" vm="1">
        <f ca="1">_xlfn.XLOOKUP(K894,Sectores[Sector],Sectores[id_Sector],FALSE)</f>
        <v>#NAME?</v>
      </c>
      <c r="B894" t="e" vm="1">
        <f ca="1">_xlfn.XLOOKUP(L894,Contenido[Contenido],Contenido[id_contenido])</f>
        <v>#NAME?</v>
      </c>
      <c r="C894" t="e" vm="1">
        <f ca="1">_xlfn.XLOOKUP(M894,Temas[Tema],Temas[id_Tema],FALSE)</f>
        <v>#NAME?</v>
      </c>
      <c r="D894" t="s">
        <v>4327</v>
      </c>
      <c r="F894" t="e" vm="2">
        <f t="shared" ca="1" si="52"/>
        <v>#NAME?</v>
      </c>
      <c r="G894" t="e" vm="2">
        <f t="shared" ca="1" si="53"/>
        <v>#NAME?</v>
      </c>
      <c r="H894" t="e" vm="2">
        <f t="shared" ca="1" si="54"/>
        <v>#NAME?</v>
      </c>
      <c r="I894" t="str">
        <f t="shared" si="55"/>
        <v>14.06.06.05 Vacunatorios</v>
      </c>
      <c r="K894" t="s">
        <v>94</v>
      </c>
      <c r="L894" t="s">
        <v>95</v>
      </c>
      <c r="M894" t="s">
        <v>316</v>
      </c>
      <c r="N894" t="s">
        <v>97</v>
      </c>
    </row>
    <row r="895" spans="1:14" x14ac:dyDescent="0.25">
      <c r="A895" t="e" vm="1">
        <f ca="1">_xlfn.XLOOKUP(K895,Sectores[Sector],Sectores[id_Sector],FALSE)</f>
        <v>#NAME?</v>
      </c>
      <c r="B895" t="e" vm="1">
        <f ca="1">_xlfn.XLOOKUP(L895,Contenido[Contenido],Contenido[id_contenido])</f>
        <v>#NAME?</v>
      </c>
      <c r="C895" t="e" vm="1">
        <f ca="1">_xlfn.XLOOKUP(M895,Temas[Tema],Temas[id_Tema],FALSE)</f>
        <v>#NAME?</v>
      </c>
      <c r="D895" t="s">
        <v>4328</v>
      </c>
      <c r="F895" t="e" vm="2">
        <f t="shared" ca="1" si="52"/>
        <v>#NAME?</v>
      </c>
      <c r="G895" t="e" vm="2">
        <f t="shared" ca="1" si="53"/>
        <v>#NAME?</v>
      </c>
      <c r="H895" t="e" vm="2">
        <f t="shared" ca="1" si="54"/>
        <v>#NAME?</v>
      </c>
      <c r="I895" t="str">
        <f t="shared" si="55"/>
        <v>14.06.07.01 Transferencias municipales a sector salud</v>
      </c>
      <c r="K895" t="s">
        <v>94</v>
      </c>
      <c r="L895" t="s">
        <v>95</v>
      </c>
      <c r="M895" t="s">
        <v>314</v>
      </c>
      <c r="N895" t="s">
        <v>731</v>
      </c>
    </row>
    <row r="896" spans="1:14" x14ac:dyDescent="0.25">
      <c r="A896" t="e" vm="1">
        <f ca="1">_xlfn.XLOOKUP(K896,Sectores[Sector],Sectores[id_Sector],FALSE)</f>
        <v>#NAME?</v>
      </c>
      <c r="B896" t="e" vm="1">
        <f ca="1">_xlfn.XLOOKUP(L896,Contenido[Contenido],Contenido[id_contenido])</f>
        <v>#NAME?</v>
      </c>
      <c r="C896" t="e" vm="1">
        <f ca="1">_xlfn.XLOOKUP(M896,Temas[Tema],Temas[id_Tema],FALSE)</f>
        <v>#NAME?</v>
      </c>
      <c r="D896" t="s">
        <v>4329</v>
      </c>
      <c r="F896" t="e" vm="2">
        <f t="shared" ca="1" si="52"/>
        <v>#NAME?</v>
      </c>
      <c r="G896" t="e" vm="2">
        <f t="shared" ca="1" si="53"/>
        <v>#NAME?</v>
      </c>
      <c r="H896" t="e" vm="2">
        <f t="shared" ca="1" si="54"/>
        <v>#NAME?</v>
      </c>
      <c r="I896" t="str">
        <f t="shared" si="55"/>
        <v>15.01.01.01 Molienda de trigo</v>
      </c>
      <c r="K896" t="s">
        <v>98</v>
      </c>
      <c r="L896" t="s">
        <v>620</v>
      </c>
      <c r="M896" t="s">
        <v>621</v>
      </c>
      <c r="N896" t="s">
        <v>623</v>
      </c>
    </row>
    <row r="897" spans="1:14" x14ac:dyDescent="0.25">
      <c r="A897" t="e" vm="1">
        <f ca="1">_xlfn.XLOOKUP(K897,Sectores[Sector],Sectores[id_Sector],FALSE)</f>
        <v>#NAME?</v>
      </c>
      <c r="B897" t="e" vm="1">
        <f ca="1">_xlfn.XLOOKUP(L897,Contenido[Contenido],Contenido[id_contenido])</f>
        <v>#NAME?</v>
      </c>
      <c r="C897" t="e" vm="1">
        <f ca="1">_xlfn.XLOOKUP(M897,Temas[Tema],Temas[id_Tema],FALSE)</f>
        <v>#NAME?</v>
      </c>
      <c r="D897" t="s">
        <v>4330</v>
      </c>
      <c r="F897" t="e" vm="2">
        <f t="shared" ca="1" si="52"/>
        <v>#NAME?</v>
      </c>
      <c r="G897" t="e" vm="2">
        <f t="shared" ca="1" si="53"/>
        <v>#NAME?</v>
      </c>
      <c r="H897" t="e" vm="2">
        <f t="shared" ca="1" si="54"/>
        <v>#NAME?</v>
      </c>
      <c r="I897" t="str">
        <f t="shared" si="55"/>
        <v>15.01.02.01 Producción de crema fresca</v>
      </c>
      <c r="K897" t="s">
        <v>98</v>
      </c>
      <c r="L897" t="s">
        <v>620</v>
      </c>
      <c r="M897" t="s">
        <v>183</v>
      </c>
      <c r="N897" t="s">
        <v>624</v>
      </c>
    </row>
    <row r="898" spans="1:14" x14ac:dyDescent="0.25">
      <c r="A898" t="e" vm="1">
        <f ca="1">_xlfn.XLOOKUP(K898,Sectores[Sector],Sectores[id_Sector],FALSE)</f>
        <v>#NAME?</v>
      </c>
      <c r="B898" t="e" vm="1">
        <f ca="1">_xlfn.XLOOKUP(L898,Contenido[Contenido],Contenido[id_contenido])</f>
        <v>#NAME?</v>
      </c>
      <c r="C898" t="e" vm="1">
        <f ca="1">_xlfn.XLOOKUP(M898,Temas[Tema],Temas[id_Tema],FALSE)</f>
        <v>#NAME?</v>
      </c>
      <c r="D898" t="s">
        <v>4331</v>
      </c>
      <c r="F898" t="e" vm="2">
        <f t="shared" ca="1" si="52"/>
        <v>#NAME?</v>
      </c>
      <c r="G898" t="e" vm="2">
        <f t="shared" ca="1" si="53"/>
        <v>#NAME?</v>
      </c>
      <c r="H898" t="e" vm="2">
        <f t="shared" ca="1" si="54"/>
        <v>#NAME?</v>
      </c>
      <c r="I898" t="str">
        <f t="shared" si="55"/>
        <v>15.01.02.02 Producción de leche en polvo</v>
      </c>
      <c r="K898" t="s">
        <v>98</v>
      </c>
      <c r="L898" t="s">
        <v>620</v>
      </c>
      <c r="M898" t="s">
        <v>183</v>
      </c>
      <c r="N898" t="s">
        <v>625</v>
      </c>
    </row>
    <row r="899" spans="1:14" x14ac:dyDescent="0.25">
      <c r="A899" t="e" vm="1">
        <f ca="1">_xlfn.XLOOKUP(K899,Sectores[Sector],Sectores[id_Sector],FALSE)</f>
        <v>#NAME?</v>
      </c>
      <c r="B899" t="e" vm="1">
        <f ca="1">_xlfn.XLOOKUP(L899,Contenido[Contenido],Contenido[id_contenido])</f>
        <v>#NAME?</v>
      </c>
      <c r="C899" t="e" vm="1">
        <f ca="1">_xlfn.XLOOKUP(M899,Temas[Tema],Temas[id_Tema],FALSE)</f>
        <v>#NAME?</v>
      </c>
      <c r="D899" t="s">
        <v>4332</v>
      </c>
      <c r="F899" t="e" vm="2">
        <f t="shared" ca="1" si="52"/>
        <v>#NAME?</v>
      </c>
      <c r="G899" t="e" vm="2">
        <f t="shared" ca="1" si="53"/>
        <v>#NAME?</v>
      </c>
      <c r="H899" t="e" vm="2">
        <f t="shared" ca="1" si="54"/>
        <v>#NAME?</v>
      </c>
      <c r="I899" t="str">
        <f t="shared" si="55"/>
        <v>15.01.02.03 Producción de leche fluida</v>
      </c>
      <c r="K899" t="s">
        <v>98</v>
      </c>
      <c r="L899" t="s">
        <v>620</v>
      </c>
      <c r="M899" t="s">
        <v>183</v>
      </c>
      <c r="N899" t="s">
        <v>626</v>
      </c>
    </row>
    <row r="900" spans="1:14" x14ac:dyDescent="0.25">
      <c r="A900" t="e" vm="1">
        <f ca="1">_xlfn.XLOOKUP(K900,Sectores[Sector],Sectores[id_Sector],FALSE)</f>
        <v>#NAME?</v>
      </c>
      <c r="B900" t="e" vm="1">
        <f ca="1">_xlfn.XLOOKUP(L900,Contenido[Contenido],Contenido[id_contenido])</f>
        <v>#NAME?</v>
      </c>
      <c r="C900" t="e" vm="1">
        <f ca="1">_xlfn.XLOOKUP(M900,Temas[Tema],Temas[id_Tema],FALSE)</f>
        <v>#NAME?</v>
      </c>
      <c r="D900" t="s">
        <v>4333</v>
      </c>
      <c r="F900" t="e" vm="2">
        <f t="shared" ca="1" si="52"/>
        <v>#NAME?</v>
      </c>
      <c r="G900" t="e" vm="2">
        <f t="shared" ca="1" si="53"/>
        <v>#NAME?</v>
      </c>
      <c r="H900" t="e" vm="2">
        <f t="shared" ca="1" si="54"/>
        <v>#NAME?</v>
      </c>
      <c r="I900" t="str">
        <f t="shared" si="55"/>
        <v>15.01.02.04 Producción de manjar</v>
      </c>
      <c r="K900" t="s">
        <v>98</v>
      </c>
      <c r="L900" t="s">
        <v>620</v>
      </c>
      <c r="M900" t="s">
        <v>183</v>
      </c>
      <c r="N900" t="s">
        <v>627</v>
      </c>
    </row>
    <row r="901" spans="1:14" x14ac:dyDescent="0.25">
      <c r="A901" t="e" vm="1">
        <f ca="1">_xlfn.XLOOKUP(K901,Sectores[Sector],Sectores[id_Sector],FALSE)</f>
        <v>#NAME?</v>
      </c>
      <c r="B901" t="e" vm="1">
        <f ca="1">_xlfn.XLOOKUP(L901,Contenido[Contenido],Contenido[id_contenido])</f>
        <v>#NAME?</v>
      </c>
      <c r="C901" t="e" vm="1">
        <f ca="1">_xlfn.XLOOKUP(M901,Temas[Tema],Temas[id_Tema],FALSE)</f>
        <v>#NAME?</v>
      </c>
      <c r="D901" t="s">
        <v>4334</v>
      </c>
      <c r="F901" t="e" vm="2">
        <f t="shared" ref="F901:F964" ca="1" si="56">+A901&amp;" "&amp;K901</f>
        <v>#NAME?</v>
      </c>
      <c r="G901" t="e" vm="2">
        <f t="shared" ref="G901:G964" ca="1" si="57">+B901&amp;" "&amp;L901</f>
        <v>#NAME?</v>
      </c>
      <c r="H901" t="e" vm="2">
        <f t="shared" ref="H901:H964" ca="1" si="58">+C901&amp;" "&amp;M901</f>
        <v>#NAME?</v>
      </c>
      <c r="I901" t="str">
        <f t="shared" ref="I901:I964" si="59">+D901&amp;" "&amp;N901</f>
        <v>15.01.02.05 Producción de mantequilla</v>
      </c>
      <c r="K901" t="s">
        <v>98</v>
      </c>
      <c r="L901" t="s">
        <v>620</v>
      </c>
      <c r="M901" t="s">
        <v>183</v>
      </c>
      <c r="N901" t="s">
        <v>628</v>
      </c>
    </row>
    <row r="902" spans="1:14" x14ac:dyDescent="0.25">
      <c r="A902" t="e" vm="1">
        <f ca="1">_xlfn.XLOOKUP(K902,Sectores[Sector],Sectores[id_Sector],FALSE)</f>
        <v>#NAME?</v>
      </c>
      <c r="B902" t="e" vm="1">
        <f ca="1">_xlfn.XLOOKUP(L902,Contenido[Contenido],Contenido[id_contenido])</f>
        <v>#NAME?</v>
      </c>
      <c r="C902" t="e" vm="1">
        <f ca="1">_xlfn.XLOOKUP(M902,Temas[Tema],Temas[id_Tema],FALSE)</f>
        <v>#NAME?</v>
      </c>
      <c r="D902" t="s">
        <v>4335</v>
      </c>
      <c r="F902" t="e" vm="2">
        <f t="shared" ca="1" si="56"/>
        <v>#NAME?</v>
      </c>
      <c r="G902" t="e" vm="2">
        <f t="shared" ca="1" si="57"/>
        <v>#NAME?</v>
      </c>
      <c r="H902" t="e" vm="2">
        <f t="shared" ca="1" si="58"/>
        <v>#NAME?</v>
      </c>
      <c r="I902" t="str">
        <f t="shared" si="59"/>
        <v>15.01.02.06 Producción de queso</v>
      </c>
      <c r="K902" t="s">
        <v>98</v>
      </c>
      <c r="L902" t="s">
        <v>620</v>
      </c>
      <c r="M902" t="s">
        <v>183</v>
      </c>
      <c r="N902" t="s">
        <v>629</v>
      </c>
    </row>
    <row r="903" spans="1:14" x14ac:dyDescent="0.25">
      <c r="A903" t="e" vm="1">
        <f ca="1">_xlfn.XLOOKUP(K903,Sectores[Sector],Sectores[id_Sector],FALSE)</f>
        <v>#NAME?</v>
      </c>
      <c r="B903" t="e" vm="1">
        <f ca="1">_xlfn.XLOOKUP(L903,Contenido[Contenido],Contenido[id_contenido])</f>
        <v>#NAME?</v>
      </c>
      <c r="C903" t="e" vm="1">
        <f ca="1">_xlfn.XLOOKUP(M903,Temas[Tema],Temas[id_Tema],FALSE)</f>
        <v>#NAME?</v>
      </c>
      <c r="D903" t="s">
        <v>4336</v>
      </c>
      <c r="F903" t="e" vm="2">
        <f t="shared" ca="1" si="56"/>
        <v>#NAME?</v>
      </c>
      <c r="G903" t="e" vm="2">
        <f t="shared" ca="1" si="57"/>
        <v>#NAME?</v>
      </c>
      <c r="H903" t="e" vm="2">
        <f t="shared" ca="1" si="58"/>
        <v>#NAME?</v>
      </c>
      <c r="I903" t="str">
        <f t="shared" si="59"/>
        <v>15.01.02.07 Producción de queso fresco o quesillo</v>
      </c>
      <c r="K903" t="s">
        <v>98</v>
      </c>
      <c r="L903" t="s">
        <v>620</v>
      </c>
      <c r="M903" t="s">
        <v>183</v>
      </c>
      <c r="N903" t="s">
        <v>634</v>
      </c>
    </row>
    <row r="904" spans="1:14" x14ac:dyDescent="0.25">
      <c r="A904" t="e" vm="1">
        <f ca="1">_xlfn.XLOOKUP(K904,Sectores[Sector],Sectores[id_Sector],FALSE)</f>
        <v>#NAME?</v>
      </c>
      <c r="B904" t="e" vm="1">
        <f ca="1">_xlfn.XLOOKUP(L904,Contenido[Contenido],Contenido[id_contenido])</f>
        <v>#NAME?</v>
      </c>
      <c r="C904" t="e" vm="1">
        <f ca="1">_xlfn.XLOOKUP(M904,Temas[Tema],Temas[id_Tema],FALSE)</f>
        <v>#NAME?</v>
      </c>
      <c r="D904" t="s">
        <v>4337</v>
      </c>
      <c r="F904" t="e" vm="2">
        <f t="shared" ca="1" si="56"/>
        <v>#NAME?</v>
      </c>
      <c r="G904" t="e" vm="2">
        <f t="shared" ca="1" si="57"/>
        <v>#NAME?</v>
      </c>
      <c r="H904" t="e" vm="2">
        <f t="shared" ca="1" si="58"/>
        <v>#NAME?</v>
      </c>
      <c r="I904" t="str">
        <f t="shared" si="59"/>
        <v>15.01.02.08 Producción de suero en polvo</v>
      </c>
      <c r="K904" t="s">
        <v>98</v>
      </c>
      <c r="L904" t="s">
        <v>620</v>
      </c>
      <c r="M904" t="s">
        <v>183</v>
      </c>
      <c r="N904" t="s">
        <v>630</v>
      </c>
    </row>
    <row r="905" spans="1:14" x14ac:dyDescent="0.25">
      <c r="A905" t="e" vm="1">
        <f ca="1">_xlfn.XLOOKUP(K905,Sectores[Sector],Sectores[id_Sector],FALSE)</f>
        <v>#NAME?</v>
      </c>
      <c r="B905" t="e" vm="1">
        <f ca="1">_xlfn.XLOOKUP(L905,Contenido[Contenido],Contenido[id_contenido])</f>
        <v>#NAME?</v>
      </c>
      <c r="C905" t="e" vm="1">
        <f ca="1">_xlfn.XLOOKUP(M905,Temas[Tema],Temas[id_Tema],FALSE)</f>
        <v>#NAME?</v>
      </c>
      <c r="D905" t="s">
        <v>4338</v>
      </c>
      <c r="F905" t="e" vm="2">
        <f t="shared" ca="1" si="56"/>
        <v>#NAME?</v>
      </c>
      <c r="G905" t="e" vm="2">
        <f t="shared" ca="1" si="57"/>
        <v>#NAME?</v>
      </c>
      <c r="H905" t="e" vm="2">
        <f t="shared" ca="1" si="58"/>
        <v>#NAME?</v>
      </c>
      <c r="I905" t="str">
        <f t="shared" si="59"/>
        <v>15.01.02.09 Producción de yogurt</v>
      </c>
      <c r="K905" t="s">
        <v>98</v>
      </c>
      <c r="L905" t="s">
        <v>620</v>
      </c>
      <c r="M905" t="s">
        <v>183</v>
      </c>
      <c r="N905" t="s">
        <v>631</v>
      </c>
    </row>
    <row r="906" spans="1:14" x14ac:dyDescent="0.25">
      <c r="A906" t="e" vm="1">
        <f ca="1">_xlfn.XLOOKUP(K906,Sectores[Sector],Sectores[id_Sector],FALSE)</f>
        <v>#NAME?</v>
      </c>
      <c r="B906" t="e" vm="1">
        <f ca="1">_xlfn.XLOOKUP(L906,Contenido[Contenido],Contenido[id_contenido])</f>
        <v>#NAME?</v>
      </c>
      <c r="C906" t="e" vm="1">
        <f ca="1">_xlfn.XLOOKUP(M906,Temas[Tema],Temas[id_Tema],FALSE)</f>
        <v>#NAME?</v>
      </c>
      <c r="D906" t="s">
        <v>4339</v>
      </c>
      <c r="F906" t="e" vm="2">
        <f t="shared" ca="1" si="56"/>
        <v>#NAME?</v>
      </c>
      <c r="G906" t="e" vm="2">
        <f t="shared" ca="1" si="57"/>
        <v>#NAME?</v>
      </c>
      <c r="H906" t="e" vm="2">
        <f t="shared" ca="1" si="58"/>
        <v>#NAME?</v>
      </c>
      <c r="I906" t="str">
        <f t="shared" si="59"/>
        <v>15.02.01.01 Índice de producción manufacturera</v>
      </c>
      <c r="K906" t="s">
        <v>98</v>
      </c>
      <c r="L906" t="s">
        <v>98</v>
      </c>
      <c r="M906" t="s">
        <v>598</v>
      </c>
      <c r="N906" t="s">
        <v>646</v>
      </c>
    </row>
    <row r="907" spans="1:14" x14ac:dyDescent="0.25">
      <c r="A907" t="e" vm="1">
        <f ca="1">_xlfn.XLOOKUP(K907,Sectores[Sector],Sectores[id_Sector],FALSE)</f>
        <v>#NAME?</v>
      </c>
      <c r="B907" t="e" vm="1">
        <f ca="1">_xlfn.XLOOKUP(L907,Contenido[Contenido],Contenido[id_contenido])</f>
        <v>#NAME?</v>
      </c>
      <c r="C907" t="e" vm="1">
        <f ca="1">_xlfn.XLOOKUP(M907,Temas[Tema],Temas[id_Tema],FALSE)</f>
        <v>#NAME?</v>
      </c>
      <c r="D907" t="s">
        <v>4340</v>
      </c>
      <c r="F907" t="e" vm="2">
        <f t="shared" ca="1" si="56"/>
        <v>#NAME?</v>
      </c>
      <c r="G907" t="e" vm="2">
        <f t="shared" ca="1" si="57"/>
        <v>#NAME?</v>
      </c>
      <c r="H907" t="e" vm="2">
        <f t="shared" ca="1" si="58"/>
        <v>#NAME?</v>
      </c>
      <c r="I907" t="str">
        <f t="shared" si="59"/>
        <v>15.03.01.01 Producción de yodo</v>
      </c>
      <c r="K907" t="s">
        <v>98</v>
      </c>
      <c r="L907" t="s">
        <v>52</v>
      </c>
      <c r="M907" t="s">
        <v>622</v>
      </c>
      <c r="N907" t="s">
        <v>632</v>
      </c>
    </row>
    <row r="908" spans="1:14" x14ac:dyDescent="0.25">
      <c r="A908" t="e" vm="1">
        <f ca="1">_xlfn.XLOOKUP(K908,Sectores[Sector],Sectores[id_Sector],FALSE)</f>
        <v>#NAME?</v>
      </c>
      <c r="B908" t="e" vm="1">
        <f ca="1">_xlfn.XLOOKUP(L908,Contenido[Contenido],Contenido[id_contenido])</f>
        <v>#NAME?</v>
      </c>
      <c r="C908" t="e" vm="1">
        <f ca="1">_xlfn.XLOOKUP(M908,Temas[Tema],Temas[id_Tema],FALSE)</f>
        <v>#NAME?</v>
      </c>
      <c r="D908" t="s">
        <v>3522</v>
      </c>
      <c r="F908" t="e" vm="2">
        <f t="shared" ca="1" si="56"/>
        <v>#NAME?</v>
      </c>
      <c r="G908" t="e" vm="2">
        <f t="shared" ca="1" si="57"/>
        <v>#NAME?</v>
      </c>
      <c r="H908" t="e" vm="2">
        <f t="shared" ca="1" si="58"/>
        <v>#NAME?</v>
      </c>
      <c r="I908" t="str">
        <f t="shared" si="59"/>
        <v>02.03.01.01 Elaboración de bebidas</v>
      </c>
      <c r="K908" t="s">
        <v>98</v>
      </c>
      <c r="L908" t="s">
        <v>32</v>
      </c>
      <c r="M908" t="s">
        <v>651</v>
      </c>
      <c r="N908" t="s">
        <v>652</v>
      </c>
    </row>
    <row r="909" spans="1:14" x14ac:dyDescent="0.25">
      <c r="A909" t="e" vm="1">
        <f ca="1">_xlfn.XLOOKUP(K909,Sectores[Sector],Sectores[id_Sector],FALSE)</f>
        <v>#NAME?</v>
      </c>
      <c r="B909" t="e" vm="1">
        <f ca="1">_xlfn.XLOOKUP(L909,Contenido[Contenido],Contenido[id_contenido])</f>
        <v>#NAME?</v>
      </c>
      <c r="C909" t="e" vm="1">
        <f ca="1">_xlfn.XLOOKUP(M909,Temas[Tema],Temas[id_Tema],FALSE)</f>
        <v>#NAME?</v>
      </c>
      <c r="D909" t="s">
        <v>4341</v>
      </c>
      <c r="F909" t="e" vm="2">
        <f t="shared" ca="1" si="56"/>
        <v>#NAME?</v>
      </c>
      <c r="G909" t="e" vm="2">
        <f t="shared" ca="1" si="57"/>
        <v>#NAME?</v>
      </c>
      <c r="H909" t="e" vm="2">
        <f t="shared" ca="1" si="58"/>
        <v>#NAME?</v>
      </c>
      <c r="I909" t="str">
        <f t="shared" si="59"/>
        <v>02.03.02.01 Elaboración de productos de caucho y plástico</v>
      </c>
      <c r="K909" t="s">
        <v>98</v>
      </c>
      <c r="L909" t="s">
        <v>32</v>
      </c>
      <c r="M909" t="s">
        <v>675</v>
      </c>
      <c r="N909" t="s">
        <v>676</v>
      </c>
    </row>
    <row r="910" spans="1:14" x14ac:dyDescent="0.25">
      <c r="A910" t="e" vm="1">
        <f ca="1">_xlfn.XLOOKUP(K910,Sectores[Sector],Sectores[id_Sector],FALSE)</f>
        <v>#NAME?</v>
      </c>
      <c r="B910" t="e" vm="1">
        <f ca="1">_xlfn.XLOOKUP(L910,Contenido[Contenido],Contenido[id_contenido])</f>
        <v>#NAME?</v>
      </c>
      <c r="C910" t="e" vm="1">
        <f ca="1">_xlfn.XLOOKUP(M910,Temas[Tema],Temas[id_Tema],FALSE)</f>
        <v>#NAME?</v>
      </c>
      <c r="D910" t="s">
        <v>4283</v>
      </c>
      <c r="F910" t="e" vm="2">
        <f t="shared" ca="1" si="56"/>
        <v>#NAME?</v>
      </c>
      <c r="G910" t="e" vm="2">
        <f t="shared" ca="1" si="57"/>
        <v>#NAME?</v>
      </c>
      <c r="H910" t="e" vm="2">
        <f t="shared" ca="1" si="58"/>
        <v>#NAME?</v>
      </c>
      <c r="I910" t="str">
        <f t="shared" si="59"/>
        <v>02.03.03.01 Elaboración de coque y derivados del petróleo</v>
      </c>
      <c r="K910" t="s">
        <v>98</v>
      </c>
      <c r="L910" t="s">
        <v>32</v>
      </c>
      <c r="M910" t="s">
        <v>666</v>
      </c>
      <c r="N910" t="s">
        <v>667</v>
      </c>
    </row>
    <row r="911" spans="1:14" x14ac:dyDescent="0.25">
      <c r="A911" t="e" vm="1">
        <f ca="1">_xlfn.XLOOKUP(K911,Sectores[Sector],Sectores[id_Sector],FALSE)</f>
        <v>#NAME?</v>
      </c>
      <c r="B911" t="e" vm="1">
        <f ca="1">_xlfn.XLOOKUP(L911,Contenido[Contenido],Contenido[id_contenido])</f>
        <v>#NAME?</v>
      </c>
      <c r="C911" t="e" vm="1">
        <f ca="1">_xlfn.XLOOKUP(M911,Temas[Tema],Temas[id_Tema],FALSE)</f>
        <v>#NAME?</v>
      </c>
      <c r="D911" t="s">
        <v>4342</v>
      </c>
      <c r="F911" t="e" vm="2">
        <f t="shared" ca="1" si="56"/>
        <v>#NAME?</v>
      </c>
      <c r="G911" t="e" vm="2">
        <f t="shared" ca="1" si="57"/>
        <v>#NAME?</v>
      </c>
      <c r="H911" t="e" vm="2">
        <f t="shared" ca="1" si="58"/>
        <v>#NAME?</v>
      </c>
      <c r="I911" t="str">
        <f t="shared" si="59"/>
        <v>02.03.04.01 Elaboración de equipos de transporte</v>
      </c>
      <c r="K911" t="s">
        <v>98</v>
      </c>
      <c r="L911" t="s">
        <v>32</v>
      </c>
      <c r="M911" t="s">
        <v>696</v>
      </c>
      <c r="N911" t="s">
        <v>697</v>
      </c>
    </row>
    <row r="912" spans="1:14" x14ac:dyDescent="0.25">
      <c r="A912" t="e" vm="1">
        <f ca="1">_xlfn.XLOOKUP(K912,Sectores[Sector],Sectores[id_Sector],FALSE)</f>
        <v>#NAME?</v>
      </c>
      <c r="B912" t="e" vm="1">
        <f ca="1">_xlfn.XLOOKUP(L912,Contenido[Contenido],Contenido[id_contenido])</f>
        <v>#NAME?</v>
      </c>
      <c r="C912" t="e" vm="1">
        <f ca="1">_xlfn.XLOOKUP(M912,Temas[Tema],Temas[id_Tema],FALSE)</f>
        <v>#NAME?</v>
      </c>
      <c r="D912" t="s">
        <v>4343</v>
      </c>
      <c r="F912" t="e" vm="2">
        <f t="shared" ca="1" si="56"/>
        <v>#NAME?</v>
      </c>
      <c r="G912" t="e" vm="2">
        <f t="shared" ca="1" si="57"/>
        <v>#NAME?</v>
      </c>
      <c r="H912" t="e" vm="2">
        <f t="shared" ca="1" si="58"/>
        <v>#NAME?</v>
      </c>
      <c r="I912" t="str">
        <f t="shared" si="59"/>
        <v>02.03.05.01 Elaboración de equipos eléctricos</v>
      </c>
      <c r="K912" t="s">
        <v>98</v>
      </c>
      <c r="L912" t="s">
        <v>32</v>
      </c>
      <c r="M912" t="s">
        <v>687</v>
      </c>
      <c r="N912" t="s">
        <v>688</v>
      </c>
    </row>
    <row r="913" spans="1:14" x14ac:dyDescent="0.25">
      <c r="A913" t="e" vm="1">
        <f ca="1">_xlfn.XLOOKUP(K913,Sectores[Sector],Sectores[id_Sector],FALSE)</f>
        <v>#NAME?</v>
      </c>
      <c r="B913" t="e" vm="1">
        <f ca="1">_xlfn.XLOOKUP(L913,Contenido[Contenido],Contenido[id_contenido])</f>
        <v>#NAME?</v>
      </c>
      <c r="C913" t="e" vm="1">
        <f ca="1">_xlfn.XLOOKUP(M913,Temas[Tema],Temas[id_Tema],FALSE)</f>
        <v>#NAME?</v>
      </c>
      <c r="D913" t="s">
        <v>4344</v>
      </c>
      <c r="F913" t="e" vm="2">
        <f t="shared" ca="1" si="56"/>
        <v>#NAME?</v>
      </c>
      <c r="G913" t="e" vm="2">
        <f t="shared" ca="1" si="57"/>
        <v>#NAME?</v>
      </c>
      <c r="H913" t="e" vm="2">
        <f t="shared" ca="1" si="58"/>
        <v>#NAME?</v>
      </c>
      <c r="I913" t="str">
        <f t="shared" si="59"/>
        <v>02.03.06.01 Elaboración de grabaciones</v>
      </c>
      <c r="K913" t="s">
        <v>98</v>
      </c>
      <c r="L913" t="s">
        <v>32</v>
      </c>
      <c r="M913" t="s">
        <v>663</v>
      </c>
      <c r="N913" t="s">
        <v>664</v>
      </c>
    </row>
    <row r="914" spans="1:14" x14ac:dyDescent="0.25">
      <c r="A914" t="e" vm="1">
        <f ca="1">_xlfn.XLOOKUP(K914,Sectores[Sector],Sectores[id_Sector],FALSE)</f>
        <v>#NAME?</v>
      </c>
      <c r="B914" t="e" vm="1">
        <f ca="1">_xlfn.XLOOKUP(L914,Contenido[Contenido],Contenido[id_contenido])</f>
        <v>#NAME?</v>
      </c>
      <c r="C914" t="e" vm="1">
        <f ca="1">_xlfn.XLOOKUP(M914,Temas[Tema],Temas[id_Tema],FALSE)</f>
        <v>#NAME?</v>
      </c>
      <c r="D914" t="s">
        <v>4345</v>
      </c>
      <c r="F914" t="e" vm="2">
        <f t="shared" ca="1" si="56"/>
        <v>#NAME?</v>
      </c>
      <c r="G914" t="e" vm="2">
        <f t="shared" ca="1" si="57"/>
        <v>#NAME?</v>
      </c>
      <c r="H914" t="e" vm="2">
        <f t="shared" ca="1" si="58"/>
        <v>#NAME?</v>
      </c>
      <c r="I914" t="str">
        <f t="shared" si="59"/>
        <v>02.03.07.01 Elaboración de productos de madera</v>
      </c>
      <c r="K914" t="s">
        <v>98</v>
      </c>
      <c r="L914" t="s">
        <v>32</v>
      </c>
      <c r="M914" t="s">
        <v>657</v>
      </c>
      <c r="N914" t="s">
        <v>658</v>
      </c>
    </row>
    <row r="915" spans="1:14" x14ac:dyDescent="0.25">
      <c r="A915" t="e" vm="1">
        <f ca="1">_xlfn.XLOOKUP(K915,Sectores[Sector],Sectores[id_Sector],FALSE)</f>
        <v>#NAME?</v>
      </c>
      <c r="B915" t="e" vm="1">
        <f ca="1">_xlfn.XLOOKUP(L915,Contenido[Contenido],Contenido[id_contenido])</f>
        <v>#NAME?</v>
      </c>
      <c r="C915" t="e" vm="1">
        <f ca="1">_xlfn.XLOOKUP(M915,Temas[Tema],Temas[id_Tema],FALSE)</f>
        <v>#NAME?</v>
      </c>
      <c r="D915" t="s">
        <v>4346</v>
      </c>
      <c r="F915" t="e" vm="2">
        <f t="shared" ca="1" si="56"/>
        <v>#NAME?</v>
      </c>
      <c r="G915" t="e" vm="2">
        <f t="shared" ca="1" si="57"/>
        <v>#NAME?</v>
      </c>
      <c r="H915" t="e" vm="2">
        <f t="shared" ca="1" si="58"/>
        <v>#NAME?</v>
      </c>
      <c r="I915" t="str">
        <f t="shared" si="59"/>
        <v>02.03.08.01 Elaboración de maquinaria n.c.p</v>
      </c>
      <c r="K915" t="s">
        <v>98</v>
      </c>
      <c r="L915" t="s">
        <v>32</v>
      </c>
      <c r="M915" t="s">
        <v>690</v>
      </c>
      <c r="N915" t="s">
        <v>691</v>
      </c>
    </row>
    <row r="916" spans="1:14" x14ac:dyDescent="0.25">
      <c r="A916" t="e" vm="1">
        <f ca="1">_xlfn.XLOOKUP(K916,Sectores[Sector],Sectores[id_Sector],FALSE)</f>
        <v>#NAME?</v>
      </c>
      <c r="B916" t="e" vm="1">
        <f ca="1">_xlfn.XLOOKUP(L916,Contenido[Contenido],Contenido[id_contenido])</f>
        <v>#NAME?</v>
      </c>
      <c r="C916" t="e" vm="1">
        <f ca="1">_xlfn.XLOOKUP(M916,Temas[Tema],Temas[id_Tema],FALSE)</f>
        <v>#NAME?</v>
      </c>
      <c r="D916" t="s">
        <v>4347</v>
      </c>
      <c r="F916" t="e" vm="2">
        <f t="shared" ca="1" si="56"/>
        <v>#NAME?</v>
      </c>
      <c r="G916" t="e" vm="2">
        <f t="shared" ca="1" si="57"/>
        <v>#NAME?</v>
      </c>
      <c r="H916" t="e" vm="2">
        <f t="shared" ca="1" si="58"/>
        <v>#NAME?</v>
      </c>
      <c r="I916" t="str">
        <f t="shared" si="59"/>
        <v>02.03.09.01 Elaboración de metales comunes</v>
      </c>
      <c r="K916" t="s">
        <v>98</v>
      </c>
      <c r="L916" t="s">
        <v>32</v>
      </c>
      <c r="M916" t="s">
        <v>681</v>
      </c>
      <c r="N916" t="s">
        <v>682</v>
      </c>
    </row>
    <row r="917" spans="1:14" x14ac:dyDescent="0.25">
      <c r="A917" t="e" vm="1">
        <f ca="1">_xlfn.XLOOKUP(K917,Sectores[Sector],Sectores[id_Sector],FALSE)</f>
        <v>#NAME?</v>
      </c>
      <c r="B917" t="e" vm="1">
        <f ca="1">_xlfn.XLOOKUP(L917,Contenido[Contenido],Contenido[id_contenido])</f>
        <v>#NAME?</v>
      </c>
      <c r="C917" t="e" vm="1">
        <f ca="1">_xlfn.XLOOKUP(M917,Temas[Tema],Temas[id_Tema],FALSE)</f>
        <v>#NAME?</v>
      </c>
      <c r="D917" t="s">
        <v>4348</v>
      </c>
      <c r="F917" t="e" vm="2">
        <f t="shared" ca="1" si="56"/>
        <v>#NAME?</v>
      </c>
      <c r="G917" t="e" vm="2">
        <f t="shared" ca="1" si="57"/>
        <v>#NAME?</v>
      </c>
      <c r="H917" t="e" vm="2">
        <f t="shared" ca="1" si="58"/>
        <v>#NAME?</v>
      </c>
      <c r="I917" t="str">
        <f t="shared" si="59"/>
        <v>02.03.10.01 Elaboración de muebles</v>
      </c>
      <c r="K917" t="s">
        <v>98</v>
      </c>
      <c r="L917" t="s">
        <v>32</v>
      </c>
      <c r="M917" t="s">
        <v>699</v>
      </c>
      <c r="N917" t="s">
        <v>700</v>
      </c>
    </row>
    <row r="918" spans="1:14" x14ac:dyDescent="0.25">
      <c r="A918" t="e" vm="1">
        <f ca="1">_xlfn.XLOOKUP(K918,Sectores[Sector],Sectores[id_Sector],FALSE)</f>
        <v>#NAME?</v>
      </c>
      <c r="B918" t="e" vm="1">
        <f ca="1">_xlfn.XLOOKUP(L918,Contenido[Contenido],Contenido[id_contenido])</f>
        <v>#NAME?</v>
      </c>
      <c r="C918" t="e" vm="1">
        <f ca="1">_xlfn.XLOOKUP(M918,Temas[Tema],Temas[id_Tema],FALSE)</f>
        <v>#NAME?</v>
      </c>
      <c r="D918" t="s">
        <v>4349</v>
      </c>
      <c r="F918" t="e" vm="2">
        <f t="shared" ca="1" si="56"/>
        <v>#NAME?</v>
      </c>
      <c r="G918" t="e" vm="2">
        <f t="shared" ca="1" si="57"/>
        <v>#NAME?</v>
      </c>
      <c r="H918" t="e" vm="2">
        <f t="shared" ca="1" si="58"/>
        <v>#NAME?</v>
      </c>
      <c r="I918" t="str">
        <f t="shared" si="59"/>
        <v>02.03.11.01 Elaboración de productos de papel</v>
      </c>
      <c r="K918" t="s">
        <v>98</v>
      </c>
      <c r="L918" t="s">
        <v>32</v>
      </c>
      <c r="M918" t="s">
        <v>660</v>
      </c>
      <c r="N918" t="s">
        <v>661</v>
      </c>
    </row>
    <row r="919" spans="1:14" x14ac:dyDescent="0.25">
      <c r="A919" t="e" vm="1">
        <f ca="1">_xlfn.XLOOKUP(K919,Sectores[Sector],Sectores[id_Sector],FALSE)</f>
        <v>#NAME?</v>
      </c>
      <c r="B919" t="e" vm="1">
        <f ca="1">_xlfn.XLOOKUP(L919,Contenido[Contenido],Contenido[id_contenido])</f>
        <v>#NAME?</v>
      </c>
      <c r="C919" t="e" vm="1">
        <f ca="1">_xlfn.XLOOKUP(M919,Temas[Tema],Temas[id_Tema],FALSE)</f>
        <v>#NAME?</v>
      </c>
      <c r="D919" t="s">
        <v>4350</v>
      </c>
      <c r="F919" t="e" vm="2">
        <f t="shared" ca="1" si="56"/>
        <v>#NAME?</v>
      </c>
      <c r="G919" t="e" vm="2">
        <f t="shared" ca="1" si="57"/>
        <v>#NAME?</v>
      </c>
      <c r="H919" t="e" vm="2">
        <f t="shared" ca="1" si="58"/>
        <v>#NAME?</v>
      </c>
      <c r="I919" t="str">
        <f t="shared" si="59"/>
        <v>02.03.12.01 Elaboración de productos alimenticios</v>
      </c>
      <c r="K919" t="s">
        <v>98</v>
      </c>
      <c r="L919" t="s">
        <v>32</v>
      </c>
      <c r="M919" t="s">
        <v>647</v>
      </c>
      <c r="N919" t="s">
        <v>648</v>
      </c>
    </row>
    <row r="920" spans="1:14" x14ac:dyDescent="0.25">
      <c r="A920" t="e" vm="1">
        <f ca="1">_xlfn.XLOOKUP(K920,Sectores[Sector],Sectores[id_Sector],FALSE)</f>
        <v>#NAME?</v>
      </c>
      <c r="B920" t="e" vm="1">
        <f ca="1">_xlfn.XLOOKUP(L920,Contenido[Contenido],Contenido[id_contenido])</f>
        <v>#NAME?</v>
      </c>
      <c r="C920" t="e" vm="1">
        <f ca="1">_xlfn.XLOOKUP(M920,Temas[Tema],Temas[id_Tema],FALSE)</f>
        <v>#NAME?</v>
      </c>
      <c r="D920" t="s">
        <v>4351</v>
      </c>
      <c r="F920" t="e" vm="2">
        <f t="shared" ca="1" si="56"/>
        <v>#NAME?</v>
      </c>
      <c r="G920" t="e" vm="2">
        <f t="shared" ca="1" si="57"/>
        <v>#NAME?</v>
      </c>
      <c r="H920" t="e" vm="2">
        <f t="shared" ca="1" si="58"/>
        <v>#NAME?</v>
      </c>
      <c r="I920" t="str">
        <f t="shared" si="59"/>
        <v>02.03.13.01 Elaboración de productos de metal</v>
      </c>
      <c r="K920" t="s">
        <v>98</v>
      </c>
      <c r="L920" t="s">
        <v>32</v>
      </c>
      <c r="M920" t="s">
        <v>684</v>
      </c>
      <c r="N920" t="s">
        <v>685</v>
      </c>
    </row>
    <row r="921" spans="1:14" x14ac:dyDescent="0.25">
      <c r="A921" t="e" vm="1">
        <f ca="1">_xlfn.XLOOKUP(K921,Sectores[Sector],Sectores[id_Sector],FALSE)</f>
        <v>#NAME?</v>
      </c>
      <c r="B921" t="e" vm="1">
        <f ca="1">_xlfn.XLOOKUP(L921,Contenido[Contenido],Contenido[id_contenido])</f>
        <v>#NAME?</v>
      </c>
      <c r="C921" t="e" vm="1">
        <f ca="1">_xlfn.XLOOKUP(M921,Temas[Tema],Temas[id_Tema],FALSE)</f>
        <v>#NAME?</v>
      </c>
      <c r="D921" t="s">
        <v>4352</v>
      </c>
      <c r="F921" t="e" vm="2">
        <f t="shared" ca="1" si="56"/>
        <v>#NAME?</v>
      </c>
      <c r="G921" t="e" vm="2">
        <f t="shared" ca="1" si="57"/>
        <v>#NAME?</v>
      </c>
      <c r="H921" t="e" vm="2">
        <f t="shared" ca="1" si="58"/>
        <v>#NAME?</v>
      </c>
      <c r="I921" t="str">
        <f t="shared" si="59"/>
        <v>02.03.14.01 Elaboración de productos farmacéuticos</v>
      </c>
      <c r="K921" t="s">
        <v>98</v>
      </c>
      <c r="L921" t="s">
        <v>32</v>
      </c>
      <c r="M921" t="s">
        <v>672</v>
      </c>
      <c r="N921" t="s">
        <v>673</v>
      </c>
    </row>
    <row r="922" spans="1:14" x14ac:dyDescent="0.25">
      <c r="A922" t="e" vm="1">
        <f ca="1">_xlfn.XLOOKUP(K922,Sectores[Sector],Sectores[id_Sector],FALSE)</f>
        <v>#NAME?</v>
      </c>
      <c r="B922" t="e" vm="1">
        <f ca="1">_xlfn.XLOOKUP(L922,Contenido[Contenido],Contenido[id_contenido])</f>
        <v>#NAME?</v>
      </c>
      <c r="C922" t="e" vm="1">
        <f ca="1">_xlfn.XLOOKUP(M922,Temas[Tema],Temas[id_Tema],FALSE)</f>
        <v>#NAME?</v>
      </c>
      <c r="D922" t="s">
        <v>4353</v>
      </c>
      <c r="F922" t="e" vm="2">
        <f t="shared" ca="1" si="56"/>
        <v>#NAME?</v>
      </c>
      <c r="G922" t="e" vm="2">
        <f t="shared" ca="1" si="57"/>
        <v>#NAME?</v>
      </c>
      <c r="H922" t="e" vm="2">
        <f t="shared" ca="1" si="58"/>
        <v>#NAME?</v>
      </c>
      <c r="I922" t="str">
        <f t="shared" si="59"/>
        <v>02.03.15.01 Elaboración de productos minerales no metálicos</v>
      </c>
      <c r="K922" t="s">
        <v>98</v>
      </c>
      <c r="L922" t="s">
        <v>32</v>
      </c>
      <c r="M922" t="s">
        <v>678</v>
      </c>
      <c r="N922" t="s">
        <v>679</v>
      </c>
    </row>
    <row r="923" spans="1:14" x14ac:dyDescent="0.25">
      <c r="A923" t="e" vm="1">
        <f ca="1">_xlfn.XLOOKUP(K923,Sectores[Sector],Sectores[id_Sector],FALSE)</f>
        <v>#NAME?</v>
      </c>
      <c r="B923" t="e" vm="1">
        <f ca="1">_xlfn.XLOOKUP(L923,Contenido[Contenido],Contenido[id_contenido])</f>
        <v>#NAME?</v>
      </c>
      <c r="C923" t="e" vm="1">
        <f ca="1">_xlfn.XLOOKUP(M923,Temas[Tema],Temas[id_Tema],FALSE)</f>
        <v>#NAME?</v>
      </c>
      <c r="D923" t="s">
        <v>4354</v>
      </c>
      <c r="F923" t="e" vm="2">
        <f t="shared" ca="1" si="56"/>
        <v>#NAME?</v>
      </c>
      <c r="G923" t="e" vm="2">
        <f t="shared" ca="1" si="57"/>
        <v>#NAME?</v>
      </c>
      <c r="H923" t="e" vm="2">
        <f t="shared" ca="1" si="58"/>
        <v>#NAME?</v>
      </c>
      <c r="I923" t="str">
        <f t="shared" si="59"/>
        <v>02.03.16.01 Elaboración de sustancias químicas</v>
      </c>
      <c r="K923" t="s">
        <v>98</v>
      </c>
      <c r="L923" t="s">
        <v>32</v>
      </c>
      <c r="M923" t="s">
        <v>669</v>
      </c>
      <c r="N923" t="s">
        <v>670</v>
      </c>
    </row>
    <row r="924" spans="1:14" x14ac:dyDescent="0.25">
      <c r="A924" t="e" vm="1">
        <f ca="1">_xlfn.XLOOKUP(K924,Sectores[Sector],Sectores[id_Sector],FALSE)</f>
        <v>#NAME?</v>
      </c>
      <c r="B924" t="e" vm="1">
        <f ca="1">_xlfn.XLOOKUP(L924,Contenido[Contenido],Contenido[id_contenido])</f>
        <v>#NAME?</v>
      </c>
      <c r="C924" t="e" vm="1">
        <f ca="1">_xlfn.XLOOKUP(M924,Temas[Tema],Temas[id_Tema],FALSE)</f>
        <v>#NAME?</v>
      </c>
      <c r="D924" t="s">
        <v>4355</v>
      </c>
      <c r="F924" t="e" vm="2">
        <f t="shared" ca="1" si="56"/>
        <v>#NAME?</v>
      </c>
      <c r="G924" t="e" vm="2">
        <f t="shared" ca="1" si="57"/>
        <v>#NAME?</v>
      </c>
      <c r="H924" t="e" vm="2">
        <f t="shared" ca="1" si="58"/>
        <v>#NAME?</v>
      </c>
      <c r="I924" t="str">
        <f t="shared" si="59"/>
        <v>02.03.17.01 Elaboración de productos de tabaco</v>
      </c>
      <c r="K924" t="s">
        <v>98</v>
      </c>
      <c r="L924" t="s">
        <v>32</v>
      </c>
      <c r="M924" t="s">
        <v>653</v>
      </c>
      <c r="N924" t="s">
        <v>654</v>
      </c>
    </row>
    <row r="925" spans="1:14" x14ac:dyDescent="0.25">
      <c r="A925" t="e" vm="1">
        <f ca="1">_xlfn.XLOOKUP(K925,Sectores[Sector],Sectores[id_Sector],FALSE)</f>
        <v>#NAME?</v>
      </c>
      <c r="B925" t="e" vm="1">
        <f ca="1">_xlfn.XLOOKUP(L925,Contenido[Contenido],Contenido[id_contenido])</f>
        <v>#NAME?</v>
      </c>
      <c r="C925" t="e" vm="1">
        <f ca="1">_xlfn.XLOOKUP(M925,Temas[Tema],Temas[id_Tema],FALSE)</f>
        <v>#NAME?</v>
      </c>
      <c r="D925" t="s">
        <v>4356</v>
      </c>
      <c r="F925" t="e" vm="2">
        <f t="shared" ca="1" si="56"/>
        <v>#NAME?</v>
      </c>
      <c r="G925" t="e" vm="2">
        <f t="shared" ca="1" si="57"/>
        <v>#NAME?</v>
      </c>
      <c r="H925" t="e" vm="2">
        <f t="shared" ca="1" si="58"/>
        <v>#NAME?</v>
      </c>
      <c r="I925" t="str">
        <f t="shared" si="59"/>
        <v>02.03.18.01 Elaboración de vehículos</v>
      </c>
      <c r="K925" t="s">
        <v>98</v>
      </c>
      <c r="L925" t="s">
        <v>32</v>
      </c>
      <c r="M925" t="s">
        <v>693</v>
      </c>
      <c r="N925" t="s">
        <v>694</v>
      </c>
    </row>
    <row r="926" spans="1:14" x14ac:dyDescent="0.25">
      <c r="A926" t="e" vm="1">
        <f ca="1">_xlfn.XLOOKUP(K926,Sectores[Sector],Sectores[id_Sector],FALSE)</f>
        <v>#NAME?</v>
      </c>
      <c r="B926" t="e" vm="1">
        <f ca="1">_xlfn.XLOOKUP(L926,Contenido[Contenido],Contenido[id_contenido])</f>
        <v>#NAME?</v>
      </c>
      <c r="C926" t="e" vm="1">
        <f ca="1">_xlfn.XLOOKUP(M926,Temas[Tema],Temas[id_Tema],FALSE)</f>
        <v>#NAME?</v>
      </c>
      <c r="D926" t="s">
        <v>4357</v>
      </c>
      <c r="F926" t="e" vm="2">
        <f t="shared" ca="1" si="56"/>
        <v>#NAME?</v>
      </c>
      <c r="G926" t="e" vm="2">
        <f t="shared" ca="1" si="57"/>
        <v>#NAME?</v>
      </c>
      <c r="H926" t="e" vm="2">
        <f t="shared" ca="1" si="58"/>
        <v>#NAME?</v>
      </c>
      <c r="I926" t="str">
        <f t="shared" si="59"/>
        <v>30.01.01.01 Cuentas no tributarias</v>
      </c>
      <c r="K926" t="s">
        <v>2728</v>
      </c>
      <c r="L926" t="s">
        <v>2731</v>
      </c>
      <c r="M926" t="s">
        <v>2734</v>
      </c>
      <c r="N926" t="s">
        <v>2727</v>
      </c>
    </row>
    <row r="927" spans="1:14" x14ac:dyDescent="0.25">
      <c r="A927" t="e" vm="1">
        <f ca="1">_xlfn.XLOOKUP(K927,Sectores[Sector],Sectores[id_Sector],FALSE)</f>
        <v>#NAME?</v>
      </c>
      <c r="B927" t="e" vm="1">
        <f ca="1">_xlfn.XLOOKUP(L927,Contenido[Contenido],Contenido[id_contenido])</f>
        <v>#NAME?</v>
      </c>
      <c r="C927" t="e" vm="1">
        <f ca="1">_xlfn.XLOOKUP(M927,Temas[Tema],Temas[id_Tema],FALSE)</f>
        <v>#NAME?</v>
      </c>
      <c r="D927" t="s">
        <v>4358</v>
      </c>
      <c r="F927" t="e" vm="2">
        <f t="shared" ca="1" si="56"/>
        <v>#NAME?</v>
      </c>
      <c r="G927" t="e" vm="2">
        <f t="shared" ca="1" si="57"/>
        <v>#NAME?</v>
      </c>
      <c r="H927" t="e" vm="2">
        <f t="shared" ca="1" si="58"/>
        <v>#NAME?</v>
      </c>
      <c r="I927" t="str">
        <f t="shared" si="59"/>
        <v>30.01.02.01 Cuentas no tributarias</v>
      </c>
      <c r="K927" t="s">
        <v>2728</v>
      </c>
      <c r="L927" t="s">
        <v>2731</v>
      </c>
      <c r="M927" t="s">
        <v>2733</v>
      </c>
      <c r="N927" t="s">
        <v>2727</v>
      </c>
    </row>
    <row r="928" spans="1:14" x14ac:dyDescent="0.25">
      <c r="A928" t="e" vm="1">
        <f ca="1">_xlfn.XLOOKUP(K928,Sectores[Sector],Sectores[id_Sector],FALSE)</f>
        <v>#NAME?</v>
      </c>
      <c r="B928" t="e" vm="1">
        <f ca="1">_xlfn.XLOOKUP(L928,Contenido[Contenido],Contenido[id_contenido])</f>
        <v>#NAME?</v>
      </c>
      <c r="C928" t="e" vm="1">
        <f ca="1">_xlfn.XLOOKUP(M928,Temas[Tema],Temas[id_Tema],FALSE)</f>
        <v>#NAME?</v>
      </c>
      <c r="D928" t="s">
        <v>4359</v>
      </c>
      <c r="F928" t="e" vm="2">
        <f t="shared" ca="1" si="56"/>
        <v>#NAME?</v>
      </c>
      <c r="G928" t="e" vm="2">
        <f t="shared" ca="1" si="57"/>
        <v>#NAME?</v>
      </c>
      <c r="H928" t="e" vm="2">
        <f t="shared" ca="1" si="58"/>
        <v>#NAME?</v>
      </c>
      <c r="I928" t="str">
        <f t="shared" si="59"/>
        <v>30.01.03.01 Cuentas no tributarias</v>
      </c>
      <c r="K928" t="s">
        <v>2728</v>
      </c>
      <c r="L928" t="s">
        <v>2731</v>
      </c>
      <c r="M928" t="s">
        <v>2732</v>
      </c>
      <c r="N928" t="s">
        <v>2727</v>
      </c>
    </row>
    <row r="929" spans="1:14" x14ac:dyDescent="0.25">
      <c r="A929" t="e" vm="1">
        <f ca="1">_xlfn.XLOOKUP(K929,Sectores[Sector],Sectores[id_Sector],FALSE)</f>
        <v>#NAME?</v>
      </c>
      <c r="B929" t="e" vm="1">
        <f ca="1">_xlfn.XLOOKUP(L929,Contenido[Contenido],Contenido[id_contenido])</f>
        <v>#NAME?</v>
      </c>
      <c r="C929" t="e" vm="1">
        <f ca="1">_xlfn.XLOOKUP(M929,Temas[Tema],Temas[id_Tema],FALSE)</f>
        <v>#NAME?</v>
      </c>
      <c r="D929" t="s">
        <v>4357</v>
      </c>
      <c r="F929" t="e" vm="2">
        <f t="shared" ca="1" si="56"/>
        <v>#NAME?</v>
      </c>
      <c r="G929" t="e" vm="2">
        <f t="shared" ca="1" si="57"/>
        <v>#NAME?</v>
      </c>
      <c r="H929" t="e" vm="2">
        <f t="shared" ca="1" si="58"/>
        <v>#NAME?</v>
      </c>
      <c r="I929" t="str">
        <f t="shared" si="59"/>
        <v>30.01.01.01 Fluctuación deudores</v>
      </c>
      <c r="K929" t="s">
        <v>2728</v>
      </c>
      <c r="L929" t="s">
        <v>2730</v>
      </c>
      <c r="M929" t="s">
        <v>2734</v>
      </c>
      <c r="N929" t="s">
        <v>2726</v>
      </c>
    </row>
    <row r="930" spans="1:14" x14ac:dyDescent="0.25">
      <c r="A930" t="e" vm="1">
        <f ca="1">_xlfn.XLOOKUP(K930,Sectores[Sector],Sectores[id_Sector],FALSE)</f>
        <v>#NAME?</v>
      </c>
      <c r="B930" t="e" vm="1">
        <f ca="1">_xlfn.XLOOKUP(L930,Contenido[Contenido],Contenido[id_contenido])</f>
        <v>#NAME?</v>
      </c>
      <c r="C930" t="e" vm="1">
        <f ca="1">_xlfn.XLOOKUP(M930,Temas[Tema],Temas[id_Tema],FALSE)</f>
        <v>#NAME?</v>
      </c>
      <c r="D930" t="s">
        <v>4358</v>
      </c>
      <c r="F930" t="e" vm="2">
        <f t="shared" ca="1" si="56"/>
        <v>#NAME?</v>
      </c>
      <c r="G930" t="e" vm="2">
        <f t="shared" ca="1" si="57"/>
        <v>#NAME?</v>
      </c>
      <c r="H930" t="e" vm="2">
        <f t="shared" ca="1" si="58"/>
        <v>#NAME?</v>
      </c>
      <c r="I930" t="str">
        <f t="shared" si="59"/>
        <v>30.01.02.01 Fluctuación deudores</v>
      </c>
      <c r="K930" t="s">
        <v>2728</v>
      </c>
      <c r="L930" t="s">
        <v>2730</v>
      </c>
      <c r="M930" t="s">
        <v>2733</v>
      </c>
      <c r="N930" t="s">
        <v>2726</v>
      </c>
    </row>
    <row r="931" spans="1:14" x14ac:dyDescent="0.25">
      <c r="A931" t="e" vm="1">
        <f ca="1">_xlfn.XLOOKUP(K931,Sectores[Sector],Sectores[id_Sector],FALSE)</f>
        <v>#NAME?</v>
      </c>
      <c r="B931" t="e" vm="1">
        <f ca="1">_xlfn.XLOOKUP(L931,Contenido[Contenido],Contenido[id_contenido])</f>
        <v>#NAME?</v>
      </c>
      <c r="C931" t="e" vm="1">
        <f ca="1">_xlfn.XLOOKUP(M931,Temas[Tema],Temas[id_Tema],FALSE)</f>
        <v>#NAME?</v>
      </c>
      <c r="D931" t="s">
        <v>4359</v>
      </c>
      <c r="F931" t="e" vm="2">
        <f t="shared" ca="1" si="56"/>
        <v>#NAME?</v>
      </c>
      <c r="G931" t="e" vm="2">
        <f t="shared" ca="1" si="57"/>
        <v>#NAME?</v>
      </c>
      <c r="H931" t="e" vm="2">
        <f t="shared" ca="1" si="58"/>
        <v>#NAME?</v>
      </c>
      <c r="I931" t="str">
        <f t="shared" si="59"/>
        <v>30.01.03.01 Fluctuación deudores</v>
      </c>
      <c r="K931" t="s">
        <v>2728</v>
      </c>
      <c r="L931" t="s">
        <v>2730</v>
      </c>
      <c r="M931" t="s">
        <v>2732</v>
      </c>
      <c r="N931" t="s">
        <v>2726</v>
      </c>
    </row>
    <row r="932" spans="1:14" x14ac:dyDescent="0.25">
      <c r="A932" t="e" vm="1">
        <f ca="1">_xlfn.XLOOKUP(K932,Sectores[Sector],Sectores[id_Sector],FALSE)</f>
        <v>#NAME?</v>
      </c>
      <c r="B932" t="e" vm="1">
        <f ca="1">_xlfn.XLOOKUP(L932,Contenido[Contenido],Contenido[id_contenido])</f>
        <v>#NAME?</v>
      </c>
      <c r="C932" t="e" vm="1">
        <f ca="1">_xlfn.XLOOKUP(M932,Temas[Tema],Temas[id_Tema],FALSE)</f>
        <v>#NAME?</v>
      </c>
      <c r="D932" t="s">
        <v>4360</v>
      </c>
      <c r="F932" t="e" vm="2">
        <f t="shared" ca="1" si="56"/>
        <v>#NAME?</v>
      </c>
      <c r="G932" t="e" vm="2">
        <f t="shared" ca="1" si="57"/>
        <v>#NAME?</v>
      </c>
      <c r="H932" t="e" vm="2">
        <f t="shared" ca="1" si="58"/>
        <v>#NAME?</v>
      </c>
      <c r="I932" t="str">
        <f t="shared" si="59"/>
        <v>30.03.01.01 (en blanco)</v>
      </c>
      <c r="K932" t="s">
        <v>2728</v>
      </c>
      <c r="L932" t="s">
        <v>2729</v>
      </c>
      <c r="M932" t="s">
        <v>2744</v>
      </c>
      <c r="N932" t="s">
        <v>3440</v>
      </c>
    </row>
    <row r="933" spans="1:14" x14ac:dyDescent="0.25">
      <c r="A933" t="e" vm="1">
        <f ca="1">_xlfn.XLOOKUP(K933,Sectores[Sector],Sectores[id_Sector],FALSE)</f>
        <v>#NAME?</v>
      </c>
      <c r="B933" t="e" vm="1">
        <f ca="1">_xlfn.XLOOKUP(L933,Contenido[Contenido],Contenido[id_contenido])</f>
        <v>#NAME?</v>
      </c>
      <c r="C933" t="e" vm="1">
        <f ca="1">_xlfn.XLOOKUP(M933,Temas[Tema],Temas[id_Tema],FALSE)</f>
        <v>#NAME?</v>
      </c>
      <c r="D933" t="s">
        <v>3569</v>
      </c>
      <c r="F933" t="e" vm="2">
        <f t="shared" ca="1" si="56"/>
        <v>#NAME?</v>
      </c>
      <c r="G933" t="e" vm="2">
        <f t="shared" ca="1" si="57"/>
        <v>#NAME?</v>
      </c>
      <c r="H933" t="e" vm="2">
        <f t="shared" ca="1" si="58"/>
        <v>#NAME?</v>
      </c>
      <c r="I933" t="str">
        <f t="shared" si="59"/>
        <v>04.02.03.01 (en blanco)</v>
      </c>
      <c r="K933" t="s">
        <v>2728</v>
      </c>
      <c r="L933" t="s">
        <v>2729</v>
      </c>
      <c r="M933" t="s">
        <v>135</v>
      </c>
      <c r="N933" t="s">
        <v>3440</v>
      </c>
    </row>
    <row r="934" spans="1:14" x14ac:dyDescent="0.25">
      <c r="A934" t="e" vm="1">
        <f ca="1">_xlfn.XLOOKUP(K934,Sectores[Sector],Sectores[id_Sector],FALSE)</f>
        <v>#NAME?</v>
      </c>
      <c r="B934" t="e" vm="1">
        <f ca="1">_xlfn.XLOOKUP(L934,Contenido[Contenido],Contenido[id_contenido])</f>
        <v>#NAME?</v>
      </c>
      <c r="C934" t="e" vm="1">
        <f ca="1">_xlfn.XLOOKUP(M934,Temas[Tema],Temas[id_Tema],FALSE)</f>
        <v>#NAME?</v>
      </c>
      <c r="D934" t="s">
        <v>4361</v>
      </c>
      <c r="F934" t="e" vm="2">
        <f t="shared" ca="1" si="56"/>
        <v>#NAME?</v>
      </c>
      <c r="G934" t="e" vm="2">
        <f t="shared" ca="1" si="57"/>
        <v>#NAME?</v>
      </c>
      <c r="H934" t="e" vm="2">
        <f t="shared" ca="1" si="58"/>
        <v>#NAME?</v>
      </c>
      <c r="I934" t="str">
        <f t="shared" si="59"/>
        <v>30.03.03.01 (en blanco)</v>
      </c>
      <c r="K934" t="s">
        <v>2728</v>
      </c>
      <c r="L934" t="s">
        <v>2729</v>
      </c>
      <c r="M934" t="s">
        <v>2737</v>
      </c>
      <c r="N934" t="s">
        <v>3440</v>
      </c>
    </row>
    <row r="935" spans="1:14" x14ac:dyDescent="0.25">
      <c r="A935" t="e" vm="1">
        <f ca="1">_xlfn.XLOOKUP(K935,Sectores[Sector],Sectores[id_Sector],FALSE)</f>
        <v>#NAME?</v>
      </c>
      <c r="B935" t="e" vm="1">
        <f ca="1">_xlfn.XLOOKUP(L935,Contenido[Contenido],Contenido[id_contenido])</f>
        <v>#NAME?</v>
      </c>
      <c r="C935" t="e" vm="1">
        <f ca="1">_xlfn.XLOOKUP(M935,Temas[Tema],Temas[id_Tema],FALSE)</f>
        <v>#NAME?</v>
      </c>
      <c r="D935" t="s">
        <v>4362</v>
      </c>
      <c r="F935" t="e" vm="2">
        <f t="shared" ca="1" si="56"/>
        <v>#NAME?</v>
      </c>
      <c r="G935" t="e" vm="2">
        <f t="shared" ca="1" si="57"/>
        <v>#NAME?</v>
      </c>
      <c r="H935" t="e" vm="2">
        <f t="shared" ca="1" si="58"/>
        <v>#NAME?</v>
      </c>
      <c r="I935" t="str">
        <f t="shared" si="59"/>
        <v>30.03.04.01 (en blanco)</v>
      </c>
      <c r="K935" t="s">
        <v>2728</v>
      </c>
      <c r="L935" t="s">
        <v>2729</v>
      </c>
      <c r="M935" t="s">
        <v>2738</v>
      </c>
      <c r="N935" t="s">
        <v>3440</v>
      </c>
    </row>
    <row r="936" spans="1:14" x14ac:dyDescent="0.25">
      <c r="A936" t="e" vm="1">
        <f ca="1">_xlfn.XLOOKUP(K936,Sectores[Sector],Sectores[id_Sector],FALSE)</f>
        <v>#NAME?</v>
      </c>
      <c r="B936" t="e" vm="1">
        <f ca="1">_xlfn.XLOOKUP(L936,Contenido[Contenido],Contenido[id_contenido])</f>
        <v>#NAME?</v>
      </c>
      <c r="C936" t="e" vm="1">
        <f ca="1">_xlfn.XLOOKUP(M936,Temas[Tema],Temas[id_Tema],FALSE)</f>
        <v>#NAME?</v>
      </c>
      <c r="D936" t="s">
        <v>4363</v>
      </c>
      <c r="F936" t="e" vm="2">
        <f t="shared" ca="1" si="56"/>
        <v>#NAME?</v>
      </c>
      <c r="G936" t="e" vm="2">
        <f t="shared" ca="1" si="57"/>
        <v>#NAME?</v>
      </c>
      <c r="H936" t="e" vm="2">
        <f t="shared" ca="1" si="58"/>
        <v>#NAME?</v>
      </c>
      <c r="I936" t="str">
        <f t="shared" si="59"/>
        <v>30.03.05.01 (en blanco)</v>
      </c>
      <c r="K936" t="s">
        <v>2728</v>
      </c>
      <c r="L936" t="s">
        <v>2729</v>
      </c>
      <c r="M936" t="s">
        <v>2751</v>
      </c>
      <c r="N936" t="s">
        <v>3440</v>
      </c>
    </row>
    <row r="937" spans="1:14" x14ac:dyDescent="0.25">
      <c r="A937" t="e" vm="1">
        <f ca="1">_xlfn.XLOOKUP(K937,Sectores[Sector],Sectores[id_Sector],FALSE)</f>
        <v>#NAME?</v>
      </c>
      <c r="B937" t="e" vm="1">
        <f ca="1">_xlfn.XLOOKUP(L937,Contenido[Contenido],Contenido[id_contenido])</f>
        <v>#NAME?</v>
      </c>
      <c r="C937" t="e" vm="1">
        <f ca="1">_xlfn.XLOOKUP(M937,Temas[Tema],Temas[id_Tema],FALSE)</f>
        <v>#NAME?</v>
      </c>
      <c r="D937" t="s">
        <v>4364</v>
      </c>
      <c r="F937" t="e" vm="2">
        <f t="shared" ca="1" si="56"/>
        <v>#NAME?</v>
      </c>
      <c r="G937" t="e" vm="2">
        <f t="shared" ca="1" si="57"/>
        <v>#NAME?</v>
      </c>
      <c r="H937" t="e" vm="2">
        <f t="shared" ca="1" si="58"/>
        <v>#NAME?</v>
      </c>
      <c r="I937" t="str">
        <f t="shared" si="59"/>
        <v>30.03.06.01 (en blanco)</v>
      </c>
      <c r="K937" t="s">
        <v>2728</v>
      </c>
      <c r="L937" t="s">
        <v>2729</v>
      </c>
      <c r="M937" t="s">
        <v>2745</v>
      </c>
      <c r="N937" t="s">
        <v>3440</v>
      </c>
    </row>
    <row r="938" spans="1:14" x14ac:dyDescent="0.25">
      <c r="A938" t="e" vm="1">
        <f ca="1">_xlfn.XLOOKUP(K938,Sectores[Sector],Sectores[id_Sector],FALSE)</f>
        <v>#NAME?</v>
      </c>
      <c r="B938" t="e" vm="1">
        <f ca="1">_xlfn.XLOOKUP(L938,Contenido[Contenido],Contenido[id_contenido])</f>
        <v>#NAME?</v>
      </c>
      <c r="C938" t="e" vm="1">
        <f ca="1">_xlfn.XLOOKUP(M938,Temas[Tema],Temas[id_Tema],FALSE)</f>
        <v>#NAME?</v>
      </c>
      <c r="D938" t="s">
        <v>4365</v>
      </c>
      <c r="F938" t="e" vm="2">
        <f t="shared" ca="1" si="56"/>
        <v>#NAME?</v>
      </c>
      <c r="G938" t="e" vm="2">
        <f t="shared" ca="1" si="57"/>
        <v>#NAME?</v>
      </c>
      <c r="H938" t="e" vm="2">
        <f t="shared" ca="1" si="58"/>
        <v>#NAME?</v>
      </c>
      <c r="I938" t="str">
        <f t="shared" si="59"/>
        <v>30.03.07.01 (en blanco)</v>
      </c>
      <c r="K938" t="s">
        <v>2728</v>
      </c>
      <c r="L938" t="s">
        <v>2729</v>
      </c>
      <c r="M938" t="s">
        <v>2746</v>
      </c>
      <c r="N938" t="s">
        <v>3440</v>
      </c>
    </row>
    <row r="939" spans="1:14" x14ac:dyDescent="0.25">
      <c r="A939" t="e" vm="1">
        <f ca="1">_xlfn.XLOOKUP(K939,Sectores[Sector],Sectores[id_Sector],FALSE)</f>
        <v>#NAME?</v>
      </c>
      <c r="B939" t="e" vm="1">
        <f ca="1">_xlfn.XLOOKUP(L939,Contenido[Contenido],Contenido[id_contenido])</f>
        <v>#NAME?</v>
      </c>
      <c r="C939" t="e" vm="1">
        <f ca="1">_xlfn.XLOOKUP(M939,Temas[Tema],Temas[id_Tema],FALSE)</f>
        <v>#NAME?</v>
      </c>
      <c r="D939" t="s">
        <v>4366</v>
      </c>
      <c r="F939" t="e" vm="2">
        <f t="shared" ca="1" si="56"/>
        <v>#NAME?</v>
      </c>
      <c r="G939" t="e" vm="2">
        <f t="shared" ca="1" si="57"/>
        <v>#NAME?</v>
      </c>
      <c r="H939" t="e" vm="2">
        <f t="shared" ca="1" si="58"/>
        <v>#NAME?</v>
      </c>
      <c r="I939" t="str">
        <f t="shared" si="59"/>
        <v>30.03.08.01 (en blanco)</v>
      </c>
      <c r="K939" t="s">
        <v>2728</v>
      </c>
      <c r="L939" t="s">
        <v>2729</v>
      </c>
      <c r="M939" t="s">
        <v>2740</v>
      </c>
      <c r="N939" t="s">
        <v>3440</v>
      </c>
    </row>
    <row r="940" spans="1:14" x14ac:dyDescent="0.25">
      <c r="A940" t="e" vm="1">
        <f ca="1">_xlfn.XLOOKUP(K940,Sectores[Sector],Sectores[id_Sector],FALSE)</f>
        <v>#NAME?</v>
      </c>
      <c r="B940" t="e" vm="1">
        <f ca="1">_xlfn.XLOOKUP(L940,Contenido[Contenido],Contenido[id_contenido])</f>
        <v>#NAME?</v>
      </c>
      <c r="C940" t="e" vm="1">
        <f ca="1">_xlfn.XLOOKUP(M940,Temas[Tema],Temas[id_Tema],FALSE)</f>
        <v>#NAME?</v>
      </c>
      <c r="D940" t="s">
        <v>4357</v>
      </c>
      <c r="F940" t="e" vm="2">
        <f t="shared" ca="1" si="56"/>
        <v>#NAME?</v>
      </c>
      <c r="G940" t="e" vm="2">
        <f t="shared" ca="1" si="57"/>
        <v>#NAME?</v>
      </c>
      <c r="H940" t="e" vm="2">
        <f t="shared" ca="1" si="58"/>
        <v>#NAME?</v>
      </c>
      <c r="I940" t="str">
        <f t="shared" si="59"/>
        <v>30.01.01.01 Impuesto a los actos jurídicos</v>
      </c>
      <c r="K940" t="s">
        <v>2728</v>
      </c>
      <c r="L940" t="s">
        <v>2729</v>
      </c>
      <c r="M940" t="s">
        <v>2734</v>
      </c>
      <c r="N940" t="s">
        <v>2723</v>
      </c>
    </row>
    <row r="941" spans="1:14" x14ac:dyDescent="0.25">
      <c r="A941" t="e" vm="1">
        <f ca="1">_xlfn.XLOOKUP(K941,Sectores[Sector],Sectores[id_Sector],FALSE)</f>
        <v>#NAME?</v>
      </c>
      <c r="B941" t="e" vm="1">
        <f ca="1">_xlfn.XLOOKUP(L941,Contenido[Contenido],Contenido[id_contenido])</f>
        <v>#NAME?</v>
      </c>
      <c r="C941" t="e" vm="1">
        <f ca="1">_xlfn.XLOOKUP(M941,Temas[Tema],Temas[id_Tema],FALSE)</f>
        <v>#NAME?</v>
      </c>
      <c r="D941" t="s">
        <v>4367</v>
      </c>
      <c r="F941" t="e" vm="2">
        <f t="shared" ca="1" si="56"/>
        <v>#NAME?</v>
      </c>
      <c r="G941" t="e" vm="2">
        <f t="shared" ca="1" si="57"/>
        <v>#NAME?</v>
      </c>
      <c r="H941" t="e" vm="2">
        <f t="shared" ca="1" si="58"/>
        <v>#NAME?</v>
      </c>
      <c r="I941" t="str">
        <f t="shared" si="59"/>
        <v>30.01.01.02 Impuesto a productos específicos</v>
      </c>
      <c r="K941" t="s">
        <v>2728</v>
      </c>
      <c r="L941" t="s">
        <v>2729</v>
      </c>
      <c r="M941" t="s">
        <v>2734</v>
      </c>
      <c r="N941" t="s">
        <v>2722</v>
      </c>
    </row>
    <row r="942" spans="1:14" x14ac:dyDescent="0.25">
      <c r="A942" t="e" vm="1">
        <f ca="1">_xlfn.XLOOKUP(K942,Sectores[Sector],Sectores[id_Sector],FALSE)</f>
        <v>#NAME?</v>
      </c>
      <c r="B942" t="e" vm="1">
        <f ca="1">_xlfn.XLOOKUP(L942,Contenido[Contenido],Contenido[id_contenido])</f>
        <v>#NAME?</v>
      </c>
      <c r="C942" t="e" vm="1">
        <f ca="1">_xlfn.XLOOKUP(M942,Temas[Tema],Temas[id_Tema],FALSE)</f>
        <v>#NAME?</v>
      </c>
      <c r="D942" t="s">
        <v>4368</v>
      </c>
      <c r="F942" t="e" vm="2">
        <f t="shared" ca="1" si="56"/>
        <v>#NAME?</v>
      </c>
      <c r="G942" t="e" vm="2">
        <f t="shared" ca="1" si="57"/>
        <v>#NAME?</v>
      </c>
      <c r="H942" t="e" vm="2">
        <f t="shared" ca="1" si="58"/>
        <v>#NAME?</v>
      </c>
      <c r="I942" t="str">
        <f t="shared" si="59"/>
        <v>30.01.01.03 Impuesto al comercio exterior</v>
      </c>
      <c r="K942" t="s">
        <v>2728</v>
      </c>
      <c r="L942" t="s">
        <v>2729</v>
      </c>
      <c r="M942" t="s">
        <v>2734</v>
      </c>
      <c r="N942" t="s">
        <v>2724</v>
      </c>
    </row>
    <row r="943" spans="1:14" x14ac:dyDescent="0.25">
      <c r="A943" t="e" vm="1">
        <f ca="1">_xlfn.XLOOKUP(K943,Sectores[Sector],Sectores[id_Sector],FALSE)</f>
        <v>#NAME?</v>
      </c>
      <c r="B943" t="e" vm="1">
        <f ca="1">_xlfn.XLOOKUP(L943,Contenido[Contenido],Contenido[id_contenido])</f>
        <v>#NAME?</v>
      </c>
      <c r="C943" t="e" vm="1">
        <f ca="1">_xlfn.XLOOKUP(M943,Temas[Tema],Temas[id_Tema],FALSE)</f>
        <v>#NAME?</v>
      </c>
      <c r="D943" t="s">
        <v>4369</v>
      </c>
      <c r="F943" t="e" vm="2">
        <f t="shared" ca="1" si="56"/>
        <v>#NAME?</v>
      </c>
      <c r="G943" t="e" vm="2">
        <f t="shared" ca="1" si="57"/>
        <v>#NAME?</v>
      </c>
      <c r="H943" t="e" vm="2">
        <f t="shared" ca="1" si="58"/>
        <v>#NAME?</v>
      </c>
      <c r="I943" t="str">
        <f t="shared" si="59"/>
        <v>30.01.01.04 Impuesto al valor agregado</v>
      </c>
      <c r="K943" t="s">
        <v>2728</v>
      </c>
      <c r="L943" t="s">
        <v>2729</v>
      </c>
      <c r="M943" t="s">
        <v>2734</v>
      </c>
      <c r="N943" t="s">
        <v>2721</v>
      </c>
    </row>
    <row r="944" spans="1:14" x14ac:dyDescent="0.25">
      <c r="A944" t="e" vm="1">
        <f ca="1">_xlfn.XLOOKUP(K944,Sectores[Sector],Sectores[id_Sector],FALSE)</f>
        <v>#NAME?</v>
      </c>
      <c r="B944" t="e" vm="1">
        <f ca="1">_xlfn.XLOOKUP(L944,Contenido[Contenido],Contenido[id_contenido])</f>
        <v>#NAME?</v>
      </c>
      <c r="C944" t="e" vm="1">
        <f ca="1">_xlfn.XLOOKUP(M944,Temas[Tema],Temas[id_Tema],FALSE)</f>
        <v>#NAME?</v>
      </c>
      <c r="D944" t="s">
        <v>4370</v>
      </c>
      <c r="F944" t="e" vm="2">
        <f t="shared" ca="1" si="56"/>
        <v>#NAME?</v>
      </c>
      <c r="G944" t="e" vm="2">
        <f t="shared" ca="1" si="57"/>
        <v>#NAME?</v>
      </c>
      <c r="H944" t="e" vm="2">
        <f t="shared" ca="1" si="58"/>
        <v>#NAME?</v>
      </c>
      <c r="I944" t="str">
        <f t="shared" si="59"/>
        <v>30.01.01.05 Impuestos a la renta</v>
      </c>
      <c r="K944" t="s">
        <v>2728</v>
      </c>
      <c r="L944" t="s">
        <v>2729</v>
      </c>
      <c r="M944" t="s">
        <v>2734</v>
      </c>
      <c r="N944" t="s">
        <v>2720</v>
      </c>
    </row>
    <row r="945" spans="1:14" x14ac:dyDescent="0.25">
      <c r="A945" t="e" vm="1">
        <f ca="1">_xlfn.XLOOKUP(K945,Sectores[Sector],Sectores[id_Sector],FALSE)</f>
        <v>#NAME?</v>
      </c>
      <c r="B945" t="e" vm="1">
        <f ca="1">_xlfn.XLOOKUP(L945,Contenido[Contenido],Contenido[id_contenido])</f>
        <v>#NAME?</v>
      </c>
      <c r="C945" t="e" vm="1">
        <f ca="1">_xlfn.XLOOKUP(M945,Temas[Tema],Temas[id_Tema],FALSE)</f>
        <v>#NAME?</v>
      </c>
      <c r="D945" t="s">
        <v>4371</v>
      </c>
      <c r="F945" t="e" vm="2">
        <f t="shared" ca="1" si="56"/>
        <v>#NAME?</v>
      </c>
      <c r="G945" t="e" vm="2">
        <f t="shared" ca="1" si="57"/>
        <v>#NAME?</v>
      </c>
      <c r="H945" t="e" vm="2">
        <f t="shared" ca="1" si="58"/>
        <v>#NAME?</v>
      </c>
      <c r="I945" t="str">
        <f t="shared" si="59"/>
        <v>30.01.01.06 Impuestos varios</v>
      </c>
      <c r="K945" t="s">
        <v>2728</v>
      </c>
      <c r="L945" t="s">
        <v>2729</v>
      </c>
      <c r="M945" t="s">
        <v>2734</v>
      </c>
      <c r="N945" t="s">
        <v>2725</v>
      </c>
    </row>
    <row r="946" spans="1:14" x14ac:dyDescent="0.25">
      <c r="A946" t="e" vm="1">
        <f ca="1">_xlfn.XLOOKUP(K946,Sectores[Sector],Sectores[id_Sector],FALSE)</f>
        <v>#NAME?</v>
      </c>
      <c r="B946" t="e" vm="1">
        <f ca="1">_xlfn.XLOOKUP(L946,Contenido[Contenido],Contenido[id_contenido])</f>
        <v>#NAME?</v>
      </c>
      <c r="C946" t="e" vm="1">
        <f ca="1">_xlfn.XLOOKUP(M946,Temas[Tema],Temas[id_Tema],FALSE)</f>
        <v>#NAME?</v>
      </c>
      <c r="D946" t="s">
        <v>4372</v>
      </c>
      <c r="F946" t="e" vm="2">
        <f t="shared" ca="1" si="56"/>
        <v>#NAME?</v>
      </c>
      <c r="G946" t="e" vm="2">
        <f t="shared" ca="1" si="57"/>
        <v>#NAME?</v>
      </c>
      <c r="H946" t="e" vm="2">
        <f t="shared" ca="1" si="58"/>
        <v>#NAME?</v>
      </c>
      <c r="I946" t="str">
        <f t="shared" si="59"/>
        <v>30.03.10.01 (en blanco)</v>
      </c>
      <c r="K946" t="s">
        <v>2728</v>
      </c>
      <c r="L946" t="s">
        <v>2729</v>
      </c>
      <c r="M946" t="s">
        <v>2741</v>
      </c>
      <c r="N946" t="s">
        <v>3440</v>
      </c>
    </row>
    <row r="947" spans="1:14" x14ac:dyDescent="0.25">
      <c r="A947" t="e" vm="1">
        <f ca="1">_xlfn.XLOOKUP(K947,Sectores[Sector],Sectores[id_Sector],FALSE)</f>
        <v>#NAME?</v>
      </c>
      <c r="B947" t="e" vm="1">
        <f ca="1">_xlfn.XLOOKUP(L947,Contenido[Contenido],Contenido[id_contenido])</f>
        <v>#NAME?</v>
      </c>
      <c r="C947" t="e" vm="1">
        <f ca="1">_xlfn.XLOOKUP(M947,Temas[Tema],Temas[id_Tema],FALSE)</f>
        <v>#NAME?</v>
      </c>
      <c r="D947" t="s">
        <v>4373</v>
      </c>
      <c r="F947" t="e" vm="2">
        <f t="shared" ca="1" si="56"/>
        <v>#NAME?</v>
      </c>
      <c r="G947" t="e" vm="2">
        <f t="shared" ca="1" si="57"/>
        <v>#NAME?</v>
      </c>
      <c r="H947" t="e" vm="2">
        <f t="shared" ca="1" si="58"/>
        <v>#NAME?</v>
      </c>
      <c r="I947" t="str">
        <f t="shared" si="59"/>
        <v>30.03.11.01 (en blanco)</v>
      </c>
      <c r="K947" t="s">
        <v>2728</v>
      </c>
      <c r="L947" t="s">
        <v>2729</v>
      </c>
      <c r="M947" t="s">
        <v>2742</v>
      </c>
      <c r="N947" t="s">
        <v>3440</v>
      </c>
    </row>
    <row r="948" spans="1:14" x14ac:dyDescent="0.25">
      <c r="A948" t="e" vm="1">
        <f ca="1">_xlfn.XLOOKUP(K948,Sectores[Sector],Sectores[id_Sector],FALSE)</f>
        <v>#NAME?</v>
      </c>
      <c r="B948" t="e" vm="1">
        <f ca="1">_xlfn.XLOOKUP(L948,Contenido[Contenido],Contenido[id_contenido])</f>
        <v>#NAME?</v>
      </c>
      <c r="C948" t="e" vm="1">
        <f ca="1">_xlfn.XLOOKUP(M948,Temas[Tema],Temas[id_Tema],FALSE)</f>
        <v>#NAME?</v>
      </c>
      <c r="D948" t="s">
        <v>4374</v>
      </c>
      <c r="F948" t="e" vm="2">
        <f t="shared" ca="1" si="56"/>
        <v>#NAME?</v>
      </c>
      <c r="G948" t="e" vm="2">
        <f t="shared" ca="1" si="57"/>
        <v>#NAME?</v>
      </c>
      <c r="H948" t="e" vm="2">
        <f t="shared" ca="1" si="58"/>
        <v>#NAME?</v>
      </c>
      <c r="I948" t="str">
        <f t="shared" si="59"/>
        <v>30.03.12.01 (en blanco)</v>
      </c>
      <c r="K948" t="s">
        <v>2728</v>
      </c>
      <c r="L948" t="s">
        <v>2729</v>
      </c>
      <c r="M948" t="s">
        <v>2743</v>
      </c>
      <c r="N948" t="s">
        <v>3440</v>
      </c>
    </row>
    <row r="949" spans="1:14" x14ac:dyDescent="0.25">
      <c r="A949" t="e" vm="1">
        <f ca="1">_xlfn.XLOOKUP(K949,Sectores[Sector],Sectores[id_Sector],FALSE)</f>
        <v>#NAME?</v>
      </c>
      <c r="B949" t="e" vm="1">
        <f ca="1">_xlfn.XLOOKUP(L949,Contenido[Contenido],Contenido[id_contenido])</f>
        <v>#NAME?</v>
      </c>
      <c r="C949" t="e" vm="1">
        <f ca="1">_xlfn.XLOOKUP(M949,Temas[Tema],Temas[id_Tema],FALSE)</f>
        <v>#NAME?</v>
      </c>
      <c r="D949" t="s">
        <v>4375</v>
      </c>
      <c r="F949" t="e" vm="2">
        <f t="shared" ca="1" si="56"/>
        <v>#NAME?</v>
      </c>
      <c r="G949" t="e" vm="2">
        <f t="shared" ca="1" si="57"/>
        <v>#NAME?</v>
      </c>
      <c r="H949" t="e" vm="2">
        <f t="shared" ca="1" si="58"/>
        <v>#NAME?</v>
      </c>
      <c r="I949" t="str">
        <f t="shared" si="59"/>
        <v>30.03.13.01 (en blanco)</v>
      </c>
      <c r="K949" t="s">
        <v>2728</v>
      </c>
      <c r="L949" t="s">
        <v>2729</v>
      </c>
      <c r="M949" t="s">
        <v>2747</v>
      </c>
      <c r="N949" t="s">
        <v>3440</v>
      </c>
    </row>
    <row r="950" spans="1:14" x14ac:dyDescent="0.25">
      <c r="A950" t="e" vm="1">
        <f ca="1">_xlfn.XLOOKUP(K950,Sectores[Sector],Sectores[id_Sector],FALSE)</f>
        <v>#NAME?</v>
      </c>
      <c r="B950" t="e" vm="1">
        <f ca="1">_xlfn.XLOOKUP(L950,Contenido[Contenido],Contenido[id_contenido])</f>
        <v>#NAME?</v>
      </c>
      <c r="C950" t="e" vm="1">
        <f ca="1">_xlfn.XLOOKUP(M950,Temas[Tema],Temas[id_Tema],FALSE)</f>
        <v>#NAME?</v>
      </c>
      <c r="D950" t="s">
        <v>4358</v>
      </c>
      <c r="F950" t="e" vm="2">
        <f t="shared" ca="1" si="56"/>
        <v>#NAME?</v>
      </c>
      <c r="G950" t="e" vm="2">
        <f t="shared" ca="1" si="57"/>
        <v>#NAME?</v>
      </c>
      <c r="H950" t="e" vm="2">
        <f t="shared" ca="1" si="58"/>
        <v>#NAME?</v>
      </c>
      <c r="I950" t="str">
        <f t="shared" si="59"/>
        <v>30.01.02.01 Impuesto a los actos jurídicos</v>
      </c>
      <c r="K950" t="s">
        <v>2728</v>
      </c>
      <c r="L950" t="s">
        <v>2729</v>
      </c>
      <c r="M950" t="s">
        <v>2733</v>
      </c>
      <c r="N950" t="s">
        <v>2723</v>
      </c>
    </row>
    <row r="951" spans="1:14" x14ac:dyDescent="0.25">
      <c r="A951" t="e" vm="1">
        <f ca="1">_xlfn.XLOOKUP(K951,Sectores[Sector],Sectores[id_Sector],FALSE)</f>
        <v>#NAME?</v>
      </c>
      <c r="B951" t="e" vm="1">
        <f ca="1">_xlfn.XLOOKUP(L951,Contenido[Contenido],Contenido[id_contenido])</f>
        <v>#NAME?</v>
      </c>
      <c r="C951" t="e" vm="1">
        <f ca="1">_xlfn.XLOOKUP(M951,Temas[Tema],Temas[id_Tema],FALSE)</f>
        <v>#NAME?</v>
      </c>
      <c r="D951" t="s">
        <v>4376</v>
      </c>
      <c r="F951" t="e" vm="2">
        <f t="shared" ca="1" si="56"/>
        <v>#NAME?</v>
      </c>
      <c r="G951" t="e" vm="2">
        <f t="shared" ca="1" si="57"/>
        <v>#NAME?</v>
      </c>
      <c r="H951" t="e" vm="2">
        <f t="shared" ca="1" si="58"/>
        <v>#NAME?</v>
      </c>
      <c r="I951" t="str">
        <f t="shared" si="59"/>
        <v>30.01.02.02 Impuesto a productos específicos</v>
      </c>
      <c r="K951" t="s">
        <v>2728</v>
      </c>
      <c r="L951" t="s">
        <v>2729</v>
      </c>
      <c r="M951" t="s">
        <v>2733</v>
      </c>
      <c r="N951" t="s">
        <v>2722</v>
      </c>
    </row>
    <row r="952" spans="1:14" x14ac:dyDescent="0.25">
      <c r="A952" t="e" vm="1">
        <f ca="1">_xlfn.XLOOKUP(K952,Sectores[Sector],Sectores[id_Sector],FALSE)</f>
        <v>#NAME?</v>
      </c>
      <c r="B952" t="e" vm="1">
        <f ca="1">_xlfn.XLOOKUP(L952,Contenido[Contenido],Contenido[id_contenido])</f>
        <v>#NAME?</v>
      </c>
      <c r="C952" t="e" vm="1">
        <f ca="1">_xlfn.XLOOKUP(M952,Temas[Tema],Temas[id_Tema],FALSE)</f>
        <v>#NAME?</v>
      </c>
      <c r="D952" t="s">
        <v>4377</v>
      </c>
      <c r="F952" t="e" vm="2">
        <f t="shared" ca="1" si="56"/>
        <v>#NAME?</v>
      </c>
      <c r="G952" t="e" vm="2">
        <f t="shared" ca="1" si="57"/>
        <v>#NAME?</v>
      </c>
      <c r="H952" t="e" vm="2">
        <f t="shared" ca="1" si="58"/>
        <v>#NAME?</v>
      </c>
      <c r="I952" t="str">
        <f t="shared" si="59"/>
        <v>30.01.02.03 Impuesto al comercio exterior</v>
      </c>
      <c r="K952" t="s">
        <v>2728</v>
      </c>
      <c r="L952" t="s">
        <v>2729</v>
      </c>
      <c r="M952" t="s">
        <v>2733</v>
      </c>
      <c r="N952" t="s">
        <v>2724</v>
      </c>
    </row>
    <row r="953" spans="1:14" x14ac:dyDescent="0.25">
      <c r="A953" t="e" vm="1">
        <f ca="1">_xlfn.XLOOKUP(K953,Sectores[Sector],Sectores[id_Sector],FALSE)</f>
        <v>#NAME?</v>
      </c>
      <c r="B953" t="e" vm="1">
        <f ca="1">_xlfn.XLOOKUP(L953,Contenido[Contenido],Contenido[id_contenido])</f>
        <v>#NAME?</v>
      </c>
      <c r="C953" t="e" vm="1">
        <f ca="1">_xlfn.XLOOKUP(M953,Temas[Tema],Temas[id_Tema],FALSE)</f>
        <v>#NAME?</v>
      </c>
      <c r="D953" t="s">
        <v>4378</v>
      </c>
      <c r="F953" t="e" vm="2">
        <f t="shared" ca="1" si="56"/>
        <v>#NAME?</v>
      </c>
      <c r="G953" t="e" vm="2">
        <f t="shared" ca="1" si="57"/>
        <v>#NAME?</v>
      </c>
      <c r="H953" t="e" vm="2">
        <f t="shared" ca="1" si="58"/>
        <v>#NAME?</v>
      </c>
      <c r="I953" t="str">
        <f t="shared" si="59"/>
        <v>30.01.02.04 Impuesto al valor agregado</v>
      </c>
      <c r="K953" t="s">
        <v>2728</v>
      </c>
      <c r="L953" t="s">
        <v>2729</v>
      </c>
      <c r="M953" t="s">
        <v>2733</v>
      </c>
      <c r="N953" t="s">
        <v>2721</v>
      </c>
    </row>
    <row r="954" spans="1:14" x14ac:dyDescent="0.25">
      <c r="A954" t="e" vm="1">
        <f ca="1">_xlfn.XLOOKUP(K954,Sectores[Sector],Sectores[id_Sector],FALSE)</f>
        <v>#NAME?</v>
      </c>
      <c r="B954" t="e" vm="1">
        <f ca="1">_xlfn.XLOOKUP(L954,Contenido[Contenido],Contenido[id_contenido])</f>
        <v>#NAME?</v>
      </c>
      <c r="C954" t="e" vm="1">
        <f ca="1">_xlfn.XLOOKUP(M954,Temas[Tema],Temas[id_Tema],FALSE)</f>
        <v>#NAME?</v>
      </c>
      <c r="D954" t="s">
        <v>4379</v>
      </c>
      <c r="F954" t="e" vm="2">
        <f t="shared" ca="1" si="56"/>
        <v>#NAME?</v>
      </c>
      <c r="G954" t="e" vm="2">
        <f t="shared" ca="1" si="57"/>
        <v>#NAME?</v>
      </c>
      <c r="H954" t="e" vm="2">
        <f t="shared" ca="1" si="58"/>
        <v>#NAME?</v>
      </c>
      <c r="I954" t="str">
        <f t="shared" si="59"/>
        <v>30.01.02.05 Impuestos a la renta</v>
      </c>
      <c r="K954" t="s">
        <v>2728</v>
      </c>
      <c r="L954" t="s">
        <v>2729</v>
      </c>
      <c r="M954" t="s">
        <v>2733</v>
      </c>
      <c r="N954" t="s">
        <v>2720</v>
      </c>
    </row>
    <row r="955" spans="1:14" x14ac:dyDescent="0.25">
      <c r="A955" t="e" vm="1">
        <f ca="1">_xlfn.XLOOKUP(K955,Sectores[Sector],Sectores[id_Sector],FALSE)</f>
        <v>#NAME?</v>
      </c>
      <c r="B955" t="e" vm="1">
        <f ca="1">_xlfn.XLOOKUP(L955,Contenido[Contenido],Contenido[id_contenido])</f>
        <v>#NAME?</v>
      </c>
      <c r="C955" t="e" vm="1">
        <f ca="1">_xlfn.XLOOKUP(M955,Temas[Tema],Temas[id_Tema],FALSE)</f>
        <v>#NAME?</v>
      </c>
      <c r="D955" t="s">
        <v>4380</v>
      </c>
      <c r="F955" t="e" vm="2">
        <f t="shared" ca="1" si="56"/>
        <v>#NAME?</v>
      </c>
      <c r="G955" t="e" vm="2">
        <f t="shared" ca="1" si="57"/>
        <v>#NAME?</v>
      </c>
      <c r="H955" t="e" vm="2">
        <f t="shared" ca="1" si="58"/>
        <v>#NAME?</v>
      </c>
      <c r="I955" t="str">
        <f t="shared" si="59"/>
        <v>30.01.02.06 Impuestos varios</v>
      </c>
      <c r="K955" t="s">
        <v>2728</v>
      </c>
      <c r="L955" t="s">
        <v>2729</v>
      </c>
      <c r="M955" t="s">
        <v>2733</v>
      </c>
      <c r="N955" t="s">
        <v>2725</v>
      </c>
    </row>
    <row r="956" spans="1:14" x14ac:dyDescent="0.25">
      <c r="A956" t="e" vm="1">
        <f ca="1">_xlfn.XLOOKUP(K956,Sectores[Sector],Sectores[id_Sector],FALSE)</f>
        <v>#NAME?</v>
      </c>
      <c r="B956" t="e" vm="1">
        <f ca="1">_xlfn.XLOOKUP(L956,Contenido[Contenido],Contenido[id_contenido])</f>
        <v>#NAME?</v>
      </c>
      <c r="C956" t="e" vm="1">
        <f ca="1">_xlfn.XLOOKUP(M956,Temas[Tema],Temas[id_Tema],FALSE)</f>
        <v>#NAME?</v>
      </c>
      <c r="D956" t="s">
        <v>4381</v>
      </c>
      <c r="F956" t="e" vm="2">
        <f t="shared" ca="1" si="56"/>
        <v>#NAME?</v>
      </c>
      <c r="G956" t="e" vm="2">
        <f t="shared" ca="1" si="57"/>
        <v>#NAME?</v>
      </c>
      <c r="H956" t="e" vm="2">
        <f t="shared" ca="1" si="58"/>
        <v>#NAME?</v>
      </c>
      <c r="I956" t="str">
        <f t="shared" si="59"/>
        <v>30.03.15.01 (en blanco)</v>
      </c>
      <c r="K956" t="s">
        <v>2728</v>
      </c>
      <c r="L956" t="s">
        <v>2729</v>
      </c>
      <c r="M956" t="s">
        <v>2748</v>
      </c>
      <c r="N956" t="s">
        <v>3440</v>
      </c>
    </row>
    <row r="957" spans="1:14" x14ac:dyDescent="0.25">
      <c r="A957" t="e" vm="1">
        <f ca="1">_xlfn.XLOOKUP(K957,Sectores[Sector],Sectores[id_Sector],FALSE)</f>
        <v>#NAME?</v>
      </c>
      <c r="B957" t="e" vm="1">
        <f ca="1">_xlfn.XLOOKUP(L957,Contenido[Contenido],Contenido[id_contenido])</f>
        <v>#NAME?</v>
      </c>
      <c r="C957" t="e" vm="1">
        <f ca="1">_xlfn.XLOOKUP(M957,Temas[Tema],Temas[id_Tema],FALSE)</f>
        <v>#NAME?</v>
      </c>
      <c r="D957" t="s">
        <v>4382</v>
      </c>
      <c r="F957" t="e" vm="2">
        <f t="shared" ca="1" si="56"/>
        <v>#NAME?</v>
      </c>
      <c r="G957" t="e" vm="2">
        <f t="shared" ca="1" si="57"/>
        <v>#NAME?</v>
      </c>
      <c r="H957" t="e" vm="2">
        <f t="shared" ca="1" si="58"/>
        <v>#NAME?</v>
      </c>
      <c r="I957" t="str">
        <f t="shared" si="59"/>
        <v>30.03.16.01 (en blanco)</v>
      </c>
      <c r="K957" t="s">
        <v>2728</v>
      </c>
      <c r="L957" t="s">
        <v>2729</v>
      </c>
      <c r="M957" t="s">
        <v>2739</v>
      </c>
      <c r="N957" t="s">
        <v>3440</v>
      </c>
    </row>
    <row r="958" spans="1:14" x14ac:dyDescent="0.25">
      <c r="A958" t="e" vm="1">
        <f ca="1">_xlfn.XLOOKUP(K958,Sectores[Sector],Sectores[id_Sector],FALSE)</f>
        <v>#NAME?</v>
      </c>
      <c r="B958" t="e" vm="1">
        <f ca="1">_xlfn.XLOOKUP(L958,Contenido[Contenido],Contenido[id_contenido])</f>
        <v>#NAME?</v>
      </c>
      <c r="C958" t="e" vm="1">
        <f ca="1">_xlfn.XLOOKUP(M958,Temas[Tema],Temas[id_Tema],FALSE)</f>
        <v>#NAME?</v>
      </c>
      <c r="D958" t="s">
        <v>4383</v>
      </c>
      <c r="F958" t="e" vm="2">
        <f t="shared" ca="1" si="56"/>
        <v>#NAME?</v>
      </c>
      <c r="G958" t="e" vm="2">
        <f t="shared" ca="1" si="57"/>
        <v>#NAME?</v>
      </c>
      <c r="H958" t="e" vm="2">
        <f t="shared" ca="1" si="58"/>
        <v>#NAME?</v>
      </c>
      <c r="I958" t="str">
        <f t="shared" si="59"/>
        <v>30.03.17.01 (en blanco)</v>
      </c>
      <c r="K958" t="s">
        <v>2728</v>
      </c>
      <c r="L958" t="s">
        <v>2729</v>
      </c>
      <c r="M958" t="s">
        <v>2749</v>
      </c>
      <c r="N958" t="s">
        <v>3440</v>
      </c>
    </row>
    <row r="959" spans="1:14" x14ac:dyDescent="0.25">
      <c r="A959" t="e" vm="1">
        <f ca="1">_xlfn.XLOOKUP(K959,Sectores[Sector],Sectores[id_Sector],FALSE)</f>
        <v>#NAME?</v>
      </c>
      <c r="B959" t="e" vm="1">
        <f ca="1">_xlfn.XLOOKUP(L959,Contenido[Contenido],Contenido[id_contenido])</f>
        <v>#NAME?</v>
      </c>
      <c r="C959" t="e" vm="1">
        <f ca="1">_xlfn.XLOOKUP(M959,Temas[Tema],Temas[id_Tema],FALSE)</f>
        <v>#NAME?</v>
      </c>
      <c r="D959" t="s">
        <v>4384</v>
      </c>
      <c r="F959" t="e" vm="2">
        <f t="shared" ca="1" si="56"/>
        <v>#NAME?</v>
      </c>
      <c r="G959" t="e" vm="2">
        <f t="shared" ca="1" si="57"/>
        <v>#NAME?</v>
      </c>
      <c r="H959" t="e" vm="2">
        <f t="shared" ca="1" si="58"/>
        <v>#NAME?</v>
      </c>
      <c r="I959" t="str">
        <f t="shared" si="59"/>
        <v>30.03.18.01 (en blanco)</v>
      </c>
      <c r="K959" t="s">
        <v>2728</v>
      </c>
      <c r="L959" t="s">
        <v>2729</v>
      </c>
      <c r="M959" t="s">
        <v>2750</v>
      </c>
      <c r="N959" t="s">
        <v>3440</v>
      </c>
    </row>
    <row r="960" spans="1:14" x14ac:dyDescent="0.25">
      <c r="A960" t="e" vm="1">
        <f ca="1">_xlfn.XLOOKUP(K960,Sectores[Sector],Sectores[id_Sector],FALSE)</f>
        <v>#NAME?</v>
      </c>
      <c r="B960" t="e" vm="1">
        <f ca="1">_xlfn.XLOOKUP(L960,Contenido[Contenido],Contenido[id_contenido])</f>
        <v>#NAME?</v>
      </c>
      <c r="C960" t="e" vm="1">
        <f ca="1">_xlfn.XLOOKUP(M960,Temas[Tema],Temas[id_Tema],FALSE)</f>
        <v>#NAME?</v>
      </c>
      <c r="D960" t="s">
        <v>4359</v>
      </c>
      <c r="F960" t="e" vm="2">
        <f t="shared" ca="1" si="56"/>
        <v>#NAME?</v>
      </c>
      <c r="G960" t="e" vm="2">
        <f t="shared" ca="1" si="57"/>
        <v>#NAME?</v>
      </c>
      <c r="H960" t="e" vm="2">
        <f t="shared" ca="1" si="58"/>
        <v>#NAME?</v>
      </c>
      <c r="I960" t="str">
        <f t="shared" si="59"/>
        <v>30.01.03.01 Impuesto a los actos jurídicos</v>
      </c>
      <c r="K960" t="s">
        <v>2728</v>
      </c>
      <c r="L960" t="s">
        <v>2729</v>
      </c>
      <c r="M960" t="s">
        <v>2732</v>
      </c>
      <c r="N960" t="s">
        <v>2723</v>
      </c>
    </row>
    <row r="961" spans="1:14" x14ac:dyDescent="0.25">
      <c r="A961" t="e" vm="1">
        <f ca="1">_xlfn.XLOOKUP(K961,Sectores[Sector],Sectores[id_Sector],FALSE)</f>
        <v>#NAME?</v>
      </c>
      <c r="B961" t="e" vm="1">
        <f ca="1">_xlfn.XLOOKUP(L961,Contenido[Contenido],Contenido[id_contenido])</f>
        <v>#NAME?</v>
      </c>
      <c r="C961" t="e" vm="1">
        <f ca="1">_xlfn.XLOOKUP(M961,Temas[Tema],Temas[id_Tema],FALSE)</f>
        <v>#NAME?</v>
      </c>
      <c r="D961" t="s">
        <v>4385</v>
      </c>
      <c r="F961" t="e" vm="2">
        <f t="shared" ca="1" si="56"/>
        <v>#NAME?</v>
      </c>
      <c r="G961" t="e" vm="2">
        <f t="shared" ca="1" si="57"/>
        <v>#NAME?</v>
      </c>
      <c r="H961" t="e" vm="2">
        <f t="shared" ca="1" si="58"/>
        <v>#NAME?</v>
      </c>
      <c r="I961" t="str">
        <f t="shared" si="59"/>
        <v>30.01.03.02 Impuesto a productos específicos</v>
      </c>
      <c r="K961" t="s">
        <v>2728</v>
      </c>
      <c r="L961" t="s">
        <v>2729</v>
      </c>
      <c r="M961" t="s">
        <v>2732</v>
      </c>
      <c r="N961" t="s">
        <v>2722</v>
      </c>
    </row>
    <row r="962" spans="1:14" x14ac:dyDescent="0.25">
      <c r="A962" t="e" vm="1">
        <f ca="1">_xlfn.XLOOKUP(K962,Sectores[Sector],Sectores[id_Sector],FALSE)</f>
        <v>#NAME?</v>
      </c>
      <c r="B962" t="e" vm="1">
        <f ca="1">_xlfn.XLOOKUP(L962,Contenido[Contenido],Contenido[id_contenido])</f>
        <v>#NAME?</v>
      </c>
      <c r="C962" t="e" vm="1">
        <f ca="1">_xlfn.XLOOKUP(M962,Temas[Tema],Temas[id_Tema],FALSE)</f>
        <v>#NAME?</v>
      </c>
      <c r="D962" t="s">
        <v>4386</v>
      </c>
      <c r="F962" t="e" vm="2">
        <f t="shared" ca="1" si="56"/>
        <v>#NAME?</v>
      </c>
      <c r="G962" t="e" vm="2">
        <f t="shared" ca="1" si="57"/>
        <v>#NAME?</v>
      </c>
      <c r="H962" t="e" vm="2">
        <f t="shared" ca="1" si="58"/>
        <v>#NAME?</v>
      </c>
      <c r="I962" t="str">
        <f t="shared" si="59"/>
        <v>30.01.03.03 Impuesto al comercio exterior</v>
      </c>
      <c r="K962" t="s">
        <v>2728</v>
      </c>
      <c r="L962" t="s">
        <v>2729</v>
      </c>
      <c r="M962" t="s">
        <v>2732</v>
      </c>
      <c r="N962" t="s">
        <v>2724</v>
      </c>
    </row>
    <row r="963" spans="1:14" x14ac:dyDescent="0.25">
      <c r="A963" t="e" vm="1">
        <f ca="1">_xlfn.XLOOKUP(K963,Sectores[Sector],Sectores[id_Sector],FALSE)</f>
        <v>#NAME?</v>
      </c>
      <c r="B963" t="e" vm="1">
        <f ca="1">_xlfn.XLOOKUP(L963,Contenido[Contenido],Contenido[id_contenido])</f>
        <v>#NAME?</v>
      </c>
      <c r="C963" t="e" vm="1">
        <f ca="1">_xlfn.XLOOKUP(M963,Temas[Tema],Temas[id_Tema],FALSE)</f>
        <v>#NAME?</v>
      </c>
      <c r="D963" t="s">
        <v>4387</v>
      </c>
      <c r="F963" t="e" vm="2">
        <f t="shared" ca="1" si="56"/>
        <v>#NAME?</v>
      </c>
      <c r="G963" t="e" vm="2">
        <f t="shared" ca="1" si="57"/>
        <v>#NAME?</v>
      </c>
      <c r="H963" t="e" vm="2">
        <f t="shared" ca="1" si="58"/>
        <v>#NAME?</v>
      </c>
      <c r="I963" t="str">
        <f t="shared" si="59"/>
        <v>30.01.03.04 Impuesto al valor agregado</v>
      </c>
      <c r="K963" t="s">
        <v>2728</v>
      </c>
      <c r="L963" t="s">
        <v>2729</v>
      </c>
      <c r="M963" t="s">
        <v>2732</v>
      </c>
      <c r="N963" t="s">
        <v>2721</v>
      </c>
    </row>
    <row r="964" spans="1:14" x14ac:dyDescent="0.25">
      <c r="A964" t="e" vm="1">
        <f ca="1">_xlfn.XLOOKUP(K964,Sectores[Sector],Sectores[id_Sector],FALSE)</f>
        <v>#NAME?</v>
      </c>
      <c r="B964" t="e" vm="1">
        <f ca="1">_xlfn.XLOOKUP(L964,Contenido[Contenido],Contenido[id_contenido])</f>
        <v>#NAME?</v>
      </c>
      <c r="C964" t="e" vm="1">
        <f ca="1">_xlfn.XLOOKUP(M964,Temas[Tema],Temas[id_Tema],FALSE)</f>
        <v>#NAME?</v>
      </c>
      <c r="D964" t="s">
        <v>4388</v>
      </c>
      <c r="F964" t="e" vm="2">
        <f t="shared" ca="1" si="56"/>
        <v>#NAME?</v>
      </c>
      <c r="G964" t="e" vm="2">
        <f t="shared" ca="1" si="57"/>
        <v>#NAME?</v>
      </c>
      <c r="H964" t="e" vm="2">
        <f t="shared" ca="1" si="58"/>
        <v>#NAME?</v>
      </c>
      <c r="I964" t="str">
        <f t="shared" si="59"/>
        <v>30.01.03.05 Impuestos a la renta</v>
      </c>
      <c r="K964" t="s">
        <v>2728</v>
      </c>
      <c r="L964" t="s">
        <v>2729</v>
      </c>
      <c r="M964" t="s">
        <v>2732</v>
      </c>
      <c r="N964" t="s">
        <v>2720</v>
      </c>
    </row>
    <row r="965" spans="1:14" x14ac:dyDescent="0.25">
      <c r="A965" t="e" vm="1">
        <f ca="1">_xlfn.XLOOKUP(K965,Sectores[Sector],Sectores[id_Sector],FALSE)</f>
        <v>#NAME?</v>
      </c>
      <c r="B965" t="e" vm="1">
        <f ca="1">_xlfn.XLOOKUP(L965,Contenido[Contenido],Contenido[id_contenido])</f>
        <v>#NAME?</v>
      </c>
      <c r="C965" t="e" vm="1">
        <f ca="1">_xlfn.XLOOKUP(M965,Temas[Tema],Temas[id_Tema],FALSE)</f>
        <v>#NAME?</v>
      </c>
      <c r="D965" t="s">
        <v>4389</v>
      </c>
      <c r="F965" t="e" vm="2">
        <f t="shared" ref="F965:F1028" ca="1" si="60">+A965&amp;" "&amp;K965</f>
        <v>#NAME?</v>
      </c>
      <c r="G965" t="e" vm="2">
        <f t="shared" ref="G965:G1028" ca="1" si="61">+B965&amp;" "&amp;L965</f>
        <v>#NAME?</v>
      </c>
      <c r="H965" t="e" vm="2">
        <f t="shared" ref="H965:H1028" ca="1" si="62">+C965&amp;" "&amp;M965</f>
        <v>#NAME?</v>
      </c>
      <c r="I965" t="str">
        <f t="shared" ref="I965:I1028" si="63">+D965&amp;" "&amp;N965</f>
        <v>30.01.03.06 Impuestos varios</v>
      </c>
      <c r="K965" t="s">
        <v>2728</v>
      </c>
      <c r="L965" t="s">
        <v>2729</v>
      </c>
      <c r="M965" t="s">
        <v>2732</v>
      </c>
      <c r="N965" t="s">
        <v>2725</v>
      </c>
    </row>
    <row r="966" spans="1:14" x14ac:dyDescent="0.25">
      <c r="A966" t="e" vm="1">
        <f ca="1">_xlfn.XLOOKUP(K966,Sectores[Sector],Sectores[id_Sector],FALSE)</f>
        <v>#NAME?</v>
      </c>
      <c r="B966" t="e" vm="1">
        <f ca="1">_xlfn.XLOOKUP(L966,Contenido[Contenido],Contenido[id_contenido])</f>
        <v>#NAME?</v>
      </c>
      <c r="C966" t="e" vm="1">
        <f ca="1">_xlfn.XLOOKUP(M966,Temas[Tema],Temas[id_Tema],FALSE)</f>
        <v>#NAME?</v>
      </c>
      <c r="D966" t="s">
        <v>4390</v>
      </c>
      <c r="F966" t="e" vm="2">
        <f t="shared" ca="1" si="60"/>
        <v>#NAME?</v>
      </c>
      <c r="G966" t="e" vm="2">
        <f t="shared" ca="1" si="61"/>
        <v>#NAME?</v>
      </c>
      <c r="H966" t="e" vm="2">
        <f t="shared" ca="1" si="62"/>
        <v>#NAME?</v>
      </c>
      <c r="I966" t="str">
        <f t="shared" si="63"/>
        <v>16.01.01.01 q1 (Ene-Abr)</v>
      </c>
      <c r="K966" t="s">
        <v>37</v>
      </c>
      <c r="L966" t="s">
        <v>1306</v>
      </c>
      <c r="M966" t="s">
        <v>1307</v>
      </c>
      <c r="N966" t="s">
        <v>1308</v>
      </c>
    </row>
    <row r="967" spans="1:14" x14ac:dyDescent="0.25">
      <c r="A967" t="e" vm="1">
        <f ca="1">_xlfn.XLOOKUP(K967,Sectores[Sector],Sectores[id_Sector],FALSE)</f>
        <v>#NAME?</v>
      </c>
      <c r="B967" t="e" vm="1">
        <f ca="1">_xlfn.XLOOKUP(L967,Contenido[Contenido],Contenido[id_contenido])</f>
        <v>#NAME?</v>
      </c>
      <c r="C967" t="e" vm="1">
        <f ca="1">_xlfn.XLOOKUP(M967,Temas[Tema],Temas[id_Tema],FALSE)</f>
        <v>#NAME?</v>
      </c>
      <c r="D967" t="s">
        <v>4391</v>
      </c>
      <c r="F967" t="e" vm="2">
        <f t="shared" ca="1" si="60"/>
        <v>#NAME?</v>
      </c>
      <c r="G967" t="e" vm="2">
        <f t="shared" ca="1" si="61"/>
        <v>#NAME?</v>
      </c>
      <c r="H967" t="e" vm="2">
        <f t="shared" ca="1" si="62"/>
        <v>#NAME?</v>
      </c>
      <c r="I967" t="str">
        <f t="shared" si="63"/>
        <v>16.01.01.02 q2 (May-Dic)</v>
      </c>
      <c r="K967" t="s">
        <v>37</v>
      </c>
      <c r="L967" t="s">
        <v>1306</v>
      </c>
      <c r="M967" t="s">
        <v>1307</v>
      </c>
      <c r="N967" t="s">
        <v>1312</v>
      </c>
    </row>
    <row r="968" spans="1:14" x14ac:dyDescent="0.25">
      <c r="A968" t="e" vm="1">
        <f ca="1">_xlfn.XLOOKUP(K968,Sectores[Sector],Sectores[id_Sector],FALSE)</f>
        <v>#NAME?</v>
      </c>
      <c r="B968" t="e" vm="1">
        <f ca="1">_xlfn.XLOOKUP(L968,Contenido[Contenido],Contenido[id_contenido])</f>
        <v>#NAME?</v>
      </c>
      <c r="C968" t="e" vm="1">
        <f ca="1">_xlfn.XLOOKUP(M968,Temas[Tema],Temas[id_Tema],FALSE)</f>
        <v>#NAME?</v>
      </c>
      <c r="D968" t="s">
        <v>4392</v>
      </c>
      <c r="F968" t="e" vm="2">
        <f t="shared" ca="1" si="60"/>
        <v>#NAME?</v>
      </c>
      <c r="G968" t="e" vm="2">
        <f t="shared" ca="1" si="61"/>
        <v>#NAME?</v>
      </c>
      <c r="H968" t="e" vm="2">
        <f t="shared" ca="1" si="62"/>
        <v>#NAME?</v>
      </c>
      <c r="I968" t="str">
        <f t="shared" si="63"/>
        <v>16.01.02.01 q1 (Ene-Abr)</v>
      </c>
      <c r="K968" t="s">
        <v>37</v>
      </c>
      <c r="L968" t="s">
        <v>1306</v>
      </c>
      <c r="M968" t="s">
        <v>1324</v>
      </c>
      <c r="N968" t="s">
        <v>1308</v>
      </c>
    </row>
    <row r="969" spans="1:14" x14ac:dyDescent="0.25">
      <c r="A969" t="e" vm="1">
        <f ca="1">_xlfn.XLOOKUP(K969,Sectores[Sector],Sectores[id_Sector],FALSE)</f>
        <v>#NAME?</v>
      </c>
      <c r="B969" t="e" vm="1">
        <f ca="1">_xlfn.XLOOKUP(L969,Contenido[Contenido],Contenido[id_contenido])</f>
        <v>#NAME?</v>
      </c>
      <c r="C969" t="e" vm="1">
        <f ca="1">_xlfn.XLOOKUP(M969,Temas[Tema],Temas[id_Tema],FALSE)</f>
        <v>#NAME?</v>
      </c>
      <c r="D969" t="s">
        <v>4393</v>
      </c>
      <c r="F969" t="e" vm="2">
        <f t="shared" ca="1" si="60"/>
        <v>#NAME?</v>
      </c>
      <c r="G969" t="e" vm="2">
        <f t="shared" ca="1" si="61"/>
        <v>#NAME?</v>
      </c>
      <c r="H969" t="e" vm="2">
        <f t="shared" ca="1" si="62"/>
        <v>#NAME?</v>
      </c>
      <c r="I969" t="str">
        <f t="shared" si="63"/>
        <v>16.01.02.02 q2 (May-Dic)</v>
      </c>
      <c r="K969" t="s">
        <v>37</v>
      </c>
      <c r="L969" t="s">
        <v>1306</v>
      </c>
      <c r="M969" t="s">
        <v>1324</v>
      </c>
      <c r="N969" t="s">
        <v>1312</v>
      </c>
    </row>
    <row r="970" spans="1:14" x14ac:dyDescent="0.25">
      <c r="A970" t="e" vm="1">
        <f ca="1">_xlfn.XLOOKUP(K970,Sectores[Sector],Sectores[id_Sector],FALSE)</f>
        <v>#NAME?</v>
      </c>
      <c r="B970" t="e" vm="1">
        <f ca="1">_xlfn.XLOOKUP(L970,Contenido[Contenido],Contenido[id_contenido])</f>
        <v>#NAME?</v>
      </c>
      <c r="C970" t="e" vm="1">
        <f ca="1">_xlfn.XLOOKUP(M970,Temas[Tema],Temas[id_Tema],FALSE)</f>
        <v>#NAME?</v>
      </c>
      <c r="D970" t="s">
        <v>4394</v>
      </c>
      <c r="F970" t="e" vm="2">
        <f t="shared" ca="1" si="60"/>
        <v>#NAME?</v>
      </c>
      <c r="G970" t="e" vm="2">
        <f t="shared" ca="1" si="61"/>
        <v>#NAME?</v>
      </c>
      <c r="H970" t="e" vm="2">
        <f t="shared" ca="1" si="62"/>
        <v>#NAME?</v>
      </c>
      <c r="I970" t="str">
        <f t="shared" si="63"/>
        <v>16.01.03.01 q1 (Ene-Abr)</v>
      </c>
      <c r="K970" t="s">
        <v>37</v>
      </c>
      <c r="L970" t="s">
        <v>1306</v>
      </c>
      <c r="M970" t="s">
        <v>1315</v>
      </c>
      <c r="N970" t="s">
        <v>1308</v>
      </c>
    </row>
    <row r="971" spans="1:14" x14ac:dyDescent="0.25">
      <c r="A971" t="e" vm="1">
        <f ca="1">_xlfn.XLOOKUP(K971,Sectores[Sector],Sectores[id_Sector],FALSE)</f>
        <v>#NAME?</v>
      </c>
      <c r="B971" t="e" vm="1">
        <f ca="1">_xlfn.XLOOKUP(L971,Contenido[Contenido],Contenido[id_contenido])</f>
        <v>#NAME?</v>
      </c>
      <c r="C971" t="e" vm="1">
        <f ca="1">_xlfn.XLOOKUP(M971,Temas[Tema],Temas[id_Tema],FALSE)</f>
        <v>#NAME?</v>
      </c>
      <c r="D971" t="s">
        <v>4395</v>
      </c>
      <c r="F971" t="e" vm="2">
        <f t="shared" ca="1" si="60"/>
        <v>#NAME?</v>
      </c>
      <c r="G971" t="e" vm="2">
        <f t="shared" ca="1" si="61"/>
        <v>#NAME?</v>
      </c>
      <c r="H971" t="e" vm="2">
        <f t="shared" ca="1" si="62"/>
        <v>#NAME?</v>
      </c>
      <c r="I971" t="str">
        <f t="shared" si="63"/>
        <v>16.01.03.02 q2 (May-Dic)</v>
      </c>
      <c r="K971" t="s">
        <v>37</v>
      </c>
      <c r="L971" t="s">
        <v>1306</v>
      </c>
      <c r="M971" t="s">
        <v>1315</v>
      </c>
      <c r="N971" t="s">
        <v>1312</v>
      </c>
    </row>
    <row r="972" spans="1:14" x14ac:dyDescent="0.25">
      <c r="A972" t="e" vm="1">
        <f ca="1">_xlfn.XLOOKUP(K972,Sectores[Sector],Sectores[id_Sector],FALSE)</f>
        <v>#NAME?</v>
      </c>
      <c r="B972" t="e" vm="1">
        <f ca="1">_xlfn.XLOOKUP(L972,Contenido[Contenido],Contenido[id_contenido])</f>
        <v>#NAME?</v>
      </c>
      <c r="C972" t="e" vm="1">
        <f ca="1">_xlfn.XLOOKUP(M972,Temas[Tema],Temas[id_Tema],FALSE)</f>
        <v>#NAME?</v>
      </c>
      <c r="D972" t="s">
        <v>4396</v>
      </c>
      <c r="F972" t="e" vm="2">
        <f t="shared" ca="1" si="60"/>
        <v>#NAME?</v>
      </c>
      <c r="G972" t="e" vm="2">
        <f t="shared" ca="1" si="61"/>
        <v>#NAME?</v>
      </c>
      <c r="H972" t="e" vm="2">
        <f t="shared" ca="1" si="62"/>
        <v>#NAME?</v>
      </c>
      <c r="I972" t="str">
        <f t="shared" si="63"/>
        <v>16.01.04.01 q1 (Ene-Abr)</v>
      </c>
      <c r="K972" t="s">
        <v>37</v>
      </c>
      <c r="L972" t="s">
        <v>1306</v>
      </c>
      <c r="M972" t="s">
        <v>1318</v>
      </c>
      <c r="N972" t="s">
        <v>1308</v>
      </c>
    </row>
    <row r="973" spans="1:14" x14ac:dyDescent="0.25">
      <c r="A973" t="e" vm="1">
        <f ca="1">_xlfn.XLOOKUP(K973,Sectores[Sector],Sectores[id_Sector],FALSE)</f>
        <v>#NAME?</v>
      </c>
      <c r="B973" t="e" vm="1">
        <f ca="1">_xlfn.XLOOKUP(L973,Contenido[Contenido],Contenido[id_contenido])</f>
        <v>#NAME?</v>
      </c>
      <c r="C973" t="e" vm="1">
        <f ca="1">_xlfn.XLOOKUP(M973,Temas[Tema],Temas[id_Tema],FALSE)</f>
        <v>#NAME?</v>
      </c>
      <c r="D973" t="s">
        <v>4397</v>
      </c>
      <c r="F973" t="e" vm="2">
        <f t="shared" ca="1" si="60"/>
        <v>#NAME?</v>
      </c>
      <c r="G973" t="e" vm="2">
        <f t="shared" ca="1" si="61"/>
        <v>#NAME?</v>
      </c>
      <c r="H973" t="e" vm="2">
        <f t="shared" ca="1" si="62"/>
        <v>#NAME?</v>
      </c>
      <c r="I973" t="str">
        <f t="shared" si="63"/>
        <v>16.01.04.02 q2 (May-Dic)</v>
      </c>
      <c r="K973" t="s">
        <v>37</v>
      </c>
      <c r="L973" t="s">
        <v>1306</v>
      </c>
      <c r="M973" t="s">
        <v>1318</v>
      </c>
      <c r="N973" t="s">
        <v>1312</v>
      </c>
    </row>
    <row r="974" spans="1:14" x14ac:dyDescent="0.25">
      <c r="A974" t="e" vm="1">
        <f ca="1">_xlfn.XLOOKUP(K974,Sectores[Sector],Sectores[id_Sector],FALSE)</f>
        <v>#NAME?</v>
      </c>
      <c r="B974" t="e" vm="1">
        <f ca="1">_xlfn.XLOOKUP(L974,Contenido[Contenido],Contenido[id_contenido])</f>
        <v>#NAME?</v>
      </c>
      <c r="C974" t="e" vm="1">
        <f ca="1">_xlfn.XLOOKUP(M974,Temas[Tema],Temas[id_Tema],FALSE)</f>
        <v>#NAME?</v>
      </c>
      <c r="D974" t="s">
        <v>4398</v>
      </c>
      <c r="F974" t="e" vm="2">
        <f t="shared" ca="1" si="60"/>
        <v>#NAME?</v>
      </c>
      <c r="G974" t="e" vm="2">
        <f t="shared" ca="1" si="61"/>
        <v>#NAME?</v>
      </c>
      <c r="H974" t="e" vm="2">
        <f t="shared" ca="1" si="62"/>
        <v>#NAME?</v>
      </c>
      <c r="I974" t="str">
        <f t="shared" si="63"/>
        <v>16.01.05.01 q1 (Ene-Abr)</v>
      </c>
      <c r="K974" t="s">
        <v>37</v>
      </c>
      <c r="L974" t="s">
        <v>1306</v>
      </c>
      <c r="M974" t="s">
        <v>1321</v>
      </c>
      <c r="N974" t="s">
        <v>1308</v>
      </c>
    </row>
    <row r="975" spans="1:14" x14ac:dyDescent="0.25">
      <c r="A975" t="e" vm="1">
        <f ca="1">_xlfn.XLOOKUP(K975,Sectores[Sector],Sectores[id_Sector],FALSE)</f>
        <v>#NAME?</v>
      </c>
      <c r="B975" t="e" vm="1">
        <f ca="1">_xlfn.XLOOKUP(L975,Contenido[Contenido],Contenido[id_contenido])</f>
        <v>#NAME?</v>
      </c>
      <c r="C975" t="e" vm="1">
        <f ca="1">_xlfn.XLOOKUP(M975,Temas[Tema],Temas[id_Tema],FALSE)</f>
        <v>#NAME?</v>
      </c>
      <c r="D975" t="s">
        <v>4399</v>
      </c>
      <c r="F975" t="e" vm="2">
        <f t="shared" ca="1" si="60"/>
        <v>#NAME?</v>
      </c>
      <c r="G975" t="e" vm="2">
        <f t="shared" ca="1" si="61"/>
        <v>#NAME?</v>
      </c>
      <c r="H975" t="e" vm="2">
        <f t="shared" ca="1" si="62"/>
        <v>#NAME?</v>
      </c>
      <c r="I975" t="str">
        <f t="shared" si="63"/>
        <v>16.01.05.02 q2 (May-Dic)</v>
      </c>
      <c r="K975" t="s">
        <v>37</v>
      </c>
      <c r="L975" t="s">
        <v>1306</v>
      </c>
      <c r="M975" t="s">
        <v>1321</v>
      </c>
      <c r="N975" t="s">
        <v>1312</v>
      </c>
    </row>
    <row r="976" spans="1:14" x14ac:dyDescent="0.25">
      <c r="A976" t="e" vm="1">
        <f ca="1">_xlfn.XLOOKUP(K976,Sectores[Sector],Sectores[id_Sector],FALSE)</f>
        <v>#NAME?</v>
      </c>
      <c r="B976" t="e" vm="1">
        <f ca="1">_xlfn.XLOOKUP(L976,Contenido[Contenido],Contenido[id_contenido])</f>
        <v>#NAME?</v>
      </c>
      <c r="C976" t="e" vm="1">
        <f ca="1">_xlfn.XLOOKUP(M976,Temas[Tema],Temas[id_Tema],FALSE)</f>
        <v>#NAME?</v>
      </c>
      <c r="D976" t="s">
        <v>4400</v>
      </c>
      <c r="F976" t="e" vm="2">
        <f t="shared" ca="1" si="60"/>
        <v>#NAME?</v>
      </c>
      <c r="G976" t="e" vm="2">
        <f t="shared" ca="1" si="61"/>
        <v>#NAME?</v>
      </c>
      <c r="H976" t="e" vm="2">
        <f t="shared" ca="1" si="62"/>
        <v>#NAME?</v>
      </c>
      <c r="I976" t="str">
        <f t="shared" si="63"/>
        <v>16.02.01.01 Emisiones por combustible tipo Carbón</v>
      </c>
      <c r="K976" t="s">
        <v>37</v>
      </c>
      <c r="L976" t="s">
        <v>38</v>
      </c>
      <c r="M976" t="s">
        <v>104</v>
      </c>
      <c r="N976" t="s">
        <v>1162</v>
      </c>
    </row>
    <row r="977" spans="1:14" x14ac:dyDescent="0.25">
      <c r="A977" t="e" vm="1">
        <f ca="1">_xlfn.XLOOKUP(K977,Sectores[Sector],Sectores[id_Sector],FALSE)</f>
        <v>#NAME?</v>
      </c>
      <c r="B977" t="e" vm="1">
        <f ca="1">_xlfn.XLOOKUP(L977,Contenido[Contenido],Contenido[id_contenido])</f>
        <v>#NAME?</v>
      </c>
      <c r="C977" t="e" vm="1">
        <f ca="1">_xlfn.XLOOKUP(M977,Temas[Tema],Temas[id_Tema],FALSE)</f>
        <v>#NAME?</v>
      </c>
      <c r="D977" t="s">
        <v>4401</v>
      </c>
      <c r="F977" t="e" vm="2">
        <f t="shared" ca="1" si="60"/>
        <v>#NAME?</v>
      </c>
      <c r="G977" t="e" vm="2">
        <f t="shared" ca="1" si="61"/>
        <v>#NAME?</v>
      </c>
      <c r="H977" t="e" vm="2">
        <f t="shared" ca="1" si="62"/>
        <v>#NAME?</v>
      </c>
      <c r="I977" t="str">
        <f t="shared" si="63"/>
        <v>16.02.02.01 Emisiones Gas CH4 (CO2eq)</v>
      </c>
      <c r="K977" t="s">
        <v>37</v>
      </c>
      <c r="L977" t="s">
        <v>38</v>
      </c>
      <c r="M977" t="s">
        <v>1150</v>
      </c>
      <c r="N977" t="s">
        <v>1151</v>
      </c>
    </row>
    <row r="978" spans="1:14" x14ac:dyDescent="0.25">
      <c r="A978" t="e" vm="1">
        <f ca="1">_xlfn.XLOOKUP(K978,Sectores[Sector],Sectores[id_Sector],FALSE)</f>
        <v>#NAME?</v>
      </c>
      <c r="B978" t="e" vm="1">
        <f ca="1">_xlfn.XLOOKUP(L978,Contenido[Contenido],Contenido[id_contenido])</f>
        <v>#NAME?</v>
      </c>
      <c r="C978" t="e" vm="1">
        <f ca="1">_xlfn.XLOOKUP(M978,Temas[Tema],Temas[id_Tema],FALSE)</f>
        <v>#NAME?</v>
      </c>
      <c r="D978" t="s">
        <v>4402</v>
      </c>
      <c r="F978" t="e" vm="2">
        <f t="shared" ca="1" si="60"/>
        <v>#NAME?</v>
      </c>
      <c r="G978" t="e" vm="2">
        <f t="shared" ca="1" si="61"/>
        <v>#NAME?</v>
      </c>
      <c r="H978" t="e" vm="2">
        <f t="shared" ca="1" si="62"/>
        <v>#NAME?</v>
      </c>
      <c r="I978" t="str">
        <f t="shared" si="63"/>
        <v>16.02.03.01 Emisiones Gas CO2 (CO2eq)</v>
      </c>
      <c r="K978" t="s">
        <v>37</v>
      </c>
      <c r="L978" t="s">
        <v>38</v>
      </c>
      <c r="M978" t="s">
        <v>1147</v>
      </c>
      <c r="N978" t="s">
        <v>1148</v>
      </c>
    </row>
    <row r="979" spans="1:14" x14ac:dyDescent="0.25">
      <c r="A979" t="e" vm="1">
        <f ca="1">_xlfn.XLOOKUP(K979,Sectores[Sector],Sectores[id_Sector],FALSE)</f>
        <v>#NAME?</v>
      </c>
      <c r="B979" t="e" vm="1">
        <f ca="1">_xlfn.XLOOKUP(L979,Contenido[Contenido],Contenido[id_contenido])</f>
        <v>#NAME?</v>
      </c>
      <c r="C979" t="e" vm="1">
        <f ca="1">_xlfn.XLOOKUP(M979,Temas[Tema],Temas[id_Tema],FALSE)</f>
        <v>#NAME?</v>
      </c>
      <c r="D979" t="s">
        <v>4403</v>
      </c>
      <c r="F979" t="e" vm="2">
        <f t="shared" ca="1" si="60"/>
        <v>#NAME?</v>
      </c>
      <c r="G979" t="e" vm="2">
        <f t="shared" ca="1" si="61"/>
        <v>#NAME?</v>
      </c>
      <c r="H979" t="e" vm="2">
        <f t="shared" ca="1" si="62"/>
        <v>#NAME?</v>
      </c>
      <c r="I979" t="str">
        <f t="shared" si="63"/>
        <v>16.02.04.01 Emisiones por combustible tipo Gas</v>
      </c>
      <c r="K979" t="s">
        <v>37</v>
      </c>
      <c r="L979" t="s">
        <v>38</v>
      </c>
      <c r="M979" t="s">
        <v>1165</v>
      </c>
      <c r="N979" t="s">
        <v>1166</v>
      </c>
    </row>
    <row r="980" spans="1:14" x14ac:dyDescent="0.25">
      <c r="A980" t="e" vm="1">
        <f ca="1">_xlfn.XLOOKUP(K980,Sectores[Sector],Sectores[id_Sector],FALSE)</f>
        <v>#NAME?</v>
      </c>
      <c r="B980" t="e" vm="1">
        <f ca="1">_xlfn.XLOOKUP(L980,Contenido[Contenido],Contenido[id_contenido])</f>
        <v>#NAME?</v>
      </c>
      <c r="C980" t="e" vm="1">
        <f ca="1">_xlfn.XLOOKUP(M980,Temas[Tema],Temas[id_Tema],FALSE)</f>
        <v>#NAME?</v>
      </c>
      <c r="D980" t="s">
        <v>4404</v>
      </c>
      <c r="F980" t="e" vm="2">
        <f t="shared" ca="1" si="60"/>
        <v>#NAME?</v>
      </c>
      <c r="G980" t="e" vm="2">
        <f t="shared" ca="1" si="61"/>
        <v>#NAME?</v>
      </c>
      <c r="H980" t="e" vm="2">
        <f t="shared" ca="1" si="62"/>
        <v>#NAME?</v>
      </c>
      <c r="I980" t="str">
        <f t="shared" si="63"/>
        <v>16.02.05.01 CO2 equivalente</v>
      </c>
      <c r="K980" t="s">
        <v>37</v>
      </c>
      <c r="L980" t="s">
        <v>38</v>
      </c>
      <c r="M980" t="s">
        <v>128</v>
      </c>
      <c r="N980" t="s">
        <v>129</v>
      </c>
    </row>
    <row r="981" spans="1:14" x14ac:dyDescent="0.25">
      <c r="A981" t="e" vm="1">
        <f ca="1">_xlfn.XLOOKUP(K981,Sectores[Sector],Sectores[id_Sector],FALSE)</f>
        <v>#NAME?</v>
      </c>
      <c r="B981" t="e" vm="1">
        <f ca="1">_xlfn.XLOOKUP(L981,Contenido[Contenido],Contenido[id_contenido])</f>
        <v>#NAME?</v>
      </c>
      <c r="C981" t="e" vm="1">
        <f ca="1">_xlfn.XLOOKUP(M981,Temas[Tema],Temas[id_Tema],FALSE)</f>
        <v>#NAME?</v>
      </c>
      <c r="D981" t="s">
        <v>4405</v>
      </c>
      <c r="F981" t="e" vm="2">
        <f t="shared" ca="1" si="60"/>
        <v>#NAME?</v>
      </c>
      <c r="G981" t="e" vm="2">
        <f t="shared" ca="1" si="61"/>
        <v>#NAME?</v>
      </c>
      <c r="H981" t="e" vm="2">
        <f t="shared" ca="1" si="62"/>
        <v>#NAME?</v>
      </c>
      <c r="I981" t="str">
        <f t="shared" si="63"/>
        <v>16.02.06.01 Emisiones Gas HFC (CO2eq)</v>
      </c>
      <c r="K981" t="s">
        <v>37</v>
      </c>
      <c r="L981" t="s">
        <v>38</v>
      </c>
      <c r="M981" t="s">
        <v>1156</v>
      </c>
      <c r="N981" t="s">
        <v>1157</v>
      </c>
    </row>
    <row r="982" spans="1:14" x14ac:dyDescent="0.25">
      <c r="A982" t="e" vm="1">
        <f ca="1">_xlfn.XLOOKUP(K982,Sectores[Sector],Sectores[id_Sector],FALSE)</f>
        <v>#NAME?</v>
      </c>
      <c r="B982" t="e" vm="1">
        <f ca="1">_xlfn.XLOOKUP(L982,Contenido[Contenido],Contenido[id_contenido])</f>
        <v>#NAME?</v>
      </c>
      <c r="C982" t="e" vm="1">
        <f ca="1">_xlfn.XLOOKUP(M982,Temas[Tema],Temas[id_Tema],FALSE)</f>
        <v>#NAME?</v>
      </c>
      <c r="D982" t="s">
        <v>4406</v>
      </c>
      <c r="F982" t="e" vm="2">
        <f t="shared" ca="1" si="60"/>
        <v>#NAME?</v>
      </c>
      <c r="G982" t="e" vm="2">
        <f t="shared" ca="1" si="61"/>
        <v>#NAME?</v>
      </c>
      <c r="H982" t="e" vm="2">
        <f t="shared" ca="1" si="62"/>
        <v>#NAME?</v>
      </c>
      <c r="I982" t="str">
        <f t="shared" si="63"/>
        <v>16.02.07.01 Emisiones Gas N2O (CO2eq)</v>
      </c>
      <c r="K982" t="s">
        <v>37</v>
      </c>
      <c r="L982" t="s">
        <v>38</v>
      </c>
      <c r="M982" t="s">
        <v>1153</v>
      </c>
      <c r="N982" t="s">
        <v>1154</v>
      </c>
    </row>
    <row r="983" spans="1:14" x14ac:dyDescent="0.25">
      <c r="A983" t="e" vm="1">
        <f ca="1">_xlfn.XLOOKUP(K983,Sectores[Sector],Sectores[id_Sector],FALSE)</f>
        <v>#NAME?</v>
      </c>
      <c r="B983" t="e" vm="1">
        <f ca="1">_xlfn.XLOOKUP(L983,Contenido[Contenido],Contenido[id_contenido])</f>
        <v>#NAME?</v>
      </c>
      <c r="C983" t="e" vm="1">
        <f ca="1">_xlfn.XLOOKUP(M983,Temas[Tema],Temas[id_Tema],FALSE)</f>
        <v>#NAME?</v>
      </c>
      <c r="D983" t="s">
        <v>4407</v>
      </c>
      <c r="F983" t="e" vm="2">
        <f t="shared" ca="1" si="60"/>
        <v>#NAME?</v>
      </c>
      <c r="G983" t="e" vm="2">
        <f t="shared" ca="1" si="61"/>
        <v>#NAME?</v>
      </c>
      <c r="H983" t="e" vm="2">
        <f t="shared" ca="1" si="62"/>
        <v>#NAME?</v>
      </c>
      <c r="I983" t="str">
        <f t="shared" si="63"/>
        <v>16.02.08.01 Emisiones por combustible tipo Petróleo</v>
      </c>
      <c r="K983" t="s">
        <v>37</v>
      </c>
      <c r="L983" t="s">
        <v>38</v>
      </c>
      <c r="M983" t="s">
        <v>1168</v>
      </c>
      <c r="N983" t="s">
        <v>1169</v>
      </c>
    </row>
    <row r="984" spans="1:14" x14ac:dyDescent="0.25">
      <c r="A984" t="e" vm="1">
        <f ca="1">_xlfn.XLOOKUP(K984,Sectores[Sector],Sectores[id_Sector],FALSE)</f>
        <v>#NAME?</v>
      </c>
      <c r="B984" t="e" vm="1">
        <f ca="1">_xlfn.XLOOKUP(L984,Contenido[Contenido],Contenido[id_contenido])</f>
        <v>#NAME?</v>
      </c>
      <c r="C984" t="e" vm="1">
        <f ca="1">_xlfn.XLOOKUP(M984,Temas[Tema],Temas[id_Tema],FALSE)</f>
        <v>#NAME?</v>
      </c>
      <c r="D984" t="s">
        <v>4408</v>
      </c>
      <c r="F984" t="e" vm="2">
        <f t="shared" ca="1" si="60"/>
        <v>#NAME?</v>
      </c>
      <c r="G984" t="e" vm="2">
        <f t="shared" ca="1" si="61"/>
        <v>#NAME?</v>
      </c>
      <c r="H984" t="e" vm="2">
        <f t="shared" ca="1" si="62"/>
        <v>#NAME?</v>
      </c>
      <c r="I984" t="str">
        <f t="shared" si="63"/>
        <v>16.02.09.01 Agricultura</v>
      </c>
      <c r="K984" t="s">
        <v>37</v>
      </c>
      <c r="L984" t="s">
        <v>38</v>
      </c>
      <c r="M984" t="s">
        <v>1137</v>
      </c>
      <c r="N984" t="s">
        <v>31</v>
      </c>
    </row>
    <row r="985" spans="1:14" x14ac:dyDescent="0.25">
      <c r="A985" t="e" vm="1">
        <f ca="1">_xlfn.XLOOKUP(K985,Sectores[Sector],Sectores[id_Sector],FALSE)</f>
        <v>#NAME?</v>
      </c>
      <c r="B985" t="e" vm="1">
        <f ca="1">_xlfn.XLOOKUP(L985,Contenido[Contenido],Contenido[id_contenido])</f>
        <v>#NAME?</v>
      </c>
      <c r="C985" t="e" vm="1">
        <f ca="1">_xlfn.XLOOKUP(M985,Temas[Tema],Temas[id_Tema],FALSE)</f>
        <v>#NAME?</v>
      </c>
      <c r="D985" t="s">
        <v>4409</v>
      </c>
      <c r="F985" t="e" vm="2">
        <f t="shared" ca="1" si="60"/>
        <v>#NAME?</v>
      </c>
      <c r="G985" t="e" vm="2">
        <f t="shared" ca="1" si="61"/>
        <v>#NAME?</v>
      </c>
      <c r="H985" t="e" vm="2">
        <f t="shared" ca="1" si="62"/>
        <v>#NAME?</v>
      </c>
      <c r="I985" t="str">
        <f t="shared" si="63"/>
        <v>16.02.09.02 Energía</v>
      </c>
      <c r="K985" t="s">
        <v>37</v>
      </c>
      <c r="L985" t="s">
        <v>38</v>
      </c>
      <c r="M985" t="s">
        <v>1137</v>
      </c>
      <c r="N985" t="s">
        <v>81</v>
      </c>
    </row>
    <row r="986" spans="1:14" x14ac:dyDescent="0.25">
      <c r="A986" t="e" vm="1">
        <f ca="1">_xlfn.XLOOKUP(K986,Sectores[Sector],Sectores[id_Sector],FALSE)</f>
        <v>#NAME?</v>
      </c>
      <c r="B986" t="e" vm="1">
        <f ca="1">_xlfn.XLOOKUP(L986,Contenido[Contenido],Contenido[id_contenido])</f>
        <v>#NAME?</v>
      </c>
      <c r="C986" t="e" vm="1">
        <f ca="1">_xlfn.XLOOKUP(M986,Temas[Tema],Temas[id_Tema],FALSE)</f>
        <v>#NAME?</v>
      </c>
      <c r="D986" t="s">
        <v>4410</v>
      </c>
      <c r="F986" t="e" vm="2">
        <f t="shared" ca="1" si="60"/>
        <v>#NAME?</v>
      </c>
      <c r="G986" t="e" vm="2">
        <f t="shared" ca="1" si="61"/>
        <v>#NAME?</v>
      </c>
      <c r="H986" t="e" vm="2">
        <f t="shared" ca="1" si="62"/>
        <v>#NAME?</v>
      </c>
      <c r="I986" t="str">
        <f t="shared" si="63"/>
        <v>16.02.09.03 Procesos industriales y uso de productos</v>
      </c>
      <c r="K986" t="s">
        <v>37</v>
      </c>
      <c r="L986" t="s">
        <v>38</v>
      </c>
      <c r="M986" t="s">
        <v>1137</v>
      </c>
      <c r="N986" t="s">
        <v>1141</v>
      </c>
    </row>
    <row r="987" spans="1:14" x14ac:dyDescent="0.25">
      <c r="A987" t="e" vm="1">
        <f ca="1">_xlfn.XLOOKUP(K987,Sectores[Sector],Sectores[id_Sector],FALSE)</f>
        <v>#NAME?</v>
      </c>
      <c r="B987" t="e" vm="1">
        <f ca="1">_xlfn.XLOOKUP(L987,Contenido[Contenido],Contenido[id_contenido])</f>
        <v>#NAME?</v>
      </c>
      <c r="C987" t="e" vm="1">
        <f ca="1">_xlfn.XLOOKUP(M987,Temas[Tema],Temas[id_Tema],FALSE)</f>
        <v>#NAME?</v>
      </c>
      <c r="D987" t="s">
        <v>4411</v>
      </c>
      <c r="F987" t="e" vm="2">
        <f t="shared" ca="1" si="60"/>
        <v>#NAME?</v>
      </c>
      <c r="G987" t="e" vm="2">
        <f t="shared" ca="1" si="61"/>
        <v>#NAME?</v>
      </c>
      <c r="H987" t="e" vm="2">
        <f t="shared" ca="1" si="62"/>
        <v>#NAME?</v>
      </c>
      <c r="I987" t="str">
        <f t="shared" si="63"/>
        <v>16.02.09.04 Residuos</v>
      </c>
      <c r="K987" t="s">
        <v>37</v>
      </c>
      <c r="L987" t="s">
        <v>38</v>
      </c>
      <c r="M987" t="s">
        <v>1137</v>
      </c>
      <c r="N987" t="s">
        <v>1143</v>
      </c>
    </row>
    <row r="988" spans="1:14" x14ac:dyDescent="0.25">
      <c r="A988" t="e" vm="1">
        <f ca="1">_xlfn.XLOOKUP(K988,Sectores[Sector],Sectores[id_Sector],FALSE)</f>
        <v>#NAME?</v>
      </c>
      <c r="B988" t="e" vm="1">
        <f ca="1">_xlfn.XLOOKUP(L988,Contenido[Contenido],Contenido[id_contenido])</f>
        <v>#NAME?</v>
      </c>
      <c r="C988" t="e" vm="1">
        <f ca="1">_xlfn.XLOOKUP(M988,Temas[Tema],Temas[id_Tema],FALSE)</f>
        <v>#NAME?</v>
      </c>
      <c r="D988" t="s">
        <v>4412</v>
      </c>
      <c r="F988" t="e" vm="2">
        <f t="shared" ca="1" si="60"/>
        <v>#NAME?</v>
      </c>
      <c r="G988" t="e" vm="2">
        <f t="shared" ca="1" si="61"/>
        <v>#NAME?</v>
      </c>
      <c r="H988" t="e" vm="2">
        <f t="shared" ca="1" si="62"/>
        <v>#NAME?</v>
      </c>
      <c r="I988" t="str">
        <f t="shared" si="63"/>
        <v>16.02.09.05 Uso de la tierra, cambio de uso de la tierra y silvicultura</v>
      </c>
      <c r="K988" t="s">
        <v>37</v>
      </c>
      <c r="L988" t="s">
        <v>38</v>
      </c>
      <c r="M988" t="s">
        <v>1137</v>
      </c>
      <c r="N988" t="s">
        <v>1145</v>
      </c>
    </row>
    <row r="989" spans="1:14" x14ac:dyDescent="0.25">
      <c r="A989" t="e" vm="1">
        <f ca="1">_xlfn.XLOOKUP(K989,Sectores[Sector],Sectores[id_Sector],FALSE)</f>
        <v>#NAME?</v>
      </c>
      <c r="B989" t="e" vm="1">
        <f ca="1">_xlfn.XLOOKUP(L989,Contenido[Contenido],Contenido[id_contenido])</f>
        <v>#NAME?</v>
      </c>
      <c r="C989" t="e" vm="1">
        <f ca="1">_xlfn.XLOOKUP(M989,Temas[Tema],Temas[id_Tema],FALSE)</f>
        <v>#NAME?</v>
      </c>
      <c r="D989" t="s">
        <v>4413</v>
      </c>
      <c r="F989" t="e" vm="2">
        <f t="shared" ca="1" si="60"/>
        <v>#NAME?</v>
      </c>
      <c r="G989" t="e" vm="2">
        <f t="shared" ca="1" si="61"/>
        <v>#NAME?</v>
      </c>
      <c r="H989" t="e" vm="2">
        <f t="shared" ca="1" si="62"/>
        <v>#NAME?</v>
      </c>
      <c r="I989" t="str">
        <f t="shared" si="63"/>
        <v>16.02.10.01 Emisiones Gas SF6 (CO2eq)</v>
      </c>
      <c r="K989" t="s">
        <v>37</v>
      </c>
      <c r="L989" t="s">
        <v>38</v>
      </c>
      <c r="M989" t="s">
        <v>1159</v>
      </c>
      <c r="N989" t="s">
        <v>1160</v>
      </c>
    </row>
    <row r="990" spans="1:14" x14ac:dyDescent="0.25">
      <c r="A990" t="e" vm="1">
        <f ca="1">_xlfn.XLOOKUP(K990,Sectores[Sector],Sectores[id_Sector],FALSE)</f>
        <v>#NAME?</v>
      </c>
      <c r="B990" t="e" vm="1">
        <f ca="1">_xlfn.XLOOKUP(L990,Contenido[Contenido],Contenido[id_contenido])</f>
        <v>#NAME?</v>
      </c>
      <c r="C990" t="e" vm="1">
        <f ca="1">_xlfn.XLOOKUP(M990,Temas[Tema],Temas[id_Tema],FALSE)</f>
        <v>#NAME?</v>
      </c>
      <c r="D990" t="s">
        <v>4339</v>
      </c>
      <c r="F990" t="e" vm="2">
        <f t="shared" ca="1" si="60"/>
        <v>#NAME?</v>
      </c>
      <c r="G990" t="e" vm="2">
        <f t="shared" ca="1" si="61"/>
        <v>#NAME?</v>
      </c>
      <c r="H990" t="e" vm="2">
        <f t="shared" ca="1" si="62"/>
        <v>#NAME?</v>
      </c>
      <c r="I990" t="str">
        <f t="shared" si="63"/>
        <v>15.02.01.01 Índice de producción minera</v>
      </c>
      <c r="K990" t="s">
        <v>52</v>
      </c>
      <c r="L990" t="s">
        <v>607</v>
      </c>
      <c r="M990" t="s">
        <v>598</v>
      </c>
      <c r="N990" t="s">
        <v>599</v>
      </c>
    </row>
    <row r="991" spans="1:14" x14ac:dyDescent="0.25">
      <c r="A991" t="e" vm="1">
        <f ca="1">_xlfn.XLOOKUP(K991,Sectores[Sector],Sectores[id_Sector],FALSE)</f>
        <v>#NAME?</v>
      </c>
      <c r="B991" t="e" vm="1">
        <f ca="1">_xlfn.XLOOKUP(L991,Contenido[Contenido],Contenido[id_contenido])</f>
        <v>#NAME?</v>
      </c>
      <c r="C991" t="e" vm="1">
        <f ca="1">_xlfn.XLOOKUP(M991,Temas[Tema],Temas[id_Tema],FALSE)</f>
        <v>#NAME?</v>
      </c>
      <c r="D991" t="s">
        <v>4414</v>
      </c>
      <c r="F991" t="e" vm="2">
        <f t="shared" ca="1" si="60"/>
        <v>#NAME?</v>
      </c>
      <c r="G991" t="e" vm="2">
        <f t="shared" ca="1" si="61"/>
        <v>#NAME?</v>
      </c>
      <c r="H991" t="e" vm="2">
        <f t="shared" ca="1" si="62"/>
        <v>#NAME?</v>
      </c>
      <c r="I991" t="str">
        <f t="shared" si="63"/>
        <v>17.02.01.01 Producción de carbón</v>
      </c>
      <c r="K991" t="s">
        <v>52</v>
      </c>
      <c r="L991" t="s">
        <v>608</v>
      </c>
      <c r="M991" t="s">
        <v>32</v>
      </c>
      <c r="N991" t="s">
        <v>588</v>
      </c>
    </row>
    <row r="992" spans="1:14" x14ac:dyDescent="0.25">
      <c r="A992" t="e" vm="1">
        <f ca="1">_xlfn.XLOOKUP(K992,Sectores[Sector],Sectores[id_Sector],FALSE)</f>
        <v>#NAME?</v>
      </c>
      <c r="B992" t="e" vm="1">
        <f ca="1">_xlfn.XLOOKUP(L992,Contenido[Contenido],Contenido[id_contenido])</f>
        <v>#NAME?</v>
      </c>
      <c r="C992" t="e" vm="1">
        <f ca="1">_xlfn.XLOOKUP(M992,Temas[Tema],Temas[id_Tema],FALSE)</f>
        <v>#NAME?</v>
      </c>
      <c r="D992" t="s">
        <v>4415</v>
      </c>
      <c r="F992" t="e" vm="2">
        <f t="shared" ca="1" si="60"/>
        <v>#NAME?</v>
      </c>
      <c r="G992" t="e" vm="2">
        <f t="shared" ca="1" si="61"/>
        <v>#NAME?</v>
      </c>
      <c r="H992" t="e" vm="2">
        <f t="shared" ca="1" si="62"/>
        <v>#NAME?</v>
      </c>
      <c r="I992" t="str">
        <f t="shared" si="63"/>
        <v>17.03.01.01 Índice de producción de minería metálica</v>
      </c>
      <c r="K992" t="s">
        <v>52</v>
      </c>
      <c r="L992" t="s">
        <v>606</v>
      </c>
      <c r="M992" t="s">
        <v>604</v>
      </c>
      <c r="N992" t="s">
        <v>601</v>
      </c>
    </row>
    <row r="993" spans="1:14" x14ac:dyDescent="0.25">
      <c r="A993" t="e" vm="1">
        <f ca="1">_xlfn.XLOOKUP(K993,Sectores[Sector],Sectores[id_Sector],FALSE)</f>
        <v>#NAME?</v>
      </c>
      <c r="B993" t="e" vm="1">
        <f ca="1">_xlfn.XLOOKUP(L993,Contenido[Contenido],Contenido[id_contenido])</f>
        <v>#NAME?</v>
      </c>
      <c r="C993" t="e" vm="1">
        <f ca="1">_xlfn.XLOOKUP(M993,Temas[Tema],Temas[id_Tema],FALSE)</f>
        <v>#NAME?</v>
      </c>
      <c r="D993" t="s">
        <v>4414</v>
      </c>
      <c r="F993" t="e" vm="2">
        <f t="shared" ca="1" si="60"/>
        <v>#NAME?</v>
      </c>
      <c r="G993" t="e" vm="2">
        <f t="shared" ca="1" si="61"/>
        <v>#NAME?</v>
      </c>
      <c r="H993" t="e" vm="2">
        <f t="shared" ca="1" si="62"/>
        <v>#NAME?</v>
      </c>
      <c r="I993" t="str">
        <f t="shared" si="63"/>
        <v>17.02.01.01 Producción de cobre</v>
      </c>
      <c r="K993" t="s">
        <v>52</v>
      </c>
      <c r="L993" t="s">
        <v>606</v>
      </c>
      <c r="M993" t="s">
        <v>32</v>
      </c>
      <c r="N993" t="s">
        <v>590</v>
      </c>
    </row>
    <row r="994" spans="1:14" x14ac:dyDescent="0.25">
      <c r="A994" t="e" vm="1">
        <f ca="1">_xlfn.XLOOKUP(K994,Sectores[Sector],Sectores[id_Sector],FALSE)</f>
        <v>#NAME?</v>
      </c>
      <c r="B994" t="e" vm="1">
        <f ca="1">_xlfn.XLOOKUP(L994,Contenido[Contenido],Contenido[id_contenido])</f>
        <v>#NAME?</v>
      </c>
      <c r="C994" t="e" vm="1">
        <f ca="1">_xlfn.XLOOKUP(M994,Temas[Tema],Temas[id_Tema],FALSE)</f>
        <v>#NAME?</v>
      </c>
      <c r="D994" t="s">
        <v>4416</v>
      </c>
      <c r="F994" t="e" vm="2">
        <f t="shared" ca="1" si="60"/>
        <v>#NAME?</v>
      </c>
      <c r="G994" t="e" vm="2">
        <f t="shared" ca="1" si="61"/>
        <v>#NAME?</v>
      </c>
      <c r="H994" t="e" vm="2">
        <f t="shared" ca="1" si="62"/>
        <v>#NAME?</v>
      </c>
      <c r="I994" t="str">
        <f t="shared" si="63"/>
        <v>17.02.01.02 Producción de hierro</v>
      </c>
      <c r="K994" t="s">
        <v>52</v>
      </c>
      <c r="L994" t="s">
        <v>606</v>
      </c>
      <c r="M994" t="s">
        <v>32</v>
      </c>
      <c r="N994" t="s">
        <v>591</v>
      </c>
    </row>
    <row r="995" spans="1:14" x14ac:dyDescent="0.25">
      <c r="A995" t="e" vm="1">
        <f ca="1">_xlfn.XLOOKUP(K995,Sectores[Sector],Sectores[id_Sector],FALSE)</f>
        <v>#NAME?</v>
      </c>
      <c r="B995" t="e" vm="1">
        <f ca="1">_xlfn.XLOOKUP(L995,Contenido[Contenido],Contenido[id_contenido])</f>
        <v>#NAME?</v>
      </c>
      <c r="C995" t="e" vm="1">
        <f ca="1">_xlfn.XLOOKUP(M995,Temas[Tema],Temas[id_Tema],FALSE)</f>
        <v>#NAME?</v>
      </c>
      <c r="D995" t="s">
        <v>4417</v>
      </c>
      <c r="F995" t="e" vm="2">
        <f t="shared" ca="1" si="60"/>
        <v>#NAME?</v>
      </c>
      <c r="G995" t="e" vm="2">
        <f t="shared" ca="1" si="61"/>
        <v>#NAME?</v>
      </c>
      <c r="H995" t="e" vm="2">
        <f t="shared" ca="1" si="62"/>
        <v>#NAME?</v>
      </c>
      <c r="I995" t="str">
        <f t="shared" si="63"/>
        <v>17.02.01.03 Producción de molibdeno</v>
      </c>
      <c r="K995" t="s">
        <v>52</v>
      </c>
      <c r="L995" t="s">
        <v>606</v>
      </c>
      <c r="M995" t="s">
        <v>32</v>
      </c>
      <c r="N995" t="s">
        <v>592</v>
      </c>
    </row>
    <row r="996" spans="1:14" x14ac:dyDescent="0.25">
      <c r="A996" t="e" vm="1">
        <f ca="1">_xlfn.XLOOKUP(K996,Sectores[Sector],Sectores[id_Sector],FALSE)</f>
        <v>#NAME?</v>
      </c>
      <c r="B996" t="e" vm="1">
        <f ca="1">_xlfn.XLOOKUP(L996,Contenido[Contenido],Contenido[id_contenido])</f>
        <v>#NAME?</v>
      </c>
      <c r="C996" t="e" vm="1">
        <f ca="1">_xlfn.XLOOKUP(M996,Temas[Tema],Temas[id_Tema],FALSE)</f>
        <v>#NAME?</v>
      </c>
      <c r="D996" t="s">
        <v>4418</v>
      </c>
      <c r="F996" t="e" vm="2">
        <f t="shared" ca="1" si="60"/>
        <v>#NAME?</v>
      </c>
      <c r="G996" t="e" vm="2">
        <f t="shared" ca="1" si="61"/>
        <v>#NAME?</v>
      </c>
      <c r="H996" t="e" vm="2">
        <f t="shared" ca="1" si="62"/>
        <v>#NAME?</v>
      </c>
      <c r="I996" t="str">
        <f t="shared" si="63"/>
        <v>17.02.01.04 Producción de oro</v>
      </c>
      <c r="K996" t="s">
        <v>52</v>
      </c>
      <c r="L996" t="s">
        <v>606</v>
      </c>
      <c r="M996" t="s">
        <v>32</v>
      </c>
      <c r="N996" t="s">
        <v>593</v>
      </c>
    </row>
    <row r="997" spans="1:14" x14ac:dyDescent="0.25">
      <c r="A997" t="e" vm="1">
        <f ca="1">_xlfn.XLOOKUP(K997,Sectores[Sector],Sectores[id_Sector],FALSE)</f>
        <v>#NAME?</v>
      </c>
      <c r="B997" t="e" vm="1">
        <f ca="1">_xlfn.XLOOKUP(L997,Contenido[Contenido],Contenido[id_contenido])</f>
        <v>#NAME?</v>
      </c>
      <c r="C997" t="e" vm="1">
        <f ca="1">_xlfn.XLOOKUP(M997,Temas[Tema],Temas[id_Tema],FALSE)</f>
        <v>#NAME?</v>
      </c>
      <c r="D997" t="s">
        <v>4419</v>
      </c>
      <c r="F997" t="e" vm="2">
        <f t="shared" ca="1" si="60"/>
        <v>#NAME?</v>
      </c>
      <c r="G997" t="e" vm="2">
        <f t="shared" ca="1" si="61"/>
        <v>#NAME?</v>
      </c>
      <c r="H997" t="e" vm="2">
        <f t="shared" ca="1" si="62"/>
        <v>#NAME?</v>
      </c>
      <c r="I997" t="str">
        <f t="shared" si="63"/>
        <v>17.02.01.05 Producción de plata</v>
      </c>
      <c r="K997" t="s">
        <v>52</v>
      </c>
      <c r="L997" t="s">
        <v>606</v>
      </c>
      <c r="M997" t="s">
        <v>32</v>
      </c>
      <c r="N997" t="s">
        <v>594</v>
      </c>
    </row>
    <row r="998" spans="1:14" x14ac:dyDescent="0.25">
      <c r="A998" t="e" vm="1">
        <f ca="1">_xlfn.XLOOKUP(K998,Sectores[Sector],Sectores[id_Sector],FALSE)</f>
        <v>#NAME?</v>
      </c>
      <c r="B998" t="e" vm="1">
        <f ca="1">_xlfn.XLOOKUP(L998,Contenido[Contenido],Contenido[id_contenido])</f>
        <v>#NAME?</v>
      </c>
      <c r="C998" t="e" vm="1">
        <f ca="1">_xlfn.XLOOKUP(M998,Temas[Tema],Temas[id_Tema],FALSE)</f>
        <v>#NAME?</v>
      </c>
      <c r="D998" t="s">
        <v>4420</v>
      </c>
      <c r="F998" t="e" vm="2">
        <f t="shared" ca="1" si="60"/>
        <v>#NAME?</v>
      </c>
      <c r="G998" t="e" vm="2">
        <f t="shared" ca="1" si="61"/>
        <v>#NAME?</v>
      </c>
      <c r="H998" t="e" vm="2">
        <f t="shared" ca="1" si="62"/>
        <v>#NAME?</v>
      </c>
      <c r="I998" t="str">
        <f t="shared" si="63"/>
        <v>17.04.01.01 Índice de producción de minería no metálica</v>
      </c>
      <c r="K998" t="s">
        <v>52</v>
      </c>
      <c r="L998" t="s">
        <v>605</v>
      </c>
      <c r="M998" t="s">
        <v>603</v>
      </c>
      <c r="N998" t="s">
        <v>602</v>
      </c>
    </row>
    <row r="999" spans="1:14" x14ac:dyDescent="0.25">
      <c r="A999" t="e" vm="1">
        <f ca="1">_xlfn.XLOOKUP(K999,Sectores[Sector],Sectores[id_Sector],FALSE)</f>
        <v>#NAME?</v>
      </c>
      <c r="B999" t="e" vm="1">
        <f ca="1">_xlfn.XLOOKUP(L999,Contenido[Contenido],Contenido[id_contenido])</f>
        <v>#NAME?</v>
      </c>
      <c r="C999" t="e" vm="1">
        <f ca="1">_xlfn.XLOOKUP(M999,Temas[Tema],Temas[id_Tema],FALSE)</f>
        <v>#NAME?</v>
      </c>
      <c r="D999" t="s">
        <v>4414</v>
      </c>
      <c r="F999" t="e" vm="2">
        <f t="shared" ca="1" si="60"/>
        <v>#NAME?</v>
      </c>
      <c r="G999" t="e" vm="2">
        <f t="shared" ca="1" si="61"/>
        <v>#NAME?</v>
      </c>
      <c r="H999" t="e" vm="2">
        <f t="shared" ca="1" si="62"/>
        <v>#NAME?</v>
      </c>
      <c r="I999" t="str">
        <f t="shared" si="63"/>
        <v>17.02.01.01 Producción de cloruro de sodio</v>
      </c>
      <c r="K999" t="s">
        <v>52</v>
      </c>
      <c r="L999" t="s">
        <v>605</v>
      </c>
      <c r="M999" t="s">
        <v>32</v>
      </c>
      <c r="N999" t="s">
        <v>589</v>
      </c>
    </row>
    <row r="1000" spans="1:14" x14ac:dyDescent="0.25">
      <c r="A1000" t="e" vm="1">
        <f ca="1">_xlfn.XLOOKUP(K1000,Sectores[Sector],Sectores[id_Sector],FALSE)</f>
        <v>#NAME?</v>
      </c>
      <c r="B1000" t="e" vm="1">
        <f ca="1">_xlfn.XLOOKUP(L1000,Contenido[Contenido],Contenido[id_contenido])</f>
        <v>#NAME?</v>
      </c>
      <c r="C1000" t="e" vm="1">
        <f ca="1">_xlfn.XLOOKUP(M1000,Temas[Tema],Temas[id_Tema],FALSE)</f>
        <v>#NAME?</v>
      </c>
      <c r="D1000" t="s">
        <v>4421</v>
      </c>
      <c r="F1000" t="e" vm="2">
        <f t="shared" ca="1" si="60"/>
        <v>#NAME?</v>
      </c>
      <c r="G1000" t="e" vm="2">
        <f t="shared" ca="1" si="61"/>
        <v>#NAME?</v>
      </c>
      <c r="H1000" t="e" vm="2">
        <f t="shared" ca="1" si="62"/>
        <v>#NAME?</v>
      </c>
      <c r="I1000" t="str">
        <f t="shared" si="63"/>
        <v>18.01.01.01 Leche</v>
      </c>
      <c r="K1000" t="s">
        <v>107</v>
      </c>
      <c r="L1000" t="s">
        <v>576</v>
      </c>
      <c r="M1000" t="s">
        <v>580</v>
      </c>
      <c r="N1000" t="s">
        <v>581</v>
      </c>
    </row>
    <row r="1001" spans="1:14" x14ac:dyDescent="0.25">
      <c r="A1001" t="e" vm="1">
        <f ca="1">_xlfn.XLOOKUP(K1001,Sectores[Sector],Sectores[id_Sector],FALSE)</f>
        <v>#NAME?</v>
      </c>
      <c r="B1001" t="e" vm="1">
        <f ca="1">_xlfn.XLOOKUP(L1001,Contenido[Contenido],Contenido[id_contenido])</f>
        <v>#NAME?</v>
      </c>
      <c r="C1001" t="e" vm="1">
        <f ca="1">_xlfn.XLOOKUP(M1001,Temas[Tema],Temas[id_Tema],FALSE)</f>
        <v>#NAME?</v>
      </c>
      <c r="D1001" t="s">
        <v>3510</v>
      </c>
      <c r="F1001" t="e" vm="2">
        <f t="shared" ca="1" si="60"/>
        <v>#NAME?</v>
      </c>
      <c r="G1001" t="e" vm="2">
        <f t="shared" ca="1" si="61"/>
        <v>#NAME?</v>
      </c>
      <c r="H1001" t="e" vm="2">
        <f t="shared" ca="1" si="62"/>
        <v>#NAME?</v>
      </c>
      <c r="I1001" t="str">
        <f t="shared" si="63"/>
        <v>01.02.01.01 Pesca de algas</v>
      </c>
      <c r="K1001" t="s">
        <v>108</v>
      </c>
      <c r="L1001" t="s">
        <v>185</v>
      </c>
      <c r="M1001" t="s">
        <v>189</v>
      </c>
      <c r="N1001" t="s">
        <v>491</v>
      </c>
    </row>
    <row r="1002" spans="1:14" x14ac:dyDescent="0.25">
      <c r="A1002" t="e" vm="1">
        <f ca="1">_xlfn.XLOOKUP(K1002,Sectores[Sector],Sectores[id_Sector],FALSE)</f>
        <v>#NAME?</v>
      </c>
      <c r="B1002" t="e" vm="1">
        <f ca="1">_xlfn.XLOOKUP(L1002,Contenido[Contenido],Contenido[id_contenido])</f>
        <v>#NAME?</v>
      </c>
      <c r="C1002" t="e" vm="1">
        <f ca="1">_xlfn.XLOOKUP(M1002,Temas[Tema],Temas[id_Tema],FALSE)</f>
        <v>#NAME?</v>
      </c>
      <c r="D1002" t="s">
        <v>4422</v>
      </c>
      <c r="F1002" t="e" vm="2">
        <f t="shared" ca="1" si="60"/>
        <v>#NAME?</v>
      </c>
      <c r="G1002" t="e" vm="2">
        <f t="shared" ca="1" si="61"/>
        <v>#NAME?</v>
      </c>
      <c r="H1002" t="e" vm="2">
        <f t="shared" ca="1" si="62"/>
        <v>#NAME?</v>
      </c>
      <c r="I1002" t="str">
        <f t="shared" si="63"/>
        <v>01.02.01.02 Pesca de cochayuyo</v>
      </c>
      <c r="K1002" t="s">
        <v>108</v>
      </c>
      <c r="L1002" t="s">
        <v>185</v>
      </c>
      <c r="M1002" t="s">
        <v>189</v>
      </c>
      <c r="N1002" t="s">
        <v>500</v>
      </c>
    </row>
    <row r="1003" spans="1:14" x14ac:dyDescent="0.25">
      <c r="A1003" t="e" vm="1">
        <f ca="1">_xlfn.XLOOKUP(K1003,Sectores[Sector],Sectores[id_Sector],FALSE)</f>
        <v>#NAME?</v>
      </c>
      <c r="B1003" t="e" vm="1">
        <f ca="1">_xlfn.XLOOKUP(L1003,Contenido[Contenido],Contenido[id_contenido])</f>
        <v>#NAME?</v>
      </c>
      <c r="C1003" t="e" vm="1">
        <f ca="1">_xlfn.XLOOKUP(M1003,Temas[Tema],Temas[id_Tema],FALSE)</f>
        <v>#NAME?</v>
      </c>
      <c r="D1003" t="s">
        <v>4423</v>
      </c>
      <c r="F1003" t="e" vm="2">
        <f t="shared" ca="1" si="60"/>
        <v>#NAME?</v>
      </c>
      <c r="G1003" t="e" vm="2">
        <f t="shared" ca="1" si="61"/>
        <v>#NAME?</v>
      </c>
      <c r="H1003" t="e" vm="2">
        <f t="shared" ca="1" si="62"/>
        <v>#NAME?</v>
      </c>
      <c r="I1003" t="str">
        <f t="shared" si="63"/>
        <v>01.02.01.03 Pesca de huiro</v>
      </c>
      <c r="K1003" t="s">
        <v>108</v>
      </c>
      <c r="L1003" t="s">
        <v>185</v>
      </c>
      <c r="M1003" t="s">
        <v>189</v>
      </c>
      <c r="N1003" t="s">
        <v>503</v>
      </c>
    </row>
    <row r="1004" spans="1:14" x14ac:dyDescent="0.25">
      <c r="A1004" t="e" vm="1">
        <f ca="1">_xlfn.XLOOKUP(K1004,Sectores[Sector],Sectores[id_Sector],FALSE)</f>
        <v>#NAME?</v>
      </c>
      <c r="B1004" t="e" vm="1">
        <f ca="1">_xlfn.XLOOKUP(L1004,Contenido[Contenido],Contenido[id_contenido])</f>
        <v>#NAME?</v>
      </c>
      <c r="C1004" t="e" vm="1">
        <f ca="1">_xlfn.XLOOKUP(M1004,Temas[Tema],Temas[id_Tema],FALSE)</f>
        <v>#NAME?</v>
      </c>
      <c r="D1004" t="s">
        <v>4424</v>
      </c>
      <c r="F1004" t="e" vm="2">
        <f t="shared" ca="1" si="60"/>
        <v>#NAME?</v>
      </c>
      <c r="G1004" t="e" vm="2">
        <f t="shared" ca="1" si="61"/>
        <v>#NAME?</v>
      </c>
      <c r="H1004" t="e" vm="2">
        <f t="shared" ca="1" si="62"/>
        <v>#NAME?</v>
      </c>
      <c r="I1004" t="str">
        <f t="shared" si="63"/>
        <v>01.02.01.04 Pesca de luga negra</v>
      </c>
      <c r="K1004" t="s">
        <v>108</v>
      </c>
      <c r="L1004" t="s">
        <v>185</v>
      </c>
      <c r="M1004" t="s">
        <v>189</v>
      </c>
      <c r="N1004" t="s">
        <v>508</v>
      </c>
    </row>
    <row r="1005" spans="1:14" x14ac:dyDescent="0.25">
      <c r="A1005" t="e" vm="1">
        <f ca="1">_xlfn.XLOOKUP(K1005,Sectores[Sector],Sectores[id_Sector],FALSE)</f>
        <v>#NAME?</v>
      </c>
      <c r="B1005" t="e" vm="1">
        <f ca="1">_xlfn.XLOOKUP(L1005,Contenido[Contenido],Contenido[id_contenido])</f>
        <v>#NAME?</v>
      </c>
      <c r="C1005" t="e" vm="1">
        <f ca="1">_xlfn.XLOOKUP(M1005,Temas[Tema],Temas[id_Tema],FALSE)</f>
        <v>#NAME?</v>
      </c>
      <c r="D1005" t="s">
        <v>4425</v>
      </c>
      <c r="F1005" t="e" vm="2">
        <f t="shared" ca="1" si="60"/>
        <v>#NAME?</v>
      </c>
      <c r="G1005" t="e" vm="2">
        <f t="shared" ca="1" si="61"/>
        <v>#NAME?</v>
      </c>
      <c r="H1005" t="e" vm="2">
        <f t="shared" ca="1" si="62"/>
        <v>#NAME?</v>
      </c>
      <c r="I1005" t="str">
        <f t="shared" si="63"/>
        <v>01.02.01.05 Pesca de luga roja</v>
      </c>
      <c r="K1005" t="s">
        <v>108</v>
      </c>
      <c r="L1005" t="s">
        <v>185</v>
      </c>
      <c r="M1005" t="s">
        <v>189</v>
      </c>
      <c r="N1005" t="s">
        <v>509</v>
      </c>
    </row>
    <row r="1006" spans="1:14" x14ac:dyDescent="0.25">
      <c r="A1006" t="e" vm="1">
        <f ca="1">_xlfn.XLOOKUP(K1006,Sectores[Sector],Sectores[id_Sector],FALSE)</f>
        <v>#NAME?</v>
      </c>
      <c r="B1006" t="e" vm="1">
        <f ca="1">_xlfn.XLOOKUP(L1006,Contenido[Contenido],Contenido[id_contenido])</f>
        <v>#NAME?</v>
      </c>
      <c r="C1006" t="e" vm="1">
        <f ca="1">_xlfn.XLOOKUP(M1006,Temas[Tema],Temas[id_Tema],FALSE)</f>
        <v>#NAME?</v>
      </c>
      <c r="D1006" t="s">
        <v>4426</v>
      </c>
      <c r="F1006" t="e" vm="2">
        <f t="shared" ca="1" si="60"/>
        <v>#NAME?</v>
      </c>
      <c r="G1006" t="e" vm="2">
        <f t="shared" ca="1" si="61"/>
        <v>#NAME?</v>
      </c>
      <c r="H1006" t="e" vm="2">
        <f t="shared" ca="1" si="62"/>
        <v>#NAME?</v>
      </c>
      <c r="I1006" t="str">
        <f t="shared" si="63"/>
        <v>01.02.01.06 Pesca de pelillo</v>
      </c>
      <c r="K1006" t="s">
        <v>108</v>
      </c>
      <c r="L1006" t="s">
        <v>185</v>
      </c>
      <c r="M1006" t="s">
        <v>189</v>
      </c>
      <c r="N1006" t="s">
        <v>516</v>
      </c>
    </row>
    <row r="1007" spans="1:14" x14ac:dyDescent="0.25">
      <c r="A1007" t="e" vm="1">
        <f ca="1">_xlfn.XLOOKUP(K1007,Sectores[Sector],Sectores[id_Sector],FALSE)</f>
        <v>#NAME?</v>
      </c>
      <c r="B1007" t="e" vm="1">
        <f ca="1">_xlfn.XLOOKUP(L1007,Contenido[Contenido],Contenido[id_contenido])</f>
        <v>#NAME?</v>
      </c>
      <c r="C1007" t="e" vm="1">
        <f ca="1">_xlfn.XLOOKUP(M1007,Temas[Tema],Temas[id_Tema],FALSE)</f>
        <v>#NAME?</v>
      </c>
      <c r="D1007" t="s">
        <v>4427</v>
      </c>
      <c r="F1007" t="e" vm="2">
        <f t="shared" ca="1" si="60"/>
        <v>#NAME?</v>
      </c>
      <c r="G1007" t="e" vm="2">
        <f t="shared" ca="1" si="61"/>
        <v>#NAME?</v>
      </c>
      <c r="H1007" t="e" vm="2">
        <f t="shared" ca="1" si="62"/>
        <v>#NAME?</v>
      </c>
      <c r="I1007" t="str">
        <f t="shared" si="63"/>
        <v>19.01.02.01 Pesca de centollas</v>
      </c>
      <c r="K1007" t="s">
        <v>108</v>
      </c>
      <c r="L1007" t="s">
        <v>185</v>
      </c>
      <c r="M1007" t="s">
        <v>193</v>
      </c>
      <c r="N1007" t="s">
        <v>495</v>
      </c>
    </row>
    <row r="1008" spans="1:14" x14ac:dyDescent="0.25">
      <c r="A1008" t="e" vm="1">
        <f ca="1">_xlfn.XLOOKUP(K1008,Sectores[Sector],Sectores[id_Sector],FALSE)</f>
        <v>#NAME?</v>
      </c>
      <c r="B1008" t="e" vm="1">
        <f ca="1">_xlfn.XLOOKUP(L1008,Contenido[Contenido],Contenido[id_contenido])</f>
        <v>#NAME?</v>
      </c>
      <c r="C1008" t="e" vm="1">
        <f ca="1">_xlfn.XLOOKUP(M1008,Temas[Tema],Temas[id_Tema],FALSE)</f>
        <v>#NAME?</v>
      </c>
      <c r="D1008" t="s">
        <v>4428</v>
      </c>
      <c r="F1008" t="e" vm="2">
        <f t="shared" ca="1" si="60"/>
        <v>#NAME?</v>
      </c>
      <c r="G1008" t="e" vm="2">
        <f t="shared" ca="1" si="61"/>
        <v>#NAME?</v>
      </c>
      <c r="H1008" t="e" vm="2">
        <f t="shared" ca="1" si="62"/>
        <v>#NAME?</v>
      </c>
      <c r="I1008" t="str">
        <f t="shared" si="63"/>
        <v>19.01.02.02 Pesca de centollones</v>
      </c>
      <c r="K1008" t="s">
        <v>108</v>
      </c>
      <c r="L1008" t="s">
        <v>185</v>
      </c>
      <c r="M1008" t="s">
        <v>193</v>
      </c>
      <c r="N1008" t="s">
        <v>496</v>
      </c>
    </row>
    <row r="1009" spans="1:14" x14ac:dyDescent="0.25">
      <c r="A1009" t="e" vm="1">
        <f ca="1">_xlfn.XLOOKUP(K1009,Sectores[Sector],Sectores[id_Sector],FALSE)</f>
        <v>#NAME?</v>
      </c>
      <c r="B1009" t="e" vm="1">
        <f ca="1">_xlfn.XLOOKUP(L1009,Contenido[Contenido],Contenido[id_contenido])</f>
        <v>#NAME?</v>
      </c>
      <c r="C1009" t="e" vm="1">
        <f ca="1">_xlfn.XLOOKUP(M1009,Temas[Tema],Temas[id_Tema],FALSE)</f>
        <v>#NAME?</v>
      </c>
      <c r="D1009" t="s">
        <v>4429</v>
      </c>
      <c r="F1009" t="e" vm="2">
        <f t="shared" ca="1" si="60"/>
        <v>#NAME?</v>
      </c>
      <c r="G1009" t="e" vm="2">
        <f t="shared" ca="1" si="61"/>
        <v>#NAME?</v>
      </c>
      <c r="H1009" t="e" vm="2">
        <f t="shared" ca="1" si="62"/>
        <v>#NAME?</v>
      </c>
      <c r="I1009" t="str">
        <f t="shared" si="63"/>
        <v>19.01.02.03 Pesca de crustáceos</v>
      </c>
      <c r="K1009" t="s">
        <v>108</v>
      </c>
      <c r="L1009" t="s">
        <v>185</v>
      </c>
      <c r="M1009" t="s">
        <v>193</v>
      </c>
      <c r="N1009" t="s">
        <v>501</v>
      </c>
    </row>
    <row r="1010" spans="1:14" x14ac:dyDescent="0.25">
      <c r="A1010" t="e" vm="1">
        <f ca="1">_xlfn.XLOOKUP(K1010,Sectores[Sector],Sectores[id_Sector],FALSE)</f>
        <v>#NAME?</v>
      </c>
      <c r="B1010" t="e" vm="1">
        <f ca="1">_xlfn.XLOOKUP(L1010,Contenido[Contenido],Contenido[id_contenido])</f>
        <v>#NAME?</v>
      </c>
      <c r="C1010" t="e" vm="1">
        <f ca="1">_xlfn.XLOOKUP(M1010,Temas[Tema],Temas[id_Tema],FALSE)</f>
        <v>#NAME?</v>
      </c>
      <c r="D1010" t="s">
        <v>4430</v>
      </c>
      <c r="F1010" t="e" vm="2">
        <f t="shared" ca="1" si="60"/>
        <v>#NAME?</v>
      </c>
      <c r="G1010" t="e" vm="2">
        <f t="shared" ca="1" si="61"/>
        <v>#NAME?</v>
      </c>
      <c r="H1010" t="e" vm="2">
        <f t="shared" ca="1" si="62"/>
        <v>#NAME?</v>
      </c>
      <c r="I1010" t="str">
        <f t="shared" si="63"/>
        <v>19.01.02.04 Pesca de jaiba marmolada</v>
      </c>
      <c r="K1010" t="s">
        <v>108</v>
      </c>
      <c r="L1010" t="s">
        <v>185</v>
      </c>
      <c r="M1010" t="s">
        <v>193</v>
      </c>
      <c r="N1010" t="s">
        <v>504</v>
      </c>
    </row>
    <row r="1011" spans="1:14" x14ac:dyDescent="0.25">
      <c r="A1011" t="e" vm="1">
        <f ca="1">_xlfn.XLOOKUP(K1011,Sectores[Sector],Sectores[id_Sector],FALSE)</f>
        <v>#NAME?</v>
      </c>
      <c r="B1011" t="e" vm="1">
        <f ca="1">_xlfn.XLOOKUP(L1011,Contenido[Contenido],Contenido[id_contenido])</f>
        <v>#NAME?</v>
      </c>
      <c r="C1011" t="e" vm="1">
        <f ca="1">_xlfn.XLOOKUP(M1011,Temas[Tema],Temas[id_Tema],FALSE)</f>
        <v>#NAME?</v>
      </c>
      <c r="D1011" t="s">
        <v>4431</v>
      </c>
      <c r="F1011" t="e" vm="2">
        <f t="shared" ca="1" si="60"/>
        <v>#NAME?</v>
      </c>
      <c r="G1011" t="e" vm="2">
        <f t="shared" ca="1" si="61"/>
        <v>#NAME?</v>
      </c>
      <c r="H1011" t="e" vm="2">
        <f t="shared" ca="1" si="62"/>
        <v>#NAME?</v>
      </c>
      <c r="I1011" t="str">
        <f t="shared" si="63"/>
        <v>19.01.03.01 Pesca de erizos</v>
      </c>
      <c r="K1011" t="s">
        <v>108</v>
      </c>
      <c r="L1011" t="s">
        <v>185</v>
      </c>
      <c r="M1011" t="s">
        <v>195</v>
      </c>
      <c r="N1011" t="s">
        <v>502</v>
      </c>
    </row>
    <row r="1012" spans="1:14" x14ac:dyDescent="0.25">
      <c r="A1012" t="e" vm="1">
        <f ca="1">_xlfn.XLOOKUP(K1012,Sectores[Sector],Sectores[id_Sector],FALSE)</f>
        <v>#NAME?</v>
      </c>
      <c r="B1012" t="e" vm="1">
        <f ca="1">_xlfn.XLOOKUP(L1012,Contenido[Contenido],Contenido[id_contenido])</f>
        <v>#NAME?</v>
      </c>
      <c r="C1012" t="e" vm="1">
        <f ca="1">_xlfn.XLOOKUP(M1012,Temas[Tema],Temas[id_Tema],FALSE)</f>
        <v>#NAME?</v>
      </c>
      <c r="D1012" t="s">
        <v>3503</v>
      </c>
      <c r="F1012" t="e" vm="2">
        <f t="shared" ca="1" si="60"/>
        <v>#NAME?</v>
      </c>
      <c r="G1012" t="e" vm="2">
        <f t="shared" ca="1" si="61"/>
        <v>#NAME?</v>
      </c>
      <c r="H1012" t="e" vm="2">
        <f t="shared" ca="1" si="62"/>
        <v>#NAME?</v>
      </c>
      <c r="I1012" t="str">
        <f t="shared" si="63"/>
        <v>01.01.01.01 Pesca de almejas</v>
      </c>
      <c r="K1012" t="s">
        <v>108</v>
      </c>
      <c r="L1012" t="s">
        <v>185</v>
      </c>
      <c r="M1012" t="s">
        <v>190</v>
      </c>
      <c r="N1012" t="s">
        <v>492</v>
      </c>
    </row>
    <row r="1013" spans="1:14" x14ac:dyDescent="0.25">
      <c r="A1013" t="e" vm="1">
        <f ca="1">_xlfn.XLOOKUP(K1013,Sectores[Sector],Sectores[id_Sector],FALSE)</f>
        <v>#NAME?</v>
      </c>
      <c r="B1013" t="e" vm="1">
        <f ca="1">_xlfn.XLOOKUP(L1013,Contenido[Contenido],Contenido[id_contenido])</f>
        <v>#NAME?</v>
      </c>
      <c r="C1013" t="e" vm="1">
        <f ca="1">_xlfn.XLOOKUP(M1013,Temas[Tema],Temas[id_Tema],FALSE)</f>
        <v>#NAME?</v>
      </c>
      <c r="D1013" t="s">
        <v>3504</v>
      </c>
      <c r="F1013" t="e" vm="2">
        <f t="shared" ca="1" si="60"/>
        <v>#NAME?</v>
      </c>
      <c r="G1013" t="e" vm="2">
        <f t="shared" ca="1" si="61"/>
        <v>#NAME?</v>
      </c>
      <c r="H1013" t="e" vm="2">
        <f t="shared" ca="1" si="62"/>
        <v>#NAME?</v>
      </c>
      <c r="I1013" t="str">
        <f t="shared" si="63"/>
        <v>01.01.01.02 Pesca de cholgas</v>
      </c>
      <c r="K1013" t="s">
        <v>108</v>
      </c>
      <c r="L1013" t="s">
        <v>185</v>
      </c>
      <c r="M1013" t="s">
        <v>190</v>
      </c>
      <c r="N1013" t="s">
        <v>497</v>
      </c>
    </row>
    <row r="1014" spans="1:14" x14ac:dyDescent="0.25">
      <c r="A1014" t="e" vm="1">
        <f ca="1">_xlfn.XLOOKUP(K1014,Sectores[Sector],Sectores[id_Sector],FALSE)</f>
        <v>#NAME?</v>
      </c>
      <c r="B1014" t="e" vm="1">
        <f ca="1">_xlfn.XLOOKUP(L1014,Contenido[Contenido],Contenido[id_contenido])</f>
        <v>#NAME?</v>
      </c>
      <c r="C1014" t="e" vm="1">
        <f ca="1">_xlfn.XLOOKUP(M1014,Temas[Tema],Temas[id_Tema],FALSE)</f>
        <v>#NAME?</v>
      </c>
      <c r="D1014" t="s">
        <v>4432</v>
      </c>
      <c r="F1014" t="e" vm="2">
        <f t="shared" ca="1" si="60"/>
        <v>#NAME?</v>
      </c>
      <c r="G1014" t="e" vm="2">
        <f t="shared" ca="1" si="61"/>
        <v>#NAME?</v>
      </c>
      <c r="H1014" t="e" vm="2">
        <f t="shared" ca="1" si="62"/>
        <v>#NAME?</v>
      </c>
      <c r="I1014" t="str">
        <f t="shared" si="63"/>
        <v>01.01.01.03 Pesca de choritos</v>
      </c>
      <c r="K1014" t="s">
        <v>108</v>
      </c>
      <c r="L1014" t="s">
        <v>185</v>
      </c>
      <c r="M1014" t="s">
        <v>190</v>
      </c>
      <c r="N1014" t="s">
        <v>498</v>
      </c>
    </row>
    <row r="1015" spans="1:14" x14ac:dyDescent="0.25">
      <c r="A1015" t="e" vm="1">
        <f ca="1">_xlfn.XLOOKUP(K1015,Sectores[Sector],Sectores[id_Sector],FALSE)</f>
        <v>#NAME?</v>
      </c>
      <c r="B1015" t="e" vm="1">
        <f ca="1">_xlfn.XLOOKUP(L1015,Contenido[Contenido],Contenido[id_contenido])</f>
        <v>#NAME?</v>
      </c>
      <c r="C1015" t="e" vm="1">
        <f ca="1">_xlfn.XLOOKUP(M1015,Temas[Tema],Temas[id_Tema],FALSE)</f>
        <v>#NAME?</v>
      </c>
      <c r="D1015" t="s">
        <v>4433</v>
      </c>
      <c r="F1015" t="e" vm="2">
        <f t="shared" ca="1" si="60"/>
        <v>#NAME?</v>
      </c>
      <c r="G1015" t="e" vm="2">
        <f t="shared" ca="1" si="61"/>
        <v>#NAME?</v>
      </c>
      <c r="H1015" t="e" vm="2">
        <f t="shared" ca="1" si="62"/>
        <v>#NAME?</v>
      </c>
      <c r="I1015" t="str">
        <f t="shared" si="63"/>
        <v>01.01.01.04 Pesca de choros</v>
      </c>
      <c r="K1015" t="s">
        <v>108</v>
      </c>
      <c r="L1015" t="s">
        <v>185</v>
      </c>
      <c r="M1015" t="s">
        <v>190</v>
      </c>
      <c r="N1015" t="s">
        <v>499</v>
      </c>
    </row>
    <row r="1016" spans="1:14" x14ac:dyDescent="0.25">
      <c r="A1016" t="e" vm="1">
        <f ca="1">_xlfn.XLOOKUP(K1016,Sectores[Sector],Sectores[id_Sector],FALSE)</f>
        <v>#NAME?</v>
      </c>
      <c r="B1016" t="e" vm="1">
        <f ca="1">_xlfn.XLOOKUP(L1016,Contenido[Contenido],Contenido[id_contenido])</f>
        <v>#NAME?</v>
      </c>
      <c r="C1016" t="e" vm="1">
        <f ca="1">_xlfn.XLOOKUP(M1016,Temas[Tema],Temas[id_Tema],FALSE)</f>
        <v>#NAME?</v>
      </c>
      <c r="D1016" t="s">
        <v>4434</v>
      </c>
      <c r="F1016" t="e" vm="2">
        <f t="shared" ca="1" si="60"/>
        <v>#NAME?</v>
      </c>
      <c r="G1016" t="e" vm="2">
        <f t="shared" ca="1" si="61"/>
        <v>#NAME?</v>
      </c>
      <c r="H1016" t="e" vm="2">
        <f t="shared" ca="1" si="62"/>
        <v>#NAME?</v>
      </c>
      <c r="I1016" t="str">
        <f t="shared" si="63"/>
        <v>01.01.01.05 Pesca de jibia</v>
      </c>
      <c r="K1016" t="s">
        <v>108</v>
      </c>
      <c r="L1016" t="s">
        <v>185</v>
      </c>
      <c r="M1016" t="s">
        <v>190</v>
      </c>
      <c r="N1016" t="s">
        <v>505</v>
      </c>
    </row>
    <row r="1017" spans="1:14" x14ac:dyDescent="0.25">
      <c r="A1017" t="e" vm="1">
        <f ca="1">_xlfn.XLOOKUP(K1017,Sectores[Sector],Sectores[id_Sector],FALSE)</f>
        <v>#NAME?</v>
      </c>
      <c r="B1017" t="e" vm="1">
        <f ca="1">_xlfn.XLOOKUP(L1017,Contenido[Contenido],Contenido[id_contenido])</f>
        <v>#NAME?</v>
      </c>
      <c r="C1017" t="e" vm="1">
        <f ca="1">_xlfn.XLOOKUP(M1017,Temas[Tema],Temas[id_Tema],FALSE)</f>
        <v>#NAME?</v>
      </c>
      <c r="D1017" t="s">
        <v>4435</v>
      </c>
      <c r="F1017" t="e" vm="2">
        <f t="shared" ca="1" si="60"/>
        <v>#NAME?</v>
      </c>
      <c r="G1017" t="e" vm="2">
        <f t="shared" ca="1" si="61"/>
        <v>#NAME?</v>
      </c>
      <c r="H1017" t="e" vm="2">
        <f t="shared" ca="1" si="62"/>
        <v>#NAME?</v>
      </c>
      <c r="I1017" t="str">
        <f t="shared" si="63"/>
        <v>01.01.01.06 Pesca de juliana</v>
      </c>
      <c r="K1017" t="s">
        <v>108</v>
      </c>
      <c r="L1017" t="s">
        <v>185</v>
      </c>
      <c r="M1017" t="s">
        <v>190</v>
      </c>
      <c r="N1017" t="s">
        <v>506</v>
      </c>
    </row>
    <row r="1018" spans="1:14" x14ac:dyDescent="0.25">
      <c r="A1018" t="e" vm="1">
        <f ca="1">_xlfn.XLOOKUP(K1018,Sectores[Sector],Sectores[id_Sector],FALSE)</f>
        <v>#NAME?</v>
      </c>
      <c r="B1018" t="e" vm="1">
        <f ca="1">_xlfn.XLOOKUP(L1018,Contenido[Contenido],Contenido[id_contenido])</f>
        <v>#NAME?</v>
      </c>
      <c r="C1018" t="e" vm="1">
        <f ca="1">_xlfn.XLOOKUP(M1018,Temas[Tema],Temas[id_Tema],FALSE)</f>
        <v>#NAME?</v>
      </c>
      <c r="D1018" t="s">
        <v>4436</v>
      </c>
      <c r="F1018" t="e" vm="2">
        <f t="shared" ca="1" si="60"/>
        <v>#NAME?</v>
      </c>
      <c r="G1018" t="e" vm="2">
        <f t="shared" ca="1" si="61"/>
        <v>#NAME?</v>
      </c>
      <c r="H1018" t="e" vm="2">
        <f t="shared" ca="1" si="62"/>
        <v>#NAME?</v>
      </c>
      <c r="I1018" t="str">
        <f t="shared" si="63"/>
        <v>01.01.01.07 Pesca de moluscos</v>
      </c>
      <c r="K1018" t="s">
        <v>108</v>
      </c>
      <c r="L1018" t="s">
        <v>185</v>
      </c>
      <c r="M1018" t="s">
        <v>190</v>
      </c>
      <c r="N1018" t="s">
        <v>512</v>
      </c>
    </row>
    <row r="1019" spans="1:14" x14ac:dyDescent="0.25">
      <c r="A1019" t="e" vm="1">
        <f ca="1">_xlfn.XLOOKUP(K1019,Sectores[Sector],Sectores[id_Sector],FALSE)</f>
        <v>#NAME?</v>
      </c>
      <c r="B1019" t="e" vm="1">
        <f ca="1">_xlfn.XLOOKUP(L1019,Contenido[Contenido],Contenido[id_contenido])</f>
        <v>#NAME?</v>
      </c>
      <c r="C1019" t="e" vm="1">
        <f ca="1">_xlfn.XLOOKUP(M1019,Temas[Tema],Temas[id_Tema],FALSE)</f>
        <v>#NAME?</v>
      </c>
      <c r="D1019" t="s">
        <v>4107</v>
      </c>
      <c r="F1019" t="e" vm="2">
        <f t="shared" ca="1" si="60"/>
        <v>#NAME?</v>
      </c>
      <c r="G1019" t="e" vm="2">
        <f t="shared" ca="1" si="61"/>
        <v>#NAME?</v>
      </c>
      <c r="H1019" t="e" vm="2">
        <f t="shared" ca="1" si="62"/>
        <v>#NAME?</v>
      </c>
      <c r="I1019" t="str">
        <f t="shared" si="63"/>
        <v>07.02.29.01 Pesca de otras especies</v>
      </c>
      <c r="K1019" t="s">
        <v>108</v>
      </c>
      <c r="L1019" t="s">
        <v>185</v>
      </c>
      <c r="M1019" t="s">
        <v>194</v>
      </c>
      <c r="N1019" t="s">
        <v>513</v>
      </c>
    </row>
    <row r="1020" spans="1:14" x14ac:dyDescent="0.25">
      <c r="A1020" t="e" vm="1">
        <f ca="1">_xlfn.XLOOKUP(K1020,Sectores[Sector],Sectores[id_Sector],FALSE)</f>
        <v>#NAME?</v>
      </c>
      <c r="B1020" t="e" vm="1">
        <f ca="1">_xlfn.XLOOKUP(L1020,Contenido[Contenido],Contenido[id_contenido])</f>
        <v>#NAME?</v>
      </c>
      <c r="C1020" t="e" vm="1">
        <f ca="1">_xlfn.XLOOKUP(M1020,Temas[Tema],Temas[id_Tema],FALSE)</f>
        <v>#NAME?</v>
      </c>
      <c r="D1020" t="s">
        <v>3505</v>
      </c>
      <c r="F1020" t="e" vm="2">
        <f t="shared" ca="1" si="60"/>
        <v>#NAME?</v>
      </c>
      <c r="G1020" t="e" vm="2">
        <f t="shared" ca="1" si="61"/>
        <v>#NAME?</v>
      </c>
      <c r="H1020" t="e" vm="2">
        <f t="shared" ca="1" si="62"/>
        <v>#NAME?</v>
      </c>
      <c r="I1020" t="str">
        <f t="shared" si="63"/>
        <v>01.01.02.01 Pesca de anchovetas</v>
      </c>
      <c r="K1020" t="s">
        <v>108</v>
      </c>
      <c r="L1020" t="s">
        <v>185</v>
      </c>
      <c r="M1020" t="s">
        <v>191</v>
      </c>
      <c r="N1020" t="s">
        <v>493</v>
      </c>
    </row>
    <row r="1021" spans="1:14" x14ac:dyDescent="0.25">
      <c r="A1021" t="e" vm="1">
        <f ca="1">_xlfn.XLOOKUP(K1021,Sectores[Sector],Sectores[id_Sector],FALSE)</f>
        <v>#NAME?</v>
      </c>
      <c r="B1021" t="e" vm="1">
        <f ca="1">_xlfn.XLOOKUP(L1021,Contenido[Contenido],Contenido[id_contenido])</f>
        <v>#NAME?</v>
      </c>
      <c r="C1021" t="e" vm="1">
        <f ca="1">_xlfn.XLOOKUP(M1021,Temas[Tema],Temas[id_Tema],FALSE)</f>
        <v>#NAME?</v>
      </c>
      <c r="D1021" t="s">
        <v>3506</v>
      </c>
      <c r="F1021" t="e" vm="2">
        <f t="shared" ca="1" si="60"/>
        <v>#NAME?</v>
      </c>
      <c r="G1021" t="e" vm="2">
        <f t="shared" ca="1" si="61"/>
        <v>#NAME?</v>
      </c>
      <c r="H1021" t="e" vm="2">
        <f t="shared" ca="1" si="62"/>
        <v>#NAME?</v>
      </c>
      <c r="I1021" t="str">
        <f t="shared" si="63"/>
        <v>01.01.02.02 Pesca de bacaladillo</v>
      </c>
      <c r="K1021" t="s">
        <v>108</v>
      </c>
      <c r="L1021" t="s">
        <v>185</v>
      </c>
      <c r="M1021" t="s">
        <v>191</v>
      </c>
      <c r="N1021" t="s">
        <v>494</v>
      </c>
    </row>
    <row r="1022" spans="1:14" x14ac:dyDescent="0.25">
      <c r="A1022" t="e" vm="1">
        <f ca="1">_xlfn.XLOOKUP(K1022,Sectores[Sector],Sectores[id_Sector],FALSE)</f>
        <v>#NAME?</v>
      </c>
      <c r="B1022" t="e" vm="1">
        <f ca="1">_xlfn.XLOOKUP(L1022,Contenido[Contenido],Contenido[id_contenido])</f>
        <v>#NAME?</v>
      </c>
      <c r="C1022" t="e" vm="1">
        <f ca="1">_xlfn.XLOOKUP(M1022,Temas[Tema],Temas[id_Tema],FALSE)</f>
        <v>#NAME?</v>
      </c>
      <c r="D1022" t="s">
        <v>3507</v>
      </c>
      <c r="F1022" t="e" vm="2">
        <f t="shared" ca="1" si="60"/>
        <v>#NAME?</v>
      </c>
      <c r="G1022" t="e" vm="2">
        <f t="shared" ca="1" si="61"/>
        <v>#NAME?</v>
      </c>
      <c r="H1022" t="e" vm="2">
        <f t="shared" ca="1" si="62"/>
        <v>#NAME?</v>
      </c>
      <c r="I1022" t="str">
        <f t="shared" si="63"/>
        <v>01.01.02.03 Pesca de jurel</v>
      </c>
      <c r="K1022" t="s">
        <v>108</v>
      </c>
      <c r="L1022" t="s">
        <v>185</v>
      </c>
      <c r="M1022" t="s">
        <v>191</v>
      </c>
      <c r="N1022" t="s">
        <v>507</v>
      </c>
    </row>
    <row r="1023" spans="1:14" x14ac:dyDescent="0.25">
      <c r="A1023" t="e" vm="1">
        <f ca="1">_xlfn.XLOOKUP(K1023,Sectores[Sector],Sectores[id_Sector],FALSE)</f>
        <v>#NAME?</v>
      </c>
      <c r="B1023" t="e" vm="1">
        <f ca="1">_xlfn.XLOOKUP(L1023,Contenido[Contenido],Contenido[id_contenido])</f>
        <v>#NAME?</v>
      </c>
      <c r="C1023" t="e" vm="1">
        <f ca="1">_xlfn.XLOOKUP(M1023,Temas[Tema],Temas[id_Tema],FALSE)</f>
        <v>#NAME?</v>
      </c>
      <c r="D1023" t="s">
        <v>3508</v>
      </c>
      <c r="F1023" t="e" vm="2">
        <f t="shared" ca="1" si="60"/>
        <v>#NAME?</v>
      </c>
      <c r="G1023" t="e" vm="2">
        <f t="shared" ca="1" si="61"/>
        <v>#NAME?</v>
      </c>
      <c r="H1023" t="e" vm="2">
        <f t="shared" ca="1" si="62"/>
        <v>#NAME?</v>
      </c>
      <c r="I1023" t="str">
        <f t="shared" si="63"/>
        <v>01.01.02.04 Pesca de machuelo</v>
      </c>
      <c r="K1023" t="s">
        <v>108</v>
      </c>
      <c r="L1023" t="s">
        <v>185</v>
      </c>
      <c r="M1023" t="s">
        <v>191</v>
      </c>
      <c r="N1023" t="s">
        <v>510</v>
      </c>
    </row>
    <row r="1024" spans="1:14" x14ac:dyDescent="0.25">
      <c r="A1024" t="e" vm="1">
        <f ca="1">_xlfn.XLOOKUP(K1024,Sectores[Sector],Sectores[id_Sector],FALSE)</f>
        <v>#NAME?</v>
      </c>
      <c r="B1024" t="e" vm="1">
        <f ca="1">_xlfn.XLOOKUP(L1024,Contenido[Contenido],Contenido[id_contenido])</f>
        <v>#NAME?</v>
      </c>
      <c r="C1024" t="e" vm="1">
        <f ca="1">_xlfn.XLOOKUP(M1024,Temas[Tema],Temas[id_Tema],FALSE)</f>
        <v>#NAME?</v>
      </c>
      <c r="D1024" t="s">
        <v>4437</v>
      </c>
      <c r="F1024" t="e" vm="2">
        <f t="shared" ca="1" si="60"/>
        <v>#NAME?</v>
      </c>
      <c r="G1024" t="e" vm="2">
        <f t="shared" ca="1" si="61"/>
        <v>#NAME?</v>
      </c>
      <c r="H1024" t="e" vm="2">
        <f t="shared" ca="1" si="62"/>
        <v>#NAME?</v>
      </c>
      <c r="I1024" t="str">
        <f t="shared" si="63"/>
        <v>01.01.02.05 Pesca de merluza austral</v>
      </c>
      <c r="K1024" t="s">
        <v>108</v>
      </c>
      <c r="L1024" t="s">
        <v>185</v>
      </c>
      <c r="M1024" t="s">
        <v>191</v>
      </c>
      <c r="N1024" t="s">
        <v>511</v>
      </c>
    </row>
    <row r="1025" spans="1:14" x14ac:dyDescent="0.25">
      <c r="A1025" t="e" vm="1">
        <f ca="1">_xlfn.XLOOKUP(K1025,Sectores[Sector],Sectores[id_Sector],FALSE)</f>
        <v>#NAME?</v>
      </c>
      <c r="B1025" t="e" vm="1">
        <f ca="1">_xlfn.XLOOKUP(L1025,Contenido[Contenido],Contenido[id_contenido])</f>
        <v>#NAME?</v>
      </c>
      <c r="C1025" t="e" vm="1">
        <f ca="1">_xlfn.XLOOKUP(M1025,Temas[Tema],Temas[id_Tema],FALSE)</f>
        <v>#NAME?</v>
      </c>
      <c r="D1025" t="s">
        <v>4438</v>
      </c>
      <c r="F1025" t="e" vm="2">
        <f t="shared" ca="1" si="60"/>
        <v>#NAME?</v>
      </c>
      <c r="G1025" t="e" vm="2">
        <f t="shared" ca="1" si="61"/>
        <v>#NAME?</v>
      </c>
      <c r="H1025" t="e" vm="2">
        <f t="shared" ca="1" si="62"/>
        <v>#NAME?</v>
      </c>
      <c r="I1025" t="str">
        <f t="shared" si="63"/>
        <v>01.01.02.06 Pesca de pampanito</v>
      </c>
      <c r="K1025" t="s">
        <v>108</v>
      </c>
      <c r="L1025" t="s">
        <v>185</v>
      </c>
      <c r="M1025" t="s">
        <v>191</v>
      </c>
      <c r="N1025" t="s">
        <v>514</v>
      </c>
    </row>
    <row r="1026" spans="1:14" x14ac:dyDescent="0.25">
      <c r="A1026" t="e" vm="1">
        <f ca="1">_xlfn.XLOOKUP(K1026,Sectores[Sector],Sectores[id_Sector],FALSE)</f>
        <v>#NAME?</v>
      </c>
      <c r="B1026" t="e" vm="1">
        <f ca="1">_xlfn.XLOOKUP(L1026,Contenido[Contenido],Contenido[id_contenido])</f>
        <v>#NAME?</v>
      </c>
      <c r="C1026" t="e" vm="1">
        <f ca="1">_xlfn.XLOOKUP(M1026,Temas[Tema],Temas[id_Tema],FALSE)</f>
        <v>#NAME?</v>
      </c>
      <c r="D1026" t="s">
        <v>4439</v>
      </c>
      <c r="F1026" t="e" vm="2">
        <f t="shared" ca="1" si="60"/>
        <v>#NAME?</v>
      </c>
      <c r="G1026" t="e" vm="2">
        <f t="shared" ca="1" si="61"/>
        <v>#NAME?</v>
      </c>
      <c r="H1026" t="e" vm="2">
        <f t="shared" ca="1" si="62"/>
        <v>#NAME?</v>
      </c>
      <c r="I1026" t="str">
        <f t="shared" si="63"/>
        <v>01.01.02.07 Pesca de peces</v>
      </c>
      <c r="K1026" t="s">
        <v>108</v>
      </c>
      <c r="L1026" t="s">
        <v>185</v>
      </c>
      <c r="M1026" t="s">
        <v>191</v>
      </c>
      <c r="N1026" t="s">
        <v>515</v>
      </c>
    </row>
    <row r="1027" spans="1:14" x14ac:dyDescent="0.25">
      <c r="A1027" t="e" vm="1">
        <f ca="1">_xlfn.XLOOKUP(K1027,Sectores[Sector],Sectores[id_Sector],FALSE)</f>
        <v>#NAME?</v>
      </c>
      <c r="B1027" t="e" vm="1">
        <f ca="1">_xlfn.XLOOKUP(L1027,Contenido[Contenido],Contenido[id_contenido])</f>
        <v>#NAME?</v>
      </c>
      <c r="C1027" t="e" vm="1">
        <f ca="1">_xlfn.XLOOKUP(M1027,Temas[Tema],Temas[id_Tema],FALSE)</f>
        <v>#NAME?</v>
      </c>
      <c r="D1027" t="s">
        <v>4440</v>
      </c>
      <c r="F1027" t="e" vm="2">
        <f t="shared" ca="1" si="60"/>
        <v>#NAME?</v>
      </c>
      <c r="G1027" t="e" vm="2">
        <f t="shared" ca="1" si="61"/>
        <v>#NAME?</v>
      </c>
      <c r="H1027" t="e" vm="2">
        <f t="shared" ca="1" si="62"/>
        <v>#NAME?</v>
      </c>
      <c r="I1027" t="str">
        <f t="shared" si="63"/>
        <v>01.01.02.08 Pesca de reineta</v>
      </c>
      <c r="K1027" t="s">
        <v>108</v>
      </c>
      <c r="L1027" t="s">
        <v>185</v>
      </c>
      <c r="M1027" t="s">
        <v>191</v>
      </c>
      <c r="N1027" t="s">
        <v>517</v>
      </c>
    </row>
    <row r="1028" spans="1:14" x14ac:dyDescent="0.25">
      <c r="A1028" t="e" vm="1">
        <f ca="1">_xlfn.XLOOKUP(K1028,Sectores[Sector],Sectores[id_Sector],FALSE)</f>
        <v>#NAME?</v>
      </c>
      <c r="B1028" t="e" vm="1">
        <f ca="1">_xlfn.XLOOKUP(L1028,Contenido[Contenido],Contenido[id_contenido])</f>
        <v>#NAME?</v>
      </c>
      <c r="C1028" t="e" vm="1">
        <f ca="1">_xlfn.XLOOKUP(M1028,Temas[Tema],Temas[id_Tema],FALSE)</f>
        <v>#NAME?</v>
      </c>
      <c r="D1028" t="s">
        <v>4441</v>
      </c>
      <c r="F1028" t="e" vm="2">
        <f t="shared" ca="1" si="60"/>
        <v>#NAME?</v>
      </c>
      <c r="G1028" t="e" vm="2">
        <f t="shared" ca="1" si="61"/>
        <v>#NAME?</v>
      </c>
      <c r="H1028" t="e" vm="2">
        <f t="shared" ca="1" si="62"/>
        <v>#NAME?</v>
      </c>
      <c r="I1028" t="str">
        <f t="shared" si="63"/>
        <v>01.01.02.09 Pesca de sardina austral</v>
      </c>
      <c r="K1028" t="s">
        <v>108</v>
      </c>
      <c r="L1028" t="s">
        <v>185</v>
      </c>
      <c r="M1028" t="s">
        <v>191</v>
      </c>
      <c r="N1028" t="s">
        <v>519</v>
      </c>
    </row>
    <row r="1029" spans="1:14" x14ac:dyDescent="0.25">
      <c r="A1029" t="e" vm="1">
        <f ca="1">_xlfn.XLOOKUP(K1029,Sectores[Sector],Sectores[id_Sector],FALSE)</f>
        <v>#NAME?</v>
      </c>
      <c r="B1029" t="e" vm="1">
        <f ca="1">_xlfn.XLOOKUP(L1029,Contenido[Contenido],Contenido[id_contenido])</f>
        <v>#NAME?</v>
      </c>
      <c r="C1029" t="e" vm="1">
        <f ca="1">_xlfn.XLOOKUP(M1029,Temas[Tema],Temas[id_Tema],FALSE)</f>
        <v>#NAME?</v>
      </c>
      <c r="D1029" t="s">
        <v>4442</v>
      </c>
      <c r="F1029" t="e" vm="2">
        <f t="shared" ref="F1029:F1092" ca="1" si="64">+A1029&amp;" "&amp;K1029</f>
        <v>#NAME?</v>
      </c>
      <c r="G1029" t="e" vm="2">
        <f t="shared" ref="G1029:G1092" ca="1" si="65">+B1029&amp;" "&amp;L1029</f>
        <v>#NAME?</v>
      </c>
      <c r="H1029" t="e" vm="2">
        <f t="shared" ref="H1029:H1092" ca="1" si="66">+C1029&amp;" "&amp;M1029</f>
        <v>#NAME?</v>
      </c>
      <c r="I1029" t="str">
        <f t="shared" ref="I1029:I1092" si="67">+D1029&amp;" "&amp;N1029</f>
        <v>01.01.02.10 Pesca de sardina común</v>
      </c>
      <c r="K1029" t="s">
        <v>108</v>
      </c>
      <c r="L1029" t="s">
        <v>185</v>
      </c>
      <c r="M1029" t="s">
        <v>191</v>
      </c>
      <c r="N1029" t="s">
        <v>520</v>
      </c>
    </row>
    <row r="1030" spans="1:14" x14ac:dyDescent="0.25">
      <c r="A1030" t="e" vm="1">
        <f ca="1">_xlfn.XLOOKUP(K1030,Sectores[Sector],Sectores[id_Sector],FALSE)</f>
        <v>#NAME?</v>
      </c>
      <c r="B1030" t="e" vm="1">
        <f ca="1">_xlfn.XLOOKUP(L1030,Contenido[Contenido],Contenido[id_contenido])</f>
        <v>#NAME?</v>
      </c>
      <c r="C1030" t="e" vm="1">
        <f ca="1">_xlfn.XLOOKUP(M1030,Temas[Tema],Temas[id_Tema],FALSE)</f>
        <v>#NAME?</v>
      </c>
      <c r="D1030" t="s">
        <v>4443</v>
      </c>
      <c r="F1030" t="e" vm="2">
        <f t="shared" ca="1" si="64"/>
        <v>#NAME?</v>
      </c>
      <c r="G1030" t="e" vm="2">
        <f t="shared" ca="1" si="65"/>
        <v>#NAME?</v>
      </c>
      <c r="H1030" t="e" vm="2">
        <f t="shared" ca="1" si="66"/>
        <v>#NAME?</v>
      </c>
      <c r="I1030" t="str">
        <f t="shared" si="67"/>
        <v>01.01.02.11 Pesca de sierra</v>
      </c>
      <c r="K1030" t="s">
        <v>108</v>
      </c>
      <c r="L1030" t="s">
        <v>185</v>
      </c>
      <c r="M1030" t="s">
        <v>191</v>
      </c>
      <c r="N1030" t="s">
        <v>521</v>
      </c>
    </row>
    <row r="1031" spans="1:14" x14ac:dyDescent="0.25">
      <c r="A1031" t="e" vm="1">
        <f ca="1">_xlfn.XLOOKUP(K1031,Sectores[Sector],Sectores[id_Sector],FALSE)</f>
        <v>#NAME?</v>
      </c>
      <c r="B1031" t="e" vm="1">
        <f ca="1">_xlfn.XLOOKUP(L1031,Contenido[Contenido],Contenido[id_contenido])</f>
        <v>#NAME?</v>
      </c>
      <c r="C1031" t="e" vm="1">
        <f ca="1">_xlfn.XLOOKUP(M1031,Temas[Tema],Temas[id_Tema],FALSE)</f>
        <v>#NAME?</v>
      </c>
      <c r="D1031" t="s">
        <v>3509</v>
      </c>
      <c r="F1031" t="e" vm="2">
        <f t="shared" ca="1" si="64"/>
        <v>#NAME?</v>
      </c>
      <c r="G1031" t="e" vm="2">
        <f t="shared" ca="1" si="65"/>
        <v>#NAME?</v>
      </c>
      <c r="H1031" t="e" vm="2">
        <f t="shared" ca="1" si="66"/>
        <v>#NAME?</v>
      </c>
      <c r="I1031" t="str">
        <f t="shared" si="67"/>
        <v>01.01.03.01 Pesca del resto de las especies</v>
      </c>
      <c r="K1031" t="s">
        <v>108</v>
      </c>
      <c r="L1031" t="s">
        <v>185</v>
      </c>
      <c r="M1031" t="s">
        <v>192</v>
      </c>
      <c r="N1031" t="s">
        <v>518</v>
      </c>
    </row>
    <row r="1032" spans="1:14" x14ac:dyDescent="0.25">
      <c r="A1032" t="e" vm="1">
        <f ca="1">_xlfn.XLOOKUP(K1032,Sectores[Sector],Sectores[id_Sector],FALSE)</f>
        <v>#NAME?</v>
      </c>
      <c r="B1032" t="e" vm="1">
        <f ca="1">_xlfn.XLOOKUP(L1032,Contenido[Contenido],Contenido[id_contenido])</f>
        <v>#NAME?</v>
      </c>
      <c r="C1032" t="e" vm="1">
        <f ca="1">_xlfn.XLOOKUP(M1032,Temas[Tema],Temas[id_Tema],FALSE)</f>
        <v>#NAME?</v>
      </c>
      <c r="D1032" t="s">
        <v>3586</v>
      </c>
      <c r="F1032" t="e" vm="2">
        <f t="shared" ca="1" si="64"/>
        <v>#NAME?</v>
      </c>
      <c r="G1032" t="e" vm="2">
        <f t="shared" ca="1" si="65"/>
        <v>#NAME?</v>
      </c>
      <c r="H1032" t="e" vm="2">
        <f t="shared" ca="1" si="66"/>
        <v>#NAME?</v>
      </c>
      <c r="I1032" t="str">
        <f t="shared" si="67"/>
        <v>06.01.03.01 Pesca artesanal</v>
      </c>
      <c r="K1032" t="s">
        <v>108</v>
      </c>
      <c r="L1032" t="s">
        <v>185</v>
      </c>
      <c r="M1032" t="s">
        <v>137</v>
      </c>
      <c r="N1032" t="s">
        <v>523</v>
      </c>
    </row>
    <row r="1033" spans="1:14" x14ac:dyDescent="0.25">
      <c r="A1033" t="e" vm="1">
        <f ca="1">_xlfn.XLOOKUP(K1033,Sectores[Sector],Sectores[id_Sector],FALSE)</f>
        <v>#NAME?</v>
      </c>
      <c r="B1033" t="e" vm="1">
        <f ca="1">_xlfn.XLOOKUP(L1033,Contenido[Contenido],Contenido[id_contenido])</f>
        <v>#NAME?</v>
      </c>
      <c r="C1033" t="e" vm="1">
        <f ca="1">_xlfn.XLOOKUP(M1033,Temas[Tema],Temas[id_Tema],FALSE)</f>
        <v>#NAME?</v>
      </c>
      <c r="D1033" t="s">
        <v>4427</v>
      </c>
      <c r="F1033" t="e" vm="2">
        <f t="shared" ca="1" si="64"/>
        <v>#NAME?</v>
      </c>
      <c r="G1033" t="e" vm="2">
        <f t="shared" ca="1" si="65"/>
        <v>#NAME?</v>
      </c>
      <c r="H1033" t="e" vm="2">
        <f t="shared" ca="1" si="66"/>
        <v>#NAME?</v>
      </c>
      <c r="I1033" t="str">
        <f t="shared" si="67"/>
        <v>19.01.02.01 Pesca de crustáceos</v>
      </c>
      <c r="K1033" t="s">
        <v>108</v>
      </c>
      <c r="L1033" t="s">
        <v>186</v>
      </c>
      <c r="M1033" t="s">
        <v>193</v>
      </c>
      <c r="N1033" t="s">
        <v>501</v>
      </c>
    </row>
    <row r="1034" spans="1:14" x14ac:dyDescent="0.25">
      <c r="A1034" t="e" vm="1">
        <f ca="1">_xlfn.XLOOKUP(K1034,Sectores[Sector],Sectores[id_Sector],FALSE)</f>
        <v>#NAME?</v>
      </c>
      <c r="B1034" t="e" vm="1">
        <f ca="1">_xlfn.XLOOKUP(L1034,Contenido[Contenido],Contenido[id_contenido])</f>
        <v>#NAME?</v>
      </c>
      <c r="C1034" t="e" vm="1">
        <f ca="1">_xlfn.XLOOKUP(M1034,Temas[Tema],Temas[id_Tema],FALSE)</f>
        <v>#NAME?</v>
      </c>
      <c r="D1034" t="s">
        <v>3503</v>
      </c>
      <c r="F1034" t="e" vm="2">
        <f t="shared" ca="1" si="64"/>
        <v>#NAME?</v>
      </c>
      <c r="G1034" t="e" vm="2">
        <f t="shared" ca="1" si="65"/>
        <v>#NAME?</v>
      </c>
      <c r="H1034" t="e" vm="2">
        <f t="shared" ca="1" si="66"/>
        <v>#NAME?</v>
      </c>
      <c r="I1034" t="str">
        <f t="shared" si="67"/>
        <v>01.01.01.01 Pesca de jibia</v>
      </c>
      <c r="K1034" t="s">
        <v>108</v>
      </c>
      <c r="L1034" t="s">
        <v>186</v>
      </c>
      <c r="M1034" t="s">
        <v>190</v>
      </c>
      <c r="N1034" t="s">
        <v>505</v>
      </c>
    </row>
    <row r="1035" spans="1:14" x14ac:dyDescent="0.25">
      <c r="A1035" t="e" vm="1">
        <f ca="1">_xlfn.XLOOKUP(K1035,Sectores[Sector],Sectores[id_Sector],FALSE)</f>
        <v>#NAME?</v>
      </c>
      <c r="B1035" t="e" vm="1">
        <f ca="1">_xlfn.XLOOKUP(L1035,Contenido[Contenido],Contenido[id_contenido])</f>
        <v>#NAME?</v>
      </c>
      <c r="C1035" t="e" vm="1">
        <f ca="1">_xlfn.XLOOKUP(M1035,Temas[Tema],Temas[id_Tema],FALSE)</f>
        <v>#NAME?</v>
      </c>
      <c r="D1035" t="s">
        <v>3504</v>
      </c>
      <c r="F1035" t="e" vm="2">
        <f t="shared" ca="1" si="64"/>
        <v>#NAME?</v>
      </c>
      <c r="G1035" t="e" vm="2">
        <f t="shared" ca="1" si="65"/>
        <v>#NAME?</v>
      </c>
      <c r="H1035" t="e" vm="2">
        <f t="shared" ca="1" si="66"/>
        <v>#NAME?</v>
      </c>
      <c r="I1035" t="str">
        <f t="shared" si="67"/>
        <v>01.01.01.02 Pesca de moluscos</v>
      </c>
      <c r="K1035" t="s">
        <v>108</v>
      </c>
      <c r="L1035" t="s">
        <v>186</v>
      </c>
      <c r="M1035" t="s">
        <v>190</v>
      </c>
      <c r="N1035" t="s">
        <v>512</v>
      </c>
    </row>
    <row r="1036" spans="1:14" x14ac:dyDescent="0.25">
      <c r="A1036" t="e" vm="1">
        <f ca="1">_xlfn.XLOOKUP(K1036,Sectores[Sector],Sectores[id_Sector],FALSE)</f>
        <v>#NAME?</v>
      </c>
      <c r="B1036" t="e" vm="1">
        <f ca="1">_xlfn.XLOOKUP(L1036,Contenido[Contenido],Contenido[id_contenido])</f>
        <v>#NAME?</v>
      </c>
      <c r="C1036" t="e" vm="1">
        <f ca="1">_xlfn.XLOOKUP(M1036,Temas[Tema],Temas[id_Tema],FALSE)</f>
        <v>#NAME?</v>
      </c>
      <c r="D1036" t="s">
        <v>4107</v>
      </c>
      <c r="F1036" t="e" vm="2">
        <f t="shared" ca="1" si="64"/>
        <v>#NAME?</v>
      </c>
      <c r="G1036" t="e" vm="2">
        <f t="shared" ca="1" si="65"/>
        <v>#NAME?</v>
      </c>
      <c r="H1036" t="e" vm="2">
        <f t="shared" ca="1" si="66"/>
        <v>#NAME?</v>
      </c>
      <c r="I1036" t="str">
        <f t="shared" si="67"/>
        <v>07.02.29.01 Pesca de otras especies</v>
      </c>
      <c r="K1036" t="s">
        <v>108</v>
      </c>
      <c r="L1036" t="s">
        <v>186</v>
      </c>
      <c r="M1036" t="s">
        <v>194</v>
      </c>
      <c r="N1036" t="s">
        <v>513</v>
      </c>
    </row>
    <row r="1037" spans="1:14" x14ac:dyDescent="0.25">
      <c r="A1037" t="e" vm="1">
        <f ca="1">_xlfn.XLOOKUP(K1037,Sectores[Sector],Sectores[id_Sector],FALSE)</f>
        <v>#NAME?</v>
      </c>
      <c r="B1037" t="e" vm="1">
        <f ca="1">_xlfn.XLOOKUP(L1037,Contenido[Contenido],Contenido[id_contenido])</f>
        <v>#NAME?</v>
      </c>
      <c r="C1037" t="e" vm="1">
        <f ca="1">_xlfn.XLOOKUP(M1037,Temas[Tema],Temas[id_Tema],FALSE)</f>
        <v>#NAME?</v>
      </c>
      <c r="D1037" t="s">
        <v>3505</v>
      </c>
      <c r="F1037" t="e" vm="2">
        <f t="shared" ca="1" si="64"/>
        <v>#NAME?</v>
      </c>
      <c r="G1037" t="e" vm="2">
        <f t="shared" ca="1" si="65"/>
        <v>#NAME?</v>
      </c>
      <c r="H1037" t="e" vm="2">
        <f t="shared" ca="1" si="66"/>
        <v>#NAME?</v>
      </c>
      <c r="I1037" t="str">
        <f t="shared" si="67"/>
        <v>01.01.02.01 Pesca de anchovetas</v>
      </c>
      <c r="K1037" t="s">
        <v>108</v>
      </c>
      <c r="L1037" t="s">
        <v>186</v>
      </c>
      <c r="M1037" t="s">
        <v>191</v>
      </c>
      <c r="N1037" t="s">
        <v>493</v>
      </c>
    </row>
    <row r="1038" spans="1:14" x14ac:dyDescent="0.25">
      <c r="A1038" t="e" vm="1">
        <f ca="1">_xlfn.XLOOKUP(K1038,Sectores[Sector],Sectores[id_Sector],FALSE)</f>
        <v>#NAME?</v>
      </c>
      <c r="B1038" t="e" vm="1">
        <f ca="1">_xlfn.XLOOKUP(L1038,Contenido[Contenido],Contenido[id_contenido])</f>
        <v>#NAME?</v>
      </c>
      <c r="C1038" t="e" vm="1">
        <f ca="1">_xlfn.XLOOKUP(M1038,Temas[Tema],Temas[id_Tema],FALSE)</f>
        <v>#NAME?</v>
      </c>
      <c r="D1038" t="s">
        <v>3506</v>
      </c>
      <c r="F1038" t="e" vm="2">
        <f t="shared" ca="1" si="64"/>
        <v>#NAME?</v>
      </c>
      <c r="G1038" t="e" vm="2">
        <f t="shared" ca="1" si="65"/>
        <v>#NAME?</v>
      </c>
      <c r="H1038" t="e" vm="2">
        <f t="shared" ca="1" si="66"/>
        <v>#NAME?</v>
      </c>
      <c r="I1038" t="str">
        <f t="shared" si="67"/>
        <v>01.01.02.02 Pesca de bacaladillo</v>
      </c>
      <c r="K1038" t="s">
        <v>108</v>
      </c>
      <c r="L1038" t="s">
        <v>186</v>
      </c>
      <c r="M1038" t="s">
        <v>191</v>
      </c>
      <c r="N1038" t="s">
        <v>494</v>
      </c>
    </row>
    <row r="1039" spans="1:14" x14ac:dyDescent="0.25">
      <c r="A1039" t="e" vm="1">
        <f ca="1">_xlfn.XLOOKUP(K1039,Sectores[Sector],Sectores[id_Sector],FALSE)</f>
        <v>#NAME?</v>
      </c>
      <c r="B1039" t="e" vm="1">
        <f ca="1">_xlfn.XLOOKUP(L1039,Contenido[Contenido],Contenido[id_contenido])</f>
        <v>#NAME?</v>
      </c>
      <c r="C1039" t="e" vm="1">
        <f ca="1">_xlfn.XLOOKUP(M1039,Temas[Tema],Temas[id_Tema],FALSE)</f>
        <v>#NAME?</v>
      </c>
      <c r="D1039" t="s">
        <v>3507</v>
      </c>
      <c r="F1039" t="e" vm="2">
        <f t="shared" ca="1" si="64"/>
        <v>#NAME?</v>
      </c>
      <c r="G1039" t="e" vm="2">
        <f t="shared" ca="1" si="65"/>
        <v>#NAME?</v>
      </c>
      <c r="H1039" t="e" vm="2">
        <f t="shared" ca="1" si="66"/>
        <v>#NAME?</v>
      </c>
      <c r="I1039" t="str">
        <f t="shared" si="67"/>
        <v>01.01.02.03 Pesca de caballa</v>
      </c>
      <c r="K1039" t="s">
        <v>108</v>
      </c>
      <c r="L1039" t="s">
        <v>186</v>
      </c>
      <c r="M1039" t="s">
        <v>191</v>
      </c>
      <c r="N1039" t="s">
        <v>541</v>
      </c>
    </row>
    <row r="1040" spans="1:14" x14ac:dyDescent="0.25">
      <c r="A1040" t="e" vm="1">
        <f ca="1">_xlfn.XLOOKUP(K1040,Sectores[Sector],Sectores[id_Sector],FALSE)</f>
        <v>#NAME?</v>
      </c>
      <c r="B1040" t="e" vm="1">
        <f ca="1">_xlfn.XLOOKUP(L1040,Contenido[Contenido],Contenido[id_contenido])</f>
        <v>#NAME?</v>
      </c>
      <c r="C1040" t="e" vm="1">
        <f ca="1">_xlfn.XLOOKUP(M1040,Temas[Tema],Temas[id_Tema],FALSE)</f>
        <v>#NAME?</v>
      </c>
      <c r="D1040" t="s">
        <v>3508</v>
      </c>
      <c r="F1040" t="e" vm="2">
        <f t="shared" ca="1" si="64"/>
        <v>#NAME?</v>
      </c>
      <c r="G1040" t="e" vm="2">
        <f t="shared" ca="1" si="65"/>
        <v>#NAME?</v>
      </c>
      <c r="H1040" t="e" vm="2">
        <f t="shared" ca="1" si="66"/>
        <v>#NAME?</v>
      </c>
      <c r="I1040" t="str">
        <f t="shared" si="67"/>
        <v>01.01.02.04 Pesca de jurel</v>
      </c>
      <c r="K1040" t="s">
        <v>108</v>
      </c>
      <c r="L1040" t="s">
        <v>186</v>
      </c>
      <c r="M1040" t="s">
        <v>191</v>
      </c>
      <c r="N1040" t="s">
        <v>507</v>
      </c>
    </row>
    <row r="1041" spans="1:14" x14ac:dyDescent="0.25">
      <c r="A1041" t="e" vm="1">
        <f ca="1">_xlfn.XLOOKUP(K1041,Sectores[Sector],Sectores[id_Sector],FALSE)</f>
        <v>#NAME?</v>
      </c>
      <c r="B1041" t="e" vm="1">
        <f ca="1">_xlfn.XLOOKUP(L1041,Contenido[Contenido],Contenido[id_contenido])</f>
        <v>#NAME?</v>
      </c>
      <c r="C1041" t="e" vm="1">
        <f ca="1">_xlfn.XLOOKUP(M1041,Temas[Tema],Temas[id_Tema],FALSE)</f>
        <v>#NAME?</v>
      </c>
      <c r="D1041" t="s">
        <v>4437</v>
      </c>
      <c r="F1041" t="e" vm="2">
        <f t="shared" ca="1" si="64"/>
        <v>#NAME?</v>
      </c>
      <c r="G1041" t="e" vm="2">
        <f t="shared" ca="1" si="65"/>
        <v>#NAME?</v>
      </c>
      <c r="H1041" t="e" vm="2">
        <f t="shared" ca="1" si="66"/>
        <v>#NAME?</v>
      </c>
      <c r="I1041" t="str">
        <f t="shared" si="67"/>
        <v>01.01.02.05 Pesca de merluza austral</v>
      </c>
      <c r="K1041" t="s">
        <v>108</v>
      </c>
      <c r="L1041" t="s">
        <v>186</v>
      </c>
      <c r="M1041" t="s">
        <v>191</v>
      </c>
      <c r="N1041" t="s">
        <v>511</v>
      </c>
    </row>
    <row r="1042" spans="1:14" x14ac:dyDescent="0.25">
      <c r="A1042" t="e" vm="1">
        <f ca="1">_xlfn.XLOOKUP(K1042,Sectores[Sector],Sectores[id_Sector],FALSE)</f>
        <v>#NAME?</v>
      </c>
      <c r="B1042" t="e" vm="1">
        <f ca="1">_xlfn.XLOOKUP(L1042,Contenido[Contenido],Contenido[id_contenido])</f>
        <v>#NAME?</v>
      </c>
      <c r="C1042" t="e" vm="1">
        <f ca="1">_xlfn.XLOOKUP(M1042,Temas[Tema],Temas[id_Tema],FALSE)</f>
        <v>#NAME?</v>
      </c>
      <c r="D1042" t="s">
        <v>4438</v>
      </c>
      <c r="F1042" t="e" vm="2">
        <f t="shared" ca="1" si="64"/>
        <v>#NAME?</v>
      </c>
      <c r="G1042" t="e" vm="2">
        <f t="shared" ca="1" si="65"/>
        <v>#NAME?</v>
      </c>
      <c r="H1042" t="e" vm="2">
        <f t="shared" ca="1" si="66"/>
        <v>#NAME?</v>
      </c>
      <c r="I1042" t="str">
        <f t="shared" si="67"/>
        <v>01.01.02.06 Pesca de merluza común</v>
      </c>
      <c r="K1042" t="s">
        <v>108</v>
      </c>
      <c r="L1042" t="s">
        <v>186</v>
      </c>
      <c r="M1042" t="s">
        <v>191</v>
      </c>
      <c r="N1042" t="s">
        <v>542</v>
      </c>
    </row>
    <row r="1043" spans="1:14" x14ac:dyDescent="0.25">
      <c r="A1043" t="e" vm="1">
        <f ca="1">_xlfn.XLOOKUP(K1043,Sectores[Sector],Sectores[id_Sector],FALSE)</f>
        <v>#NAME?</v>
      </c>
      <c r="B1043" t="e" vm="1">
        <f ca="1">_xlfn.XLOOKUP(L1043,Contenido[Contenido],Contenido[id_contenido])</f>
        <v>#NAME?</v>
      </c>
      <c r="C1043" t="e" vm="1">
        <f ca="1">_xlfn.XLOOKUP(M1043,Temas[Tema],Temas[id_Tema],FALSE)</f>
        <v>#NAME?</v>
      </c>
      <c r="D1043" t="s">
        <v>4439</v>
      </c>
      <c r="F1043" t="e" vm="2">
        <f t="shared" ca="1" si="64"/>
        <v>#NAME?</v>
      </c>
      <c r="G1043" t="e" vm="2">
        <f t="shared" ca="1" si="65"/>
        <v>#NAME?</v>
      </c>
      <c r="H1043" t="e" vm="2">
        <f t="shared" ca="1" si="66"/>
        <v>#NAME?</v>
      </c>
      <c r="I1043" t="str">
        <f t="shared" si="67"/>
        <v>01.01.02.07 Pesca de merluza de cola</v>
      </c>
      <c r="K1043" t="s">
        <v>108</v>
      </c>
      <c r="L1043" t="s">
        <v>186</v>
      </c>
      <c r="M1043" t="s">
        <v>191</v>
      </c>
      <c r="N1043" t="s">
        <v>543</v>
      </c>
    </row>
    <row r="1044" spans="1:14" x14ac:dyDescent="0.25">
      <c r="A1044" t="e" vm="1">
        <f ca="1">_xlfn.XLOOKUP(K1044,Sectores[Sector],Sectores[id_Sector],FALSE)</f>
        <v>#NAME?</v>
      </c>
      <c r="B1044" t="e" vm="1">
        <f ca="1">_xlfn.XLOOKUP(L1044,Contenido[Contenido],Contenido[id_contenido])</f>
        <v>#NAME?</v>
      </c>
      <c r="C1044" t="e" vm="1">
        <f ca="1">_xlfn.XLOOKUP(M1044,Temas[Tema],Temas[id_Tema],FALSE)</f>
        <v>#NAME?</v>
      </c>
      <c r="D1044" t="s">
        <v>4440</v>
      </c>
      <c r="F1044" t="e" vm="2">
        <f t="shared" ca="1" si="64"/>
        <v>#NAME?</v>
      </c>
      <c r="G1044" t="e" vm="2">
        <f t="shared" ca="1" si="65"/>
        <v>#NAME?</v>
      </c>
      <c r="H1044" t="e" vm="2">
        <f t="shared" ca="1" si="66"/>
        <v>#NAME?</v>
      </c>
      <c r="I1044" t="str">
        <f t="shared" si="67"/>
        <v>01.01.02.08 Pesca de peces</v>
      </c>
      <c r="K1044" t="s">
        <v>108</v>
      </c>
      <c r="L1044" t="s">
        <v>186</v>
      </c>
      <c r="M1044" t="s">
        <v>191</v>
      </c>
      <c r="N1044" t="s">
        <v>515</v>
      </c>
    </row>
    <row r="1045" spans="1:14" x14ac:dyDescent="0.25">
      <c r="A1045" t="e" vm="1">
        <f ca="1">_xlfn.XLOOKUP(K1045,Sectores[Sector],Sectores[id_Sector],FALSE)</f>
        <v>#NAME?</v>
      </c>
      <c r="B1045" t="e" vm="1">
        <f ca="1">_xlfn.XLOOKUP(L1045,Contenido[Contenido],Contenido[id_contenido])</f>
        <v>#NAME?</v>
      </c>
      <c r="C1045" t="e" vm="1">
        <f ca="1">_xlfn.XLOOKUP(M1045,Temas[Tema],Temas[id_Tema],FALSE)</f>
        <v>#NAME?</v>
      </c>
      <c r="D1045" t="s">
        <v>4441</v>
      </c>
      <c r="F1045" t="e" vm="2">
        <f t="shared" ca="1" si="64"/>
        <v>#NAME?</v>
      </c>
      <c r="G1045" t="e" vm="2">
        <f t="shared" ca="1" si="65"/>
        <v>#NAME?</v>
      </c>
      <c r="H1045" t="e" vm="2">
        <f t="shared" ca="1" si="66"/>
        <v>#NAME?</v>
      </c>
      <c r="I1045" t="str">
        <f t="shared" si="67"/>
        <v>01.01.02.09 Pesca de reineta</v>
      </c>
      <c r="K1045" t="s">
        <v>108</v>
      </c>
      <c r="L1045" t="s">
        <v>186</v>
      </c>
      <c r="M1045" t="s">
        <v>191</v>
      </c>
      <c r="N1045" t="s">
        <v>517</v>
      </c>
    </row>
    <row r="1046" spans="1:14" x14ac:dyDescent="0.25">
      <c r="A1046" t="e" vm="1">
        <f ca="1">_xlfn.XLOOKUP(K1046,Sectores[Sector],Sectores[id_Sector],FALSE)</f>
        <v>#NAME?</v>
      </c>
      <c r="B1046" t="e" vm="1">
        <f ca="1">_xlfn.XLOOKUP(L1046,Contenido[Contenido],Contenido[id_contenido])</f>
        <v>#NAME?</v>
      </c>
      <c r="C1046" t="e" vm="1">
        <f ca="1">_xlfn.XLOOKUP(M1046,Temas[Tema],Temas[id_Tema],FALSE)</f>
        <v>#NAME?</v>
      </c>
      <c r="D1046" t="s">
        <v>4442</v>
      </c>
      <c r="F1046" t="e" vm="2">
        <f t="shared" ca="1" si="64"/>
        <v>#NAME?</v>
      </c>
      <c r="G1046" t="e" vm="2">
        <f t="shared" ca="1" si="65"/>
        <v>#NAME?</v>
      </c>
      <c r="H1046" t="e" vm="2">
        <f t="shared" ca="1" si="66"/>
        <v>#NAME?</v>
      </c>
      <c r="I1046" t="str">
        <f t="shared" si="67"/>
        <v>01.01.02.10 Pesca de sardina común</v>
      </c>
      <c r="K1046" t="s">
        <v>108</v>
      </c>
      <c r="L1046" t="s">
        <v>186</v>
      </c>
      <c r="M1046" t="s">
        <v>191</v>
      </c>
      <c r="N1046" t="s">
        <v>520</v>
      </c>
    </row>
    <row r="1047" spans="1:14" x14ac:dyDescent="0.25">
      <c r="A1047" t="e" vm="1">
        <f ca="1">_xlfn.XLOOKUP(K1047,Sectores[Sector],Sectores[id_Sector],FALSE)</f>
        <v>#NAME?</v>
      </c>
      <c r="B1047" t="e" vm="1">
        <f ca="1">_xlfn.XLOOKUP(L1047,Contenido[Contenido],Contenido[id_contenido])</f>
        <v>#NAME?</v>
      </c>
      <c r="C1047" t="e" vm="1">
        <f ca="1">_xlfn.XLOOKUP(M1047,Temas[Tema],Temas[id_Tema],FALSE)</f>
        <v>#NAME?</v>
      </c>
      <c r="D1047" t="s">
        <v>3509</v>
      </c>
      <c r="F1047" t="e" vm="2">
        <f t="shared" ca="1" si="64"/>
        <v>#NAME?</v>
      </c>
      <c r="G1047" t="e" vm="2">
        <f t="shared" ca="1" si="65"/>
        <v>#NAME?</v>
      </c>
      <c r="H1047" t="e" vm="2">
        <f t="shared" ca="1" si="66"/>
        <v>#NAME?</v>
      </c>
      <c r="I1047" t="str">
        <f t="shared" si="67"/>
        <v>01.01.03.01 Pesca del resto de las especies</v>
      </c>
      <c r="K1047" t="s">
        <v>108</v>
      </c>
      <c r="L1047" t="s">
        <v>186</v>
      </c>
      <c r="M1047" t="s">
        <v>192</v>
      </c>
      <c r="N1047" t="s">
        <v>518</v>
      </c>
    </row>
    <row r="1048" spans="1:14" x14ac:dyDescent="0.25">
      <c r="A1048" t="e" vm="1">
        <f ca="1">_xlfn.XLOOKUP(K1048,Sectores[Sector],Sectores[id_Sector],FALSE)</f>
        <v>#NAME?</v>
      </c>
      <c r="B1048" t="e" vm="1">
        <f ca="1">_xlfn.XLOOKUP(L1048,Contenido[Contenido],Contenido[id_contenido])</f>
        <v>#NAME?</v>
      </c>
      <c r="C1048" t="e" vm="1">
        <f ca="1">_xlfn.XLOOKUP(M1048,Temas[Tema],Temas[id_Tema],FALSE)</f>
        <v>#NAME?</v>
      </c>
      <c r="D1048" t="s">
        <v>3586</v>
      </c>
      <c r="F1048" t="e" vm="2">
        <f t="shared" ca="1" si="64"/>
        <v>#NAME?</v>
      </c>
      <c r="G1048" t="e" vm="2">
        <f t="shared" ca="1" si="65"/>
        <v>#NAME?</v>
      </c>
      <c r="H1048" t="e" vm="2">
        <f t="shared" ca="1" si="66"/>
        <v>#NAME?</v>
      </c>
      <c r="I1048" t="str">
        <f t="shared" si="67"/>
        <v>06.01.03.01 Pesca industrial</v>
      </c>
      <c r="K1048" t="s">
        <v>108</v>
      </c>
      <c r="L1048" t="s">
        <v>186</v>
      </c>
      <c r="M1048" t="s">
        <v>137</v>
      </c>
      <c r="N1048" t="s">
        <v>525</v>
      </c>
    </row>
    <row r="1049" spans="1:14" x14ac:dyDescent="0.25">
      <c r="A1049" t="e" vm="1">
        <f ca="1">_xlfn.XLOOKUP(K1049,Sectores[Sector],Sectores[id_Sector],FALSE)</f>
        <v>#NAME?</v>
      </c>
      <c r="B1049" t="e" vm="1">
        <f ca="1">_xlfn.XLOOKUP(L1049,Contenido[Contenido],Contenido[id_contenido])</f>
        <v>#NAME?</v>
      </c>
      <c r="C1049" t="e" vm="1">
        <f ca="1">_xlfn.XLOOKUP(M1049,Temas[Tema],Temas[id_Tema],FALSE)</f>
        <v>#NAME?</v>
      </c>
      <c r="D1049" t="s">
        <v>4444</v>
      </c>
      <c r="F1049" t="e" vm="2">
        <f t="shared" ca="1" si="64"/>
        <v>#NAME?</v>
      </c>
      <c r="G1049" t="e" vm="2">
        <f t="shared" ca="1" si="65"/>
        <v>#NAME?</v>
      </c>
      <c r="H1049" t="e" vm="2">
        <f t="shared" ca="1" si="66"/>
        <v>#NAME?</v>
      </c>
      <c r="I1049" t="str">
        <f t="shared" si="67"/>
        <v>20.01.01.01 Bueno</v>
      </c>
      <c r="K1049" t="s">
        <v>1329</v>
      </c>
      <c r="L1049" t="s">
        <v>1330</v>
      </c>
      <c r="M1049" t="s">
        <v>1353</v>
      </c>
      <c r="N1049" t="s">
        <v>1332</v>
      </c>
    </row>
    <row r="1050" spans="1:14" x14ac:dyDescent="0.25">
      <c r="A1050" t="e" vm="1">
        <f ca="1">_xlfn.XLOOKUP(K1050,Sectores[Sector],Sectores[id_Sector],FALSE)</f>
        <v>#NAME?</v>
      </c>
      <c r="B1050" t="e" vm="1">
        <f ca="1">_xlfn.XLOOKUP(L1050,Contenido[Contenido],Contenido[id_contenido])</f>
        <v>#NAME?</v>
      </c>
      <c r="C1050" t="e" vm="1">
        <f ca="1">_xlfn.XLOOKUP(M1050,Temas[Tema],Temas[id_Tema],FALSE)</f>
        <v>#NAME?</v>
      </c>
      <c r="D1050" t="s">
        <v>4445</v>
      </c>
      <c r="F1050" t="e" vm="2">
        <f t="shared" ca="1" si="64"/>
        <v>#NAME?</v>
      </c>
      <c r="G1050" t="e" vm="2">
        <f t="shared" ca="1" si="65"/>
        <v>#NAME?</v>
      </c>
      <c r="H1050" t="e" vm="2">
        <f t="shared" ca="1" si="66"/>
        <v>#NAME?</v>
      </c>
      <c r="I1050" t="str">
        <f t="shared" si="67"/>
        <v>20.01.01.02 Malo</v>
      </c>
      <c r="K1050" t="s">
        <v>1329</v>
      </c>
      <c r="L1050" t="s">
        <v>1330</v>
      </c>
      <c r="M1050" t="s">
        <v>1353</v>
      </c>
      <c r="N1050" t="s">
        <v>1337</v>
      </c>
    </row>
    <row r="1051" spans="1:14" x14ac:dyDescent="0.25">
      <c r="A1051" t="e" vm="1">
        <f ca="1">_xlfn.XLOOKUP(K1051,Sectores[Sector],Sectores[id_Sector],FALSE)</f>
        <v>#NAME?</v>
      </c>
      <c r="B1051" t="e" vm="1">
        <f ca="1">_xlfn.XLOOKUP(L1051,Contenido[Contenido],Contenido[id_contenido])</f>
        <v>#NAME?</v>
      </c>
      <c r="C1051" t="e" vm="1">
        <f ca="1">_xlfn.XLOOKUP(M1051,Temas[Tema],Temas[id_Tema],FALSE)</f>
        <v>#NAME?</v>
      </c>
      <c r="D1051" t="s">
        <v>4446</v>
      </c>
      <c r="F1051" t="e" vm="2">
        <f t="shared" ca="1" si="64"/>
        <v>#NAME?</v>
      </c>
      <c r="G1051" t="e" vm="2">
        <f t="shared" ca="1" si="65"/>
        <v>#NAME?</v>
      </c>
      <c r="H1051" t="e" vm="2">
        <f t="shared" ca="1" si="66"/>
        <v>#NAME?</v>
      </c>
      <c r="I1051" t="str">
        <f t="shared" si="67"/>
        <v>20.01.01.03 Medio</v>
      </c>
      <c r="K1051" t="s">
        <v>1329</v>
      </c>
      <c r="L1051" t="s">
        <v>1330</v>
      </c>
      <c r="M1051" t="s">
        <v>1353</v>
      </c>
      <c r="N1051" t="s">
        <v>140</v>
      </c>
    </row>
    <row r="1052" spans="1:14" x14ac:dyDescent="0.25">
      <c r="A1052" t="e" vm="1">
        <f ca="1">_xlfn.XLOOKUP(K1052,Sectores[Sector],Sectores[id_Sector],FALSE)</f>
        <v>#NAME?</v>
      </c>
      <c r="B1052" t="e" vm="1">
        <f ca="1">_xlfn.XLOOKUP(L1052,Contenido[Contenido],Contenido[id_contenido])</f>
        <v>#NAME?</v>
      </c>
      <c r="C1052" t="e" vm="1">
        <f ca="1">_xlfn.XLOOKUP(M1052,Temas[Tema],Temas[id_Tema],FALSE)</f>
        <v>#NAME?</v>
      </c>
      <c r="D1052" t="s">
        <v>4447</v>
      </c>
      <c r="F1052" t="e" vm="2">
        <f t="shared" ca="1" si="64"/>
        <v>#NAME?</v>
      </c>
      <c r="G1052" t="e" vm="2">
        <f t="shared" ca="1" si="65"/>
        <v>#NAME?</v>
      </c>
      <c r="H1052" t="e" vm="2">
        <f t="shared" ca="1" si="66"/>
        <v>#NAME?</v>
      </c>
      <c r="I1052" t="str">
        <f t="shared" si="67"/>
        <v>20.01.01.04 No Aplica</v>
      </c>
      <c r="K1052" t="s">
        <v>1329</v>
      </c>
      <c r="L1052" t="s">
        <v>1330</v>
      </c>
      <c r="M1052" t="s">
        <v>1353</v>
      </c>
      <c r="N1052" t="s">
        <v>1340</v>
      </c>
    </row>
    <row r="1053" spans="1:14" x14ac:dyDescent="0.25">
      <c r="A1053" t="e" vm="1">
        <f ca="1">_xlfn.XLOOKUP(K1053,Sectores[Sector],Sectores[id_Sector],FALSE)</f>
        <v>#NAME?</v>
      </c>
      <c r="B1053" t="e" vm="1">
        <f ca="1">_xlfn.XLOOKUP(L1053,Contenido[Contenido],Contenido[id_contenido])</f>
        <v>#NAME?</v>
      </c>
      <c r="C1053" t="e" vm="1">
        <f ca="1">_xlfn.XLOOKUP(M1053,Temas[Tema],Temas[id_Tema],FALSE)</f>
        <v>#NAME?</v>
      </c>
      <c r="D1053" t="s">
        <v>4448</v>
      </c>
      <c r="F1053" t="e" vm="2">
        <f t="shared" ca="1" si="64"/>
        <v>#NAME?</v>
      </c>
      <c r="G1053" t="e" vm="2">
        <f t="shared" ca="1" si="65"/>
        <v>#NAME?</v>
      </c>
      <c r="H1053" t="e" vm="2">
        <f t="shared" ca="1" si="66"/>
        <v>#NAME?</v>
      </c>
      <c r="I1053" t="str">
        <f t="shared" si="67"/>
        <v>20.01.01.05 Todos</v>
      </c>
      <c r="K1053" t="s">
        <v>1329</v>
      </c>
      <c r="L1053" t="s">
        <v>1330</v>
      </c>
      <c r="M1053" t="s">
        <v>1353</v>
      </c>
      <c r="N1053" t="s">
        <v>1342</v>
      </c>
    </row>
    <row r="1054" spans="1:14" x14ac:dyDescent="0.25">
      <c r="A1054" t="e" vm="1">
        <f ca="1">_xlfn.XLOOKUP(K1054,Sectores[Sector],Sectores[id_Sector],FALSE)</f>
        <v>#NAME?</v>
      </c>
      <c r="B1054" t="e" vm="1">
        <f ca="1">_xlfn.XLOOKUP(L1054,Contenido[Contenido],Contenido[id_contenido])</f>
        <v>#NAME?</v>
      </c>
      <c r="C1054" t="e" vm="1">
        <f ca="1">_xlfn.XLOOKUP(M1054,Temas[Tema],Temas[id_Tema],FALSE)</f>
        <v>#NAME?</v>
      </c>
      <c r="D1054" t="s">
        <v>4449</v>
      </c>
      <c r="F1054" t="e" vm="2">
        <f t="shared" ca="1" si="64"/>
        <v>#NAME?</v>
      </c>
      <c r="G1054" t="e" vm="2">
        <f t="shared" ca="1" si="65"/>
        <v>#NAME?</v>
      </c>
      <c r="H1054" t="e" vm="2">
        <f t="shared" ca="1" si="66"/>
        <v>#NAME?</v>
      </c>
      <c r="I1054" t="str">
        <f t="shared" si="67"/>
        <v>20.01.02.01 Malo</v>
      </c>
      <c r="K1054" t="s">
        <v>1329</v>
      </c>
      <c r="L1054" t="s">
        <v>1330</v>
      </c>
      <c r="M1054" t="s">
        <v>1359</v>
      </c>
      <c r="N1054" t="s">
        <v>1337</v>
      </c>
    </row>
    <row r="1055" spans="1:14" x14ac:dyDescent="0.25">
      <c r="A1055" t="e" vm="1">
        <f ca="1">_xlfn.XLOOKUP(K1055,Sectores[Sector],Sectores[id_Sector],FALSE)</f>
        <v>#NAME?</v>
      </c>
      <c r="B1055" t="e" vm="1">
        <f ca="1">_xlfn.XLOOKUP(L1055,Contenido[Contenido],Contenido[id_contenido])</f>
        <v>#NAME?</v>
      </c>
      <c r="C1055" t="e" vm="1">
        <f ca="1">_xlfn.XLOOKUP(M1055,Temas[Tema],Temas[id_Tema],FALSE)</f>
        <v>#NAME?</v>
      </c>
      <c r="D1055" t="s">
        <v>4450</v>
      </c>
      <c r="F1055" t="e" vm="2">
        <f t="shared" ca="1" si="64"/>
        <v>#NAME?</v>
      </c>
      <c r="G1055" t="e" vm="2">
        <f t="shared" ca="1" si="65"/>
        <v>#NAME?</v>
      </c>
      <c r="H1055" t="e" vm="2">
        <f t="shared" ca="1" si="66"/>
        <v>#NAME?</v>
      </c>
      <c r="I1055" t="str">
        <f t="shared" si="67"/>
        <v>20.01.02.02 Medio</v>
      </c>
      <c r="K1055" t="s">
        <v>1329</v>
      </c>
      <c r="L1055" t="s">
        <v>1330</v>
      </c>
      <c r="M1055" t="s">
        <v>1359</v>
      </c>
      <c r="N1055" t="s">
        <v>140</v>
      </c>
    </row>
    <row r="1056" spans="1:14" x14ac:dyDescent="0.25">
      <c r="A1056" t="e" vm="1">
        <f ca="1">_xlfn.XLOOKUP(K1056,Sectores[Sector],Sectores[id_Sector],FALSE)</f>
        <v>#NAME?</v>
      </c>
      <c r="B1056" t="e" vm="1">
        <f ca="1">_xlfn.XLOOKUP(L1056,Contenido[Contenido],Contenido[id_contenido])</f>
        <v>#NAME?</v>
      </c>
      <c r="C1056" t="e" vm="1">
        <f ca="1">_xlfn.XLOOKUP(M1056,Temas[Tema],Temas[id_Tema],FALSE)</f>
        <v>#NAME?</v>
      </c>
      <c r="D1056" t="s">
        <v>4451</v>
      </c>
      <c r="F1056" t="e" vm="2">
        <f t="shared" ca="1" si="64"/>
        <v>#NAME?</v>
      </c>
      <c r="G1056" t="e" vm="2">
        <f t="shared" ca="1" si="65"/>
        <v>#NAME?</v>
      </c>
      <c r="H1056" t="e" vm="2">
        <f t="shared" ca="1" si="66"/>
        <v>#NAME?</v>
      </c>
      <c r="I1056" t="str">
        <f t="shared" si="67"/>
        <v>20.01.02.03 No Aplica</v>
      </c>
      <c r="K1056" t="s">
        <v>1329</v>
      </c>
      <c r="L1056" t="s">
        <v>1330</v>
      </c>
      <c r="M1056" t="s">
        <v>1359</v>
      </c>
      <c r="N1056" t="s">
        <v>1340</v>
      </c>
    </row>
    <row r="1057" spans="1:14" x14ac:dyDescent="0.25">
      <c r="A1057" t="e" vm="1">
        <f ca="1">_xlfn.XLOOKUP(K1057,Sectores[Sector],Sectores[id_Sector],FALSE)</f>
        <v>#NAME?</v>
      </c>
      <c r="B1057" t="e" vm="1">
        <f ca="1">_xlfn.XLOOKUP(L1057,Contenido[Contenido],Contenido[id_contenido])</f>
        <v>#NAME?</v>
      </c>
      <c r="C1057" t="e" vm="1">
        <f ca="1">_xlfn.XLOOKUP(M1057,Temas[Tema],Temas[id_Tema],FALSE)</f>
        <v>#NAME?</v>
      </c>
      <c r="D1057" t="s">
        <v>4452</v>
      </c>
      <c r="F1057" t="e" vm="2">
        <f t="shared" ca="1" si="64"/>
        <v>#NAME?</v>
      </c>
      <c r="G1057" t="e" vm="2">
        <f t="shared" ca="1" si="65"/>
        <v>#NAME?</v>
      </c>
      <c r="H1057" t="e" vm="2">
        <f t="shared" ca="1" si="66"/>
        <v>#NAME?</v>
      </c>
      <c r="I1057" t="str">
        <f t="shared" si="67"/>
        <v>20.01.02.04 Todos</v>
      </c>
      <c r="K1057" t="s">
        <v>1329</v>
      </c>
      <c r="L1057" t="s">
        <v>1330</v>
      </c>
      <c r="M1057" t="s">
        <v>1359</v>
      </c>
      <c r="N1057" t="s">
        <v>1342</v>
      </c>
    </row>
    <row r="1058" spans="1:14" x14ac:dyDescent="0.25">
      <c r="A1058" t="e" vm="1">
        <f ca="1">_xlfn.XLOOKUP(K1058,Sectores[Sector],Sectores[id_Sector],FALSE)</f>
        <v>#NAME?</v>
      </c>
      <c r="B1058" t="e" vm="1">
        <f ca="1">_xlfn.XLOOKUP(L1058,Contenido[Contenido],Contenido[id_contenido])</f>
        <v>#NAME?</v>
      </c>
      <c r="C1058" t="e" vm="1">
        <f ca="1">_xlfn.XLOOKUP(M1058,Temas[Tema],Temas[id_Tema],FALSE)</f>
        <v>#NAME?</v>
      </c>
      <c r="D1058" t="s">
        <v>4453</v>
      </c>
      <c r="F1058" t="e" vm="2">
        <f t="shared" ca="1" si="64"/>
        <v>#NAME?</v>
      </c>
      <c r="G1058" t="e" vm="2">
        <f t="shared" ca="1" si="65"/>
        <v>#NAME?</v>
      </c>
      <c r="H1058" t="e" vm="2">
        <f t="shared" ca="1" si="66"/>
        <v>#NAME?</v>
      </c>
      <c r="I1058" t="str">
        <f t="shared" si="67"/>
        <v>20.01.03.01 Medio</v>
      </c>
      <c r="K1058" t="s">
        <v>1329</v>
      </c>
      <c r="L1058" t="s">
        <v>1330</v>
      </c>
      <c r="M1058" t="s">
        <v>1364</v>
      </c>
      <c r="N1058" t="s">
        <v>140</v>
      </c>
    </row>
    <row r="1059" spans="1:14" x14ac:dyDescent="0.25">
      <c r="A1059" t="e" vm="1">
        <f ca="1">_xlfn.XLOOKUP(K1059,Sectores[Sector],Sectores[id_Sector],FALSE)</f>
        <v>#NAME?</v>
      </c>
      <c r="B1059" t="e" vm="1">
        <f ca="1">_xlfn.XLOOKUP(L1059,Contenido[Contenido],Contenido[id_contenido])</f>
        <v>#NAME?</v>
      </c>
      <c r="C1059" t="e" vm="1">
        <f ca="1">_xlfn.XLOOKUP(M1059,Temas[Tema],Temas[id_Tema],FALSE)</f>
        <v>#NAME?</v>
      </c>
      <c r="D1059" t="s">
        <v>4454</v>
      </c>
      <c r="F1059" t="e" vm="2">
        <f t="shared" ca="1" si="64"/>
        <v>#NAME?</v>
      </c>
      <c r="G1059" t="e" vm="2">
        <f t="shared" ca="1" si="65"/>
        <v>#NAME?</v>
      </c>
      <c r="H1059" t="e" vm="2">
        <f t="shared" ca="1" si="66"/>
        <v>#NAME?</v>
      </c>
      <c r="I1059" t="str">
        <f t="shared" si="67"/>
        <v>20.01.03.02 No Aplica</v>
      </c>
      <c r="K1059" t="s">
        <v>1329</v>
      </c>
      <c r="L1059" t="s">
        <v>1330</v>
      </c>
      <c r="M1059" t="s">
        <v>1364</v>
      </c>
      <c r="N1059" t="s">
        <v>1340</v>
      </c>
    </row>
    <row r="1060" spans="1:14" x14ac:dyDescent="0.25">
      <c r="A1060" t="e" vm="1">
        <f ca="1">_xlfn.XLOOKUP(K1060,Sectores[Sector],Sectores[id_Sector],FALSE)</f>
        <v>#NAME?</v>
      </c>
      <c r="B1060" t="e" vm="1">
        <f ca="1">_xlfn.XLOOKUP(L1060,Contenido[Contenido],Contenido[id_contenido])</f>
        <v>#NAME?</v>
      </c>
      <c r="C1060" t="e" vm="1">
        <f ca="1">_xlfn.XLOOKUP(M1060,Temas[Tema],Temas[id_Tema],FALSE)</f>
        <v>#NAME?</v>
      </c>
      <c r="D1060" t="s">
        <v>4455</v>
      </c>
      <c r="F1060" t="e" vm="2">
        <f t="shared" ca="1" si="64"/>
        <v>#NAME?</v>
      </c>
      <c r="G1060" t="e" vm="2">
        <f t="shared" ca="1" si="65"/>
        <v>#NAME?</v>
      </c>
      <c r="H1060" t="e" vm="2">
        <f t="shared" ca="1" si="66"/>
        <v>#NAME?</v>
      </c>
      <c r="I1060" t="str">
        <f t="shared" si="67"/>
        <v>20.01.03.03 Todos</v>
      </c>
      <c r="K1060" t="s">
        <v>1329</v>
      </c>
      <c r="L1060" t="s">
        <v>1330</v>
      </c>
      <c r="M1060" t="s">
        <v>1364</v>
      </c>
      <c r="N1060" t="s">
        <v>1342</v>
      </c>
    </row>
    <row r="1061" spans="1:14" x14ac:dyDescent="0.25">
      <c r="A1061" t="e" vm="1">
        <f ca="1">_xlfn.XLOOKUP(K1061,Sectores[Sector],Sectores[id_Sector],FALSE)</f>
        <v>#NAME?</v>
      </c>
      <c r="B1061" t="e" vm="1">
        <f ca="1">_xlfn.XLOOKUP(L1061,Contenido[Contenido],Contenido[id_contenido])</f>
        <v>#NAME?</v>
      </c>
      <c r="C1061" t="e" vm="1">
        <f ca="1">_xlfn.XLOOKUP(M1061,Temas[Tema],Temas[id_Tema],FALSE)</f>
        <v>#NAME?</v>
      </c>
      <c r="D1061" t="s">
        <v>4456</v>
      </c>
      <c r="F1061" t="e" vm="2">
        <f t="shared" ca="1" si="64"/>
        <v>#NAME?</v>
      </c>
      <c r="G1061" t="e" vm="2">
        <f t="shared" ca="1" si="65"/>
        <v>#NAME?</v>
      </c>
      <c r="H1061" t="e" vm="2">
        <f t="shared" ca="1" si="66"/>
        <v>#NAME?</v>
      </c>
      <c r="I1061" t="str">
        <f t="shared" si="67"/>
        <v>20.01.04.01 Bueno</v>
      </c>
      <c r="K1061" t="s">
        <v>1329</v>
      </c>
      <c r="L1061" t="s">
        <v>1330</v>
      </c>
      <c r="M1061" t="s">
        <v>1368</v>
      </c>
      <c r="N1061" t="s">
        <v>1332</v>
      </c>
    </row>
    <row r="1062" spans="1:14" x14ac:dyDescent="0.25">
      <c r="A1062" t="e" vm="1">
        <f ca="1">_xlfn.XLOOKUP(K1062,Sectores[Sector],Sectores[id_Sector],FALSE)</f>
        <v>#NAME?</v>
      </c>
      <c r="B1062" t="e" vm="1">
        <f ca="1">_xlfn.XLOOKUP(L1062,Contenido[Contenido],Contenido[id_contenido])</f>
        <v>#NAME?</v>
      </c>
      <c r="C1062" t="e" vm="1">
        <f ca="1">_xlfn.XLOOKUP(M1062,Temas[Tema],Temas[id_Tema],FALSE)</f>
        <v>#NAME?</v>
      </c>
      <c r="D1062" t="s">
        <v>4457</v>
      </c>
      <c r="F1062" t="e" vm="2">
        <f t="shared" ca="1" si="64"/>
        <v>#NAME?</v>
      </c>
      <c r="G1062" t="e" vm="2">
        <f t="shared" ca="1" si="65"/>
        <v>#NAME?</v>
      </c>
      <c r="H1062" t="e" vm="2">
        <f t="shared" ca="1" si="66"/>
        <v>#NAME?</v>
      </c>
      <c r="I1062" t="str">
        <f t="shared" si="67"/>
        <v>20.01.04.02 Malo</v>
      </c>
      <c r="K1062" t="s">
        <v>1329</v>
      </c>
      <c r="L1062" t="s">
        <v>1330</v>
      </c>
      <c r="M1062" t="s">
        <v>1368</v>
      </c>
      <c r="N1062" t="s">
        <v>1337</v>
      </c>
    </row>
    <row r="1063" spans="1:14" x14ac:dyDescent="0.25">
      <c r="A1063" t="e" vm="1">
        <f ca="1">_xlfn.XLOOKUP(K1063,Sectores[Sector],Sectores[id_Sector],FALSE)</f>
        <v>#NAME?</v>
      </c>
      <c r="B1063" t="e" vm="1">
        <f ca="1">_xlfn.XLOOKUP(L1063,Contenido[Contenido],Contenido[id_contenido])</f>
        <v>#NAME?</v>
      </c>
      <c r="C1063" t="e" vm="1">
        <f ca="1">_xlfn.XLOOKUP(M1063,Temas[Tema],Temas[id_Tema],FALSE)</f>
        <v>#NAME?</v>
      </c>
      <c r="D1063" t="s">
        <v>4458</v>
      </c>
      <c r="F1063" t="e" vm="2">
        <f t="shared" ca="1" si="64"/>
        <v>#NAME?</v>
      </c>
      <c r="G1063" t="e" vm="2">
        <f t="shared" ca="1" si="65"/>
        <v>#NAME?</v>
      </c>
      <c r="H1063" t="e" vm="2">
        <f t="shared" ca="1" si="66"/>
        <v>#NAME?</v>
      </c>
      <c r="I1063" t="str">
        <f t="shared" si="67"/>
        <v>20.01.04.03 Medio</v>
      </c>
      <c r="K1063" t="s">
        <v>1329</v>
      </c>
      <c r="L1063" t="s">
        <v>1330</v>
      </c>
      <c r="M1063" t="s">
        <v>1368</v>
      </c>
      <c r="N1063" t="s">
        <v>140</v>
      </c>
    </row>
    <row r="1064" spans="1:14" x14ac:dyDescent="0.25">
      <c r="A1064" t="e" vm="1">
        <f ca="1">_xlfn.XLOOKUP(K1064,Sectores[Sector],Sectores[id_Sector],FALSE)</f>
        <v>#NAME?</v>
      </c>
      <c r="B1064" t="e" vm="1">
        <f ca="1">_xlfn.XLOOKUP(L1064,Contenido[Contenido],Contenido[id_contenido])</f>
        <v>#NAME?</v>
      </c>
      <c r="C1064" t="e" vm="1">
        <f ca="1">_xlfn.XLOOKUP(M1064,Temas[Tema],Temas[id_Tema],FALSE)</f>
        <v>#NAME?</v>
      </c>
      <c r="D1064" t="s">
        <v>4459</v>
      </c>
      <c r="F1064" t="e" vm="2">
        <f t="shared" ca="1" si="64"/>
        <v>#NAME?</v>
      </c>
      <c r="G1064" t="e" vm="2">
        <f t="shared" ca="1" si="65"/>
        <v>#NAME?</v>
      </c>
      <c r="H1064" t="e" vm="2">
        <f t="shared" ca="1" si="66"/>
        <v>#NAME?</v>
      </c>
      <c r="I1064" t="str">
        <f t="shared" si="67"/>
        <v>20.01.04.04 No Aplica</v>
      </c>
      <c r="K1064" t="s">
        <v>1329</v>
      </c>
      <c r="L1064" t="s">
        <v>1330</v>
      </c>
      <c r="M1064" t="s">
        <v>1368</v>
      </c>
      <c r="N1064" t="s">
        <v>1340</v>
      </c>
    </row>
    <row r="1065" spans="1:14" x14ac:dyDescent="0.25">
      <c r="A1065" t="e" vm="1">
        <f ca="1">_xlfn.XLOOKUP(K1065,Sectores[Sector],Sectores[id_Sector],FALSE)</f>
        <v>#NAME?</v>
      </c>
      <c r="B1065" t="e" vm="1">
        <f ca="1">_xlfn.XLOOKUP(L1065,Contenido[Contenido],Contenido[id_contenido])</f>
        <v>#NAME?</v>
      </c>
      <c r="C1065" t="e" vm="1">
        <f ca="1">_xlfn.XLOOKUP(M1065,Temas[Tema],Temas[id_Tema],FALSE)</f>
        <v>#NAME?</v>
      </c>
      <c r="D1065" t="s">
        <v>4460</v>
      </c>
      <c r="F1065" t="e" vm="2">
        <f t="shared" ca="1" si="64"/>
        <v>#NAME?</v>
      </c>
      <c r="G1065" t="e" vm="2">
        <f t="shared" ca="1" si="65"/>
        <v>#NAME?</v>
      </c>
      <c r="H1065" t="e" vm="2">
        <f t="shared" ca="1" si="66"/>
        <v>#NAME?</v>
      </c>
      <c r="I1065" t="str">
        <f t="shared" si="67"/>
        <v>20.01.04.05 Todos</v>
      </c>
      <c r="K1065" t="s">
        <v>1329</v>
      </c>
      <c r="L1065" t="s">
        <v>1330</v>
      </c>
      <c r="M1065" t="s">
        <v>1368</v>
      </c>
      <c r="N1065" t="s">
        <v>1342</v>
      </c>
    </row>
    <row r="1066" spans="1:14" x14ac:dyDescent="0.25">
      <c r="A1066" t="e" vm="1">
        <f ca="1">_xlfn.XLOOKUP(K1066,Sectores[Sector],Sectores[id_Sector],FALSE)</f>
        <v>#NAME?</v>
      </c>
      <c r="B1066" t="e" vm="1">
        <f ca="1">_xlfn.XLOOKUP(L1066,Contenido[Contenido],Contenido[id_contenido])</f>
        <v>#NAME?</v>
      </c>
      <c r="C1066" t="e" vm="1">
        <f ca="1">_xlfn.XLOOKUP(M1066,Temas[Tema],Temas[id_Tema],FALSE)</f>
        <v>#NAME?</v>
      </c>
      <c r="D1066" t="s">
        <v>4461</v>
      </c>
      <c r="F1066" t="e" vm="2">
        <f t="shared" ca="1" si="64"/>
        <v>#NAME?</v>
      </c>
      <c r="G1066" t="e" vm="2">
        <f t="shared" ca="1" si="65"/>
        <v>#NAME?</v>
      </c>
      <c r="H1066" t="e" vm="2">
        <f t="shared" ca="1" si="66"/>
        <v>#NAME?</v>
      </c>
      <c r="I1066" t="str">
        <f t="shared" si="67"/>
        <v>20.01.05.01 Bueno</v>
      </c>
      <c r="K1066" t="s">
        <v>1329</v>
      </c>
      <c r="L1066" t="s">
        <v>1330</v>
      </c>
      <c r="M1066" t="s">
        <v>1374</v>
      </c>
      <c r="N1066" t="s">
        <v>1332</v>
      </c>
    </row>
    <row r="1067" spans="1:14" x14ac:dyDescent="0.25">
      <c r="A1067" t="e" vm="1">
        <f ca="1">_xlfn.XLOOKUP(K1067,Sectores[Sector],Sectores[id_Sector],FALSE)</f>
        <v>#NAME?</v>
      </c>
      <c r="B1067" t="e" vm="1">
        <f ca="1">_xlfn.XLOOKUP(L1067,Contenido[Contenido],Contenido[id_contenido])</f>
        <v>#NAME?</v>
      </c>
      <c r="C1067" t="e" vm="1">
        <f ca="1">_xlfn.XLOOKUP(M1067,Temas[Tema],Temas[id_Tema],FALSE)</f>
        <v>#NAME?</v>
      </c>
      <c r="D1067" t="s">
        <v>4462</v>
      </c>
      <c r="F1067" t="e" vm="2">
        <f t="shared" ca="1" si="64"/>
        <v>#NAME?</v>
      </c>
      <c r="G1067" t="e" vm="2">
        <f t="shared" ca="1" si="65"/>
        <v>#NAME?</v>
      </c>
      <c r="H1067" t="e" vm="2">
        <f t="shared" ca="1" si="66"/>
        <v>#NAME?</v>
      </c>
      <c r="I1067" t="str">
        <f t="shared" si="67"/>
        <v>20.01.05.02 Malo</v>
      </c>
      <c r="K1067" t="s">
        <v>1329</v>
      </c>
      <c r="L1067" t="s">
        <v>1330</v>
      </c>
      <c r="M1067" t="s">
        <v>1374</v>
      </c>
      <c r="N1067" t="s">
        <v>1337</v>
      </c>
    </row>
    <row r="1068" spans="1:14" x14ac:dyDescent="0.25">
      <c r="A1068" t="e" vm="1">
        <f ca="1">_xlfn.XLOOKUP(K1068,Sectores[Sector],Sectores[id_Sector],FALSE)</f>
        <v>#NAME?</v>
      </c>
      <c r="B1068" t="e" vm="1">
        <f ca="1">_xlfn.XLOOKUP(L1068,Contenido[Contenido],Contenido[id_contenido])</f>
        <v>#NAME?</v>
      </c>
      <c r="C1068" t="e" vm="1">
        <f ca="1">_xlfn.XLOOKUP(M1068,Temas[Tema],Temas[id_Tema],FALSE)</f>
        <v>#NAME?</v>
      </c>
      <c r="D1068" t="s">
        <v>4463</v>
      </c>
      <c r="F1068" t="e" vm="2">
        <f t="shared" ca="1" si="64"/>
        <v>#NAME?</v>
      </c>
      <c r="G1068" t="e" vm="2">
        <f t="shared" ca="1" si="65"/>
        <v>#NAME?</v>
      </c>
      <c r="H1068" t="e" vm="2">
        <f t="shared" ca="1" si="66"/>
        <v>#NAME?</v>
      </c>
      <c r="I1068" t="str">
        <f t="shared" si="67"/>
        <v>20.01.05.03 Medio</v>
      </c>
      <c r="K1068" t="s">
        <v>1329</v>
      </c>
      <c r="L1068" t="s">
        <v>1330</v>
      </c>
      <c r="M1068" t="s">
        <v>1374</v>
      </c>
      <c r="N1068" t="s">
        <v>140</v>
      </c>
    </row>
    <row r="1069" spans="1:14" x14ac:dyDescent="0.25">
      <c r="A1069" t="e" vm="1">
        <f ca="1">_xlfn.XLOOKUP(K1069,Sectores[Sector],Sectores[id_Sector],FALSE)</f>
        <v>#NAME?</v>
      </c>
      <c r="B1069" t="e" vm="1">
        <f ca="1">_xlfn.XLOOKUP(L1069,Contenido[Contenido],Contenido[id_contenido])</f>
        <v>#NAME?</v>
      </c>
      <c r="C1069" t="e" vm="1">
        <f ca="1">_xlfn.XLOOKUP(M1069,Temas[Tema],Temas[id_Tema],FALSE)</f>
        <v>#NAME?</v>
      </c>
      <c r="D1069" t="s">
        <v>4464</v>
      </c>
      <c r="F1069" t="e" vm="2">
        <f t="shared" ca="1" si="64"/>
        <v>#NAME?</v>
      </c>
      <c r="G1069" t="e" vm="2">
        <f t="shared" ca="1" si="65"/>
        <v>#NAME?</v>
      </c>
      <c r="H1069" t="e" vm="2">
        <f t="shared" ca="1" si="66"/>
        <v>#NAME?</v>
      </c>
      <c r="I1069" t="str">
        <f t="shared" si="67"/>
        <v>20.01.05.04 No Aplica</v>
      </c>
      <c r="K1069" t="s">
        <v>1329</v>
      </c>
      <c r="L1069" t="s">
        <v>1330</v>
      </c>
      <c r="M1069" t="s">
        <v>1374</v>
      </c>
      <c r="N1069" t="s">
        <v>1340</v>
      </c>
    </row>
    <row r="1070" spans="1:14" x14ac:dyDescent="0.25">
      <c r="A1070" t="e" vm="1">
        <f ca="1">_xlfn.XLOOKUP(K1070,Sectores[Sector],Sectores[id_Sector],FALSE)</f>
        <v>#NAME?</v>
      </c>
      <c r="B1070" t="e" vm="1">
        <f ca="1">_xlfn.XLOOKUP(L1070,Contenido[Contenido],Contenido[id_contenido])</f>
        <v>#NAME?</v>
      </c>
      <c r="C1070" t="e" vm="1">
        <f ca="1">_xlfn.XLOOKUP(M1070,Temas[Tema],Temas[id_Tema],FALSE)</f>
        <v>#NAME?</v>
      </c>
      <c r="D1070" t="s">
        <v>4465</v>
      </c>
      <c r="F1070" t="e" vm="2">
        <f t="shared" ca="1" si="64"/>
        <v>#NAME?</v>
      </c>
      <c r="G1070" t="e" vm="2">
        <f t="shared" ca="1" si="65"/>
        <v>#NAME?</v>
      </c>
      <c r="H1070" t="e" vm="2">
        <f t="shared" ca="1" si="66"/>
        <v>#NAME?</v>
      </c>
      <c r="I1070" t="str">
        <f t="shared" si="67"/>
        <v>20.01.05.05 Todos</v>
      </c>
      <c r="K1070" t="s">
        <v>1329</v>
      </c>
      <c r="L1070" t="s">
        <v>1330</v>
      </c>
      <c r="M1070" t="s">
        <v>1374</v>
      </c>
      <c r="N1070" t="s">
        <v>1342</v>
      </c>
    </row>
    <row r="1071" spans="1:14" x14ac:dyDescent="0.25">
      <c r="A1071" t="e" vm="1">
        <f ca="1">_xlfn.XLOOKUP(K1071,Sectores[Sector],Sectores[id_Sector],FALSE)</f>
        <v>#NAME?</v>
      </c>
      <c r="B1071" t="e" vm="1">
        <f ca="1">_xlfn.XLOOKUP(L1071,Contenido[Contenido],Contenido[id_contenido])</f>
        <v>#NAME?</v>
      </c>
      <c r="C1071" t="e" vm="1">
        <f ca="1">_xlfn.XLOOKUP(M1071,Temas[Tema],Temas[id_Tema],FALSE)</f>
        <v>#NAME?</v>
      </c>
      <c r="D1071" t="s">
        <v>4466</v>
      </c>
      <c r="F1071" t="e" vm="2">
        <f t="shared" ca="1" si="64"/>
        <v>#NAME?</v>
      </c>
      <c r="G1071" t="e" vm="2">
        <f t="shared" ca="1" si="65"/>
        <v>#NAME?</v>
      </c>
      <c r="H1071" t="e" vm="2">
        <f t="shared" ca="1" si="66"/>
        <v>#NAME?</v>
      </c>
      <c r="I1071" t="str">
        <f t="shared" si="67"/>
        <v>20.01.06.01 Bueno</v>
      </c>
      <c r="K1071" t="s">
        <v>1329</v>
      </c>
      <c r="L1071" t="s">
        <v>1330</v>
      </c>
      <c r="M1071" t="s">
        <v>1380</v>
      </c>
      <c r="N1071" t="s">
        <v>1332</v>
      </c>
    </row>
    <row r="1072" spans="1:14" x14ac:dyDescent="0.25">
      <c r="A1072" t="e" vm="1">
        <f ca="1">_xlfn.XLOOKUP(K1072,Sectores[Sector],Sectores[id_Sector],FALSE)</f>
        <v>#NAME?</v>
      </c>
      <c r="B1072" t="e" vm="1">
        <f ca="1">_xlfn.XLOOKUP(L1072,Contenido[Contenido],Contenido[id_contenido])</f>
        <v>#NAME?</v>
      </c>
      <c r="C1072" t="e" vm="1">
        <f ca="1">_xlfn.XLOOKUP(M1072,Temas[Tema],Temas[id_Tema],FALSE)</f>
        <v>#NAME?</v>
      </c>
      <c r="D1072" t="s">
        <v>4467</v>
      </c>
      <c r="F1072" t="e" vm="2">
        <f t="shared" ca="1" si="64"/>
        <v>#NAME?</v>
      </c>
      <c r="G1072" t="e" vm="2">
        <f t="shared" ca="1" si="65"/>
        <v>#NAME?</v>
      </c>
      <c r="H1072" t="e" vm="2">
        <f t="shared" ca="1" si="66"/>
        <v>#NAME?</v>
      </c>
      <c r="I1072" t="str">
        <f t="shared" si="67"/>
        <v>20.01.06.02 Malo</v>
      </c>
      <c r="K1072" t="s">
        <v>1329</v>
      </c>
      <c r="L1072" t="s">
        <v>1330</v>
      </c>
      <c r="M1072" t="s">
        <v>1380</v>
      </c>
      <c r="N1072" t="s">
        <v>1337</v>
      </c>
    </row>
    <row r="1073" spans="1:14" x14ac:dyDescent="0.25">
      <c r="A1073" t="e" vm="1">
        <f ca="1">_xlfn.XLOOKUP(K1073,Sectores[Sector],Sectores[id_Sector],FALSE)</f>
        <v>#NAME?</v>
      </c>
      <c r="B1073" t="e" vm="1">
        <f ca="1">_xlfn.XLOOKUP(L1073,Contenido[Contenido],Contenido[id_contenido])</f>
        <v>#NAME?</v>
      </c>
      <c r="C1073" t="e" vm="1">
        <f ca="1">_xlfn.XLOOKUP(M1073,Temas[Tema],Temas[id_Tema],FALSE)</f>
        <v>#NAME?</v>
      </c>
      <c r="D1073" t="s">
        <v>4468</v>
      </c>
      <c r="F1073" t="e" vm="2">
        <f t="shared" ca="1" si="64"/>
        <v>#NAME?</v>
      </c>
      <c r="G1073" t="e" vm="2">
        <f t="shared" ca="1" si="65"/>
        <v>#NAME?</v>
      </c>
      <c r="H1073" t="e" vm="2">
        <f t="shared" ca="1" si="66"/>
        <v>#NAME?</v>
      </c>
      <c r="I1073" t="str">
        <f t="shared" si="67"/>
        <v>20.01.06.03 Medio</v>
      </c>
      <c r="K1073" t="s">
        <v>1329</v>
      </c>
      <c r="L1073" t="s">
        <v>1330</v>
      </c>
      <c r="M1073" t="s">
        <v>1380</v>
      </c>
      <c r="N1073" t="s">
        <v>140</v>
      </c>
    </row>
    <row r="1074" spans="1:14" x14ac:dyDescent="0.25">
      <c r="A1074" t="e" vm="1">
        <f ca="1">_xlfn.XLOOKUP(K1074,Sectores[Sector],Sectores[id_Sector],FALSE)</f>
        <v>#NAME?</v>
      </c>
      <c r="B1074" t="e" vm="1">
        <f ca="1">_xlfn.XLOOKUP(L1074,Contenido[Contenido],Contenido[id_contenido])</f>
        <v>#NAME?</v>
      </c>
      <c r="C1074" t="e" vm="1">
        <f ca="1">_xlfn.XLOOKUP(M1074,Temas[Tema],Temas[id_Tema],FALSE)</f>
        <v>#NAME?</v>
      </c>
      <c r="D1074" t="s">
        <v>4469</v>
      </c>
      <c r="F1074" t="e" vm="2">
        <f t="shared" ca="1" si="64"/>
        <v>#NAME?</v>
      </c>
      <c r="G1074" t="e" vm="2">
        <f t="shared" ca="1" si="65"/>
        <v>#NAME?</v>
      </c>
      <c r="H1074" t="e" vm="2">
        <f t="shared" ca="1" si="66"/>
        <v>#NAME?</v>
      </c>
      <c r="I1074" t="str">
        <f t="shared" si="67"/>
        <v>20.01.06.04 No Aplica</v>
      </c>
      <c r="K1074" t="s">
        <v>1329</v>
      </c>
      <c r="L1074" t="s">
        <v>1330</v>
      </c>
      <c r="M1074" t="s">
        <v>1380</v>
      </c>
      <c r="N1074" t="s">
        <v>1340</v>
      </c>
    </row>
    <row r="1075" spans="1:14" x14ac:dyDescent="0.25">
      <c r="A1075" t="e" vm="1">
        <f ca="1">_xlfn.XLOOKUP(K1075,Sectores[Sector],Sectores[id_Sector],FALSE)</f>
        <v>#NAME?</v>
      </c>
      <c r="B1075" t="e" vm="1">
        <f ca="1">_xlfn.XLOOKUP(L1075,Contenido[Contenido],Contenido[id_contenido])</f>
        <v>#NAME?</v>
      </c>
      <c r="C1075" t="e" vm="1">
        <f ca="1">_xlfn.XLOOKUP(M1075,Temas[Tema],Temas[id_Tema],FALSE)</f>
        <v>#NAME?</v>
      </c>
      <c r="D1075" t="s">
        <v>4470</v>
      </c>
      <c r="F1075" t="e" vm="2">
        <f t="shared" ca="1" si="64"/>
        <v>#NAME?</v>
      </c>
      <c r="G1075" t="e" vm="2">
        <f t="shared" ca="1" si="65"/>
        <v>#NAME?</v>
      </c>
      <c r="H1075" t="e" vm="2">
        <f t="shared" ca="1" si="66"/>
        <v>#NAME?</v>
      </c>
      <c r="I1075" t="str">
        <f t="shared" si="67"/>
        <v>20.01.06.05 Todos</v>
      </c>
      <c r="K1075" t="s">
        <v>1329</v>
      </c>
      <c r="L1075" t="s">
        <v>1330</v>
      </c>
      <c r="M1075" t="s">
        <v>1380</v>
      </c>
      <c r="N1075" t="s">
        <v>1342</v>
      </c>
    </row>
    <row r="1076" spans="1:14" x14ac:dyDescent="0.25">
      <c r="A1076" t="e" vm="1">
        <f ca="1">_xlfn.XLOOKUP(K1076,Sectores[Sector],Sectores[id_Sector],FALSE)</f>
        <v>#NAME?</v>
      </c>
      <c r="B1076" t="e" vm="1">
        <f ca="1">_xlfn.XLOOKUP(L1076,Contenido[Contenido],Contenido[id_contenido])</f>
        <v>#NAME?</v>
      </c>
      <c r="C1076" t="e" vm="1">
        <f ca="1">_xlfn.XLOOKUP(M1076,Temas[Tema],Temas[id_Tema],FALSE)</f>
        <v>#NAME?</v>
      </c>
      <c r="D1076" t="s">
        <v>4471</v>
      </c>
      <c r="F1076" t="e" vm="2">
        <f t="shared" ca="1" si="64"/>
        <v>#NAME?</v>
      </c>
      <c r="G1076" t="e" vm="2">
        <f t="shared" ca="1" si="65"/>
        <v>#NAME?</v>
      </c>
      <c r="H1076" t="e" vm="2">
        <f t="shared" ca="1" si="66"/>
        <v>#NAME?</v>
      </c>
      <c r="I1076" t="str">
        <f t="shared" si="67"/>
        <v>20.01.07.01 Bueno</v>
      </c>
      <c r="K1076" t="s">
        <v>1329</v>
      </c>
      <c r="L1076" t="s">
        <v>1330</v>
      </c>
      <c r="M1076" t="s">
        <v>1386</v>
      </c>
      <c r="N1076" t="s">
        <v>1332</v>
      </c>
    </row>
    <row r="1077" spans="1:14" x14ac:dyDescent="0.25">
      <c r="A1077" t="e" vm="1">
        <f ca="1">_xlfn.XLOOKUP(K1077,Sectores[Sector],Sectores[id_Sector],FALSE)</f>
        <v>#NAME?</v>
      </c>
      <c r="B1077" t="e" vm="1">
        <f ca="1">_xlfn.XLOOKUP(L1077,Contenido[Contenido],Contenido[id_contenido])</f>
        <v>#NAME?</v>
      </c>
      <c r="C1077" t="e" vm="1">
        <f ca="1">_xlfn.XLOOKUP(M1077,Temas[Tema],Temas[id_Tema],FALSE)</f>
        <v>#NAME?</v>
      </c>
      <c r="D1077" t="s">
        <v>4472</v>
      </c>
      <c r="F1077" t="e" vm="2">
        <f t="shared" ca="1" si="64"/>
        <v>#NAME?</v>
      </c>
      <c r="G1077" t="e" vm="2">
        <f t="shared" ca="1" si="65"/>
        <v>#NAME?</v>
      </c>
      <c r="H1077" t="e" vm="2">
        <f t="shared" ca="1" si="66"/>
        <v>#NAME?</v>
      </c>
      <c r="I1077" t="str">
        <f t="shared" si="67"/>
        <v>20.01.07.02 Malo</v>
      </c>
      <c r="K1077" t="s">
        <v>1329</v>
      </c>
      <c r="L1077" t="s">
        <v>1330</v>
      </c>
      <c r="M1077" t="s">
        <v>1386</v>
      </c>
      <c r="N1077" t="s">
        <v>1337</v>
      </c>
    </row>
    <row r="1078" spans="1:14" x14ac:dyDescent="0.25">
      <c r="A1078" t="e" vm="1">
        <f ca="1">_xlfn.XLOOKUP(K1078,Sectores[Sector],Sectores[id_Sector],FALSE)</f>
        <v>#NAME?</v>
      </c>
      <c r="B1078" t="e" vm="1">
        <f ca="1">_xlfn.XLOOKUP(L1078,Contenido[Contenido],Contenido[id_contenido])</f>
        <v>#NAME?</v>
      </c>
      <c r="C1078" t="e" vm="1">
        <f ca="1">_xlfn.XLOOKUP(M1078,Temas[Tema],Temas[id_Tema],FALSE)</f>
        <v>#NAME?</v>
      </c>
      <c r="D1078" t="s">
        <v>4473</v>
      </c>
      <c r="F1078" t="e" vm="2">
        <f t="shared" ca="1" si="64"/>
        <v>#NAME?</v>
      </c>
      <c r="G1078" t="e" vm="2">
        <f t="shared" ca="1" si="65"/>
        <v>#NAME?</v>
      </c>
      <c r="H1078" t="e" vm="2">
        <f t="shared" ca="1" si="66"/>
        <v>#NAME?</v>
      </c>
      <c r="I1078" t="str">
        <f t="shared" si="67"/>
        <v>20.01.07.03 Todos</v>
      </c>
      <c r="K1078" t="s">
        <v>1329</v>
      </c>
      <c r="L1078" t="s">
        <v>1330</v>
      </c>
      <c r="M1078" t="s">
        <v>1386</v>
      </c>
      <c r="N1078" t="s">
        <v>1342</v>
      </c>
    </row>
    <row r="1079" spans="1:14" x14ac:dyDescent="0.25">
      <c r="A1079" t="e" vm="1">
        <f ca="1">_xlfn.XLOOKUP(K1079,Sectores[Sector],Sectores[id_Sector],FALSE)</f>
        <v>#NAME?</v>
      </c>
      <c r="B1079" t="e" vm="1">
        <f ca="1">_xlfn.XLOOKUP(L1079,Contenido[Contenido],Contenido[id_contenido])</f>
        <v>#NAME?</v>
      </c>
      <c r="C1079" t="e" vm="1">
        <f ca="1">_xlfn.XLOOKUP(M1079,Temas[Tema],Temas[id_Tema],FALSE)</f>
        <v>#NAME?</v>
      </c>
      <c r="D1079" t="s">
        <v>4474</v>
      </c>
      <c r="F1079" t="e" vm="2">
        <f t="shared" ca="1" si="64"/>
        <v>#NAME?</v>
      </c>
      <c r="G1079" t="e" vm="2">
        <f t="shared" ca="1" si="65"/>
        <v>#NAME?</v>
      </c>
      <c r="H1079" t="e" vm="2">
        <f t="shared" ca="1" si="66"/>
        <v>#NAME?</v>
      </c>
      <c r="I1079" t="str">
        <f t="shared" si="67"/>
        <v>20.01.08.01 Bueno</v>
      </c>
      <c r="K1079" t="s">
        <v>1329</v>
      </c>
      <c r="L1079" t="s">
        <v>1330</v>
      </c>
      <c r="M1079" t="s">
        <v>1390</v>
      </c>
      <c r="N1079" t="s">
        <v>1332</v>
      </c>
    </row>
    <row r="1080" spans="1:14" x14ac:dyDescent="0.25">
      <c r="A1080" t="e" vm="1">
        <f ca="1">_xlfn.XLOOKUP(K1080,Sectores[Sector],Sectores[id_Sector],FALSE)</f>
        <v>#NAME?</v>
      </c>
      <c r="B1080" t="e" vm="1">
        <f ca="1">_xlfn.XLOOKUP(L1080,Contenido[Contenido],Contenido[id_contenido])</f>
        <v>#NAME?</v>
      </c>
      <c r="C1080" t="e" vm="1">
        <f ca="1">_xlfn.XLOOKUP(M1080,Temas[Tema],Temas[id_Tema],FALSE)</f>
        <v>#NAME?</v>
      </c>
      <c r="D1080" t="s">
        <v>4475</v>
      </c>
      <c r="F1080" t="e" vm="2">
        <f t="shared" ca="1" si="64"/>
        <v>#NAME?</v>
      </c>
      <c r="G1080" t="e" vm="2">
        <f t="shared" ca="1" si="65"/>
        <v>#NAME?</v>
      </c>
      <c r="H1080" t="e" vm="2">
        <f t="shared" ca="1" si="66"/>
        <v>#NAME?</v>
      </c>
      <c r="I1080" t="str">
        <f t="shared" si="67"/>
        <v>20.01.08.02 Malo</v>
      </c>
      <c r="K1080" t="s">
        <v>1329</v>
      </c>
      <c r="L1080" t="s">
        <v>1330</v>
      </c>
      <c r="M1080" t="s">
        <v>1390</v>
      </c>
      <c r="N1080" t="s">
        <v>1337</v>
      </c>
    </row>
    <row r="1081" spans="1:14" x14ac:dyDescent="0.25">
      <c r="A1081" t="e" vm="1">
        <f ca="1">_xlfn.XLOOKUP(K1081,Sectores[Sector],Sectores[id_Sector],FALSE)</f>
        <v>#NAME?</v>
      </c>
      <c r="B1081" t="e" vm="1">
        <f ca="1">_xlfn.XLOOKUP(L1081,Contenido[Contenido],Contenido[id_contenido])</f>
        <v>#NAME?</v>
      </c>
      <c r="C1081" t="e" vm="1">
        <f ca="1">_xlfn.XLOOKUP(M1081,Temas[Tema],Temas[id_Tema],FALSE)</f>
        <v>#NAME?</v>
      </c>
      <c r="D1081" t="s">
        <v>4476</v>
      </c>
      <c r="F1081" t="e" vm="2">
        <f t="shared" ca="1" si="64"/>
        <v>#NAME?</v>
      </c>
      <c r="G1081" t="e" vm="2">
        <f t="shared" ca="1" si="65"/>
        <v>#NAME?</v>
      </c>
      <c r="H1081" t="e" vm="2">
        <f t="shared" ca="1" si="66"/>
        <v>#NAME?</v>
      </c>
      <c r="I1081" t="str">
        <f t="shared" si="67"/>
        <v>20.01.08.03 Medio</v>
      </c>
      <c r="K1081" t="s">
        <v>1329</v>
      </c>
      <c r="L1081" t="s">
        <v>1330</v>
      </c>
      <c r="M1081" t="s">
        <v>1390</v>
      </c>
      <c r="N1081" t="s">
        <v>140</v>
      </c>
    </row>
    <row r="1082" spans="1:14" x14ac:dyDescent="0.25">
      <c r="A1082" t="e" vm="1">
        <f ca="1">_xlfn.XLOOKUP(K1082,Sectores[Sector],Sectores[id_Sector],FALSE)</f>
        <v>#NAME?</v>
      </c>
      <c r="B1082" t="e" vm="1">
        <f ca="1">_xlfn.XLOOKUP(L1082,Contenido[Contenido],Contenido[id_contenido])</f>
        <v>#NAME?</v>
      </c>
      <c r="C1082" t="e" vm="1">
        <f ca="1">_xlfn.XLOOKUP(M1082,Temas[Tema],Temas[id_Tema],FALSE)</f>
        <v>#NAME?</v>
      </c>
      <c r="D1082" t="s">
        <v>4477</v>
      </c>
      <c r="F1082" t="e" vm="2">
        <f t="shared" ca="1" si="64"/>
        <v>#NAME?</v>
      </c>
      <c r="G1082" t="e" vm="2">
        <f t="shared" ca="1" si="65"/>
        <v>#NAME?</v>
      </c>
      <c r="H1082" t="e" vm="2">
        <f t="shared" ca="1" si="66"/>
        <v>#NAME?</v>
      </c>
      <c r="I1082" t="str">
        <f t="shared" si="67"/>
        <v>20.01.08.04 No Aplica</v>
      </c>
      <c r="K1082" t="s">
        <v>1329</v>
      </c>
      <c r="L1082" t="s">
        <v>1330</v>
      </c>
      <c r="M1082" t="s">
        <v>1390</v>
      </c>
      <c r="N1082" t="s">
        <v>1340</v>
      </c>
    </row>
    <row r="1083" spans="1:14" x14ac:dyDescent="0.25">
      <c r="A1083" t="e" vm="1">
        <f ca="1">_xlfn.XLOOKUP(K1083,Sectores[Sector],Sectores[id_Sector],FALSE)</f>
        <v>#NAME?</v>
      </c>
      <c r="B1083" t="e" vm="1">
        <f ca="1">_xlfn.XLOOKUP(L1083,Contenido[Contenido],Contenido[id_contenido])</f>
        <v>#NAME?</v>
      </c>
      <c r="C1083" t="e" vm="1">
        <f ca="1">_xlfn.XLOOKUP(M1083,Temas[Tema],Temas[id_Tema],FALSE)</f>
        <v>#NAME?</v>
      </c>
      <c r="D1083" t="s">
        <v>4478</v>
      </c>
      <c r="F1083" t="e" vm="2">
        <f t="shared" ca="1" si="64"/>
        <v>#NAME?</v>
      </c>
      <c r="G1083" t="e" vm="2">
        <f t="shared" ca="1" si="65"/>
        <v>#NAME?</v>
      </c>
      <c r="H1083" t="e" vm="2">
        <f t="shared" ca="1" si="66"/>
        <v>#NAME?</v>
      </c>
      <c r="I1083" t="str">
        <f t="shared" si="67"/>
        <v>20.01.08.05 Todos</v>
      </c>
      <c r="K1083" t="s">
        <v>1329</v>
      </c>
      <c r="L1083" t="s">
        <v>1330</v>
      </c>
      <c r="M1083" t="s">
        <v>1390</v>
      </c>
      <c r="N1083" t="s">
        <v>1342</v>
      </c>
    </row>
    <row r="1084" spans="1:14" x14ac:dyDescent="0.25">
      <c r="A1084" t="e" vm="1">
        <f ca="1">_xlfn.XLOOKUP(K1084,Sectores[Sector],Sectores[id_Sector],FALSE)</f>
        <v>#NAME?</v>
      </c>
      <c r="B1084" t="e" vm="1">
        <f ca="1">_xlfn.XLOOKUP(L1084,Contenido[Contenido],Contenido[id_contenido])</f>
        <v>#NAME?</v>
      </c>
      <c r="C1084" t="e" vm="1">
        <f ca="1">_xlfn.XLOOKUP(M1084,Temas[Tema],Temas[id_Tema],FALSE)</f>
        <v>#NAME?</v>
      </c>
      <c r="D1084" t="s">
        <v>4479</v>
      </c>
      <c r="F1084" t="e" vm="2">
        <f t="shared" ca="1" si="64"/>
        <v>#NAME?</v>
      </c>
      <c r="G1084" t="e" vm="2">
        <f t="shared" ca="1" si="65"/>
        <v>#NAME?</v>
      </c>
      <c r="H1084" t="e" vm="2">
        <f t="shared" ca="1" si="66"/>
        <v>#NAME?</v>
      </c>
      <c r="I1084" t="str">
        <f t="shared" si="67"/>
        <v>20.01.09.01 Bueno</v>
      </c>
      <c r="K1084" t="s">
        <v>1329</v>
      </c>
      <c r="L1084" t="s">
        <v>1330</v>
      </c>
      <c r="M1084" t="s">
        <v>1396</v>
      </c>
      <c r="N1084" t="s">
        <v>1332</v>
      </c>
    </row>
    <row r="1085" spans="1:14" x14ac:dyDescent="0.25">
      <c r="A1085" t="e" vm="1">
        <f ca="1">_xlfn.XLOOKUP(K1085,Sectores[Sector],Sectores[id_Sector],FALSE)</f>
        <v>#NAME?</v>
      </c>
      <c r="B1085" t="e" vm="1">
        <f ca="1">_xlfn.XLOOKUP(L1085,Contenido[Contenido],Contenido[id_contenido])</f>
        <v>#NAME?</v>
      </c>
      <c r="C1085" t="e" vm="1">
        <f ca="1">_xlfn.XLOOKUP(M1085,Temas[Tema],Temas[id_Tema],FALSE)</f>
        <v>#NAME?</v>
      </c>
      <c r="D1085" t="s">
        <v>4480</v>
      </c>
      <c r="F1085" t="e" vm="2">
        <f t="shared" ca="1" si="64"/>
        <v>#NAME?</v>
      </c>
      <c r="G1085" t="e" vm="2">
        <f t="shared" ca="1" si="65"/>
        <v>#NAME?</v>
      </c>
      <c r="H1085" t="e" vm="2">
        <f t="shared" ca="1" si="66"/>
        <v>#NAME?</v>
      </c>
      <c r="I1085" t="str">
        <f t="shared" si="67"/>
        <v>20.01.09.02 Malo</v>
      </c>
      <c r="K1085" t="s">
        <v>1329</v>
      </c>
      <c r="L1085" t="s">
        <v>1330</v>
      </c>
      <c r="M1085" t="s">
        <v>1396</v>
      </c>
      <c r="N1085" t="s">
        <v>1337</v>
      </c>
    </row>
    <row r="1086" spans="1:14" x14ac:dyDescent="0.25">
      <c r="A1086" t="e" vm="1">
        <f ca="1">_xlfn.XLOOKUP(K1086,Sectores[Sector],Sectores[id_Sector],FALSE)</f>
        <v>#NAME?</v>
      </c>
      <c r="B1086" t="e" vm="1">
        <f ca="1">_xlfn.XLOOKUP(L1086,Contenido[Contenido],Contenido[id_contenido])</f>
        <v>#NAME?</v>
      </c>
      <c r="C1086" t="e" vm="1">
        <f ca="1">_xlfn.XLOOKUP(M1086,Temas[Tema],Temas[id_Tema],FALSE)</f>
        <v>#NAME?</v>
      </c>
      <c r="D1086" t="s">
        <v>4481</v>
      </c>
      <c r="F1086" t="e" vm="2">
        <f t="shared" ca="1" si="64"/>
        <v>#NAME?</v>
      </c>
      <c r="G1086" t="e" vm="2">
        <f t="shared" ca="1" si="65"/>
        <v>#NAME?</v>
      </c>
      <c r="H1086" t="e" vm="2">
        <f t="shared" ca="1" si="66"/>
        <v>#NAME?</v>
      </c>
      <c r="I1086" t="str">
        <f t="shared" si="67"/>
        <v>20.01.09.03 Medio</v>
      </c>
      <c r="K1086" t="s">
        <v>1329</v>
      </c>
      <c r="L1086" t="s">
        <v>1330</v>
      </c>
      <c r="M1086" t="s">
        <v>1396</v>
      </c>
      <c r="N1086" t="s">
        <v>140</v>
      </c>
    </row>
    <row r="1087" spans="1:14" x14ac:dyDescent="0.25">
      <c r="A1087" t="e" vm="1">
        <f ca="1">_xlfn.XLOOKUP(K1087,Sectores[Sector],Sectores[id_Sector],FALSE)</f>
        <v>#NAME?</v>
      </c>
      <c r="B1087" t="e" vm="1">
        <f ca="1">_xlfn.XLOOKUP(L1087,Contenido[Contenido],Contenido[id_contenido])</f>
        <v>#NAME?</v>
      </c>
      <c r="C1087" t="e" vm="1">
        <f ca="1">_xlfn.XLOOKUP(M1087,Temas[Tema],Temas[id_Tema],FALSE)</f>
        <v>#NAME?</v>
      </c>
      <c r="D1087" t="s">
        <v>4482</v>
      </c>
      <c r="F1087" t="e" vm="2">
        <f t="shared" ca="1" si="64"/>
        <v>#NAME?</v>
      </c>
      <c r="G1087" t="e" vm="2">
        <f t="shared" ca="1" si="65"/>
        <v>#NAME?</v>
      </c>
      <c r="H1087" t="e" vm="2">
        <f t="shared" ca="1" si="66"/>
        <v>#NAME?</v>
      </c>
      <c r="I1087" t="str">
        <f t="shared" si="67"/>
        <v>20.01.09.04 No Aplica</v>
      </c>
      <c r="K1087" t="s">
        <v>1329</v>
      </c>
      <c r="L1087" t="s">
        <v>1330</v>
      </c>
      <c r="M1087" t="s">
        <v>1396</v>
      </c>
      <c r="N1087" t="s">
        <v>1340</v>
      </c>
    </row>
    <row r="1088" spans="1:14" x14ac:dyDescent="0.25">
      <c r="A1088" t="e" vm="1">
        <f ca="1">_xlfn.XLOOKUP(K1088,Sectores[Sector],Sectores[id_Sector],FALSE)</f>
        <v>#NAME?</v>
      </c>
      <c r="B1088" t="e" vm="1">
        <f ca="1">_xlfn.XLOOKUP(L1088,Contenido[Contenido],Contenido[id_contenido])</f>
        <v>#NAME?</v>
      </c>
      <c r="C1088" t="e" vm="1">
        <f ca="1">_xlfn.XLOOKUP(M1088,Temas[Tema],Temas[id_Tema],FALSE)</f>
        <v>#NAME?</v>
      </c>
      <c r="D1088" t="s">
        <v>4483</v>
      </c>
      <c r="F1088" t="e" vm="2">
        <f t="shared" ca="1" si="64"/>
        <v>#NAME?</v>
      </c>
      <c r="G1088" t="e" vm="2">
        <f t="shared" ca="1" si="65"/>
        <v>#NAME?</v>
      </c>
      <c r="H1088" t="e" vm="2">
        <f t="shared" ca="1" si="66"/>
        <v>#NAME?</v>
      </c>
      <c r="I1088" t="str">
        <f t="shared" si="67"/>
        <v>20.01.09.05 Todos</v>
      </c>
      <c r="K1088" t="s">
        <v>1329</v>
      </c>
      <c r="L1088" t="s">
        <v>1330</v>
      </c>
      <c r="M1088" t="s">
        <v>1396</v>
      </c>
      <c r="N1088" t="s">
        <v>1342</v>
      </c>
    </row>
    <row r="1089" spans="1:14" x14ac:dyDescent="0.25">
      <c r="A1089" t="e" vm="1">
        <f ca="1">_xlfn.XLOOKUP(K1089,Sectores[Sector],Sectores[id_Sector],FALSE)</f>
        <v>#NAME?</v>
      </c>
      <c r="B1089" t="e" vm="1">
        <f ca="1">_xlfn.XLOOKUP(L1089,Contenido[Contenido],Contenido[id_contenido])</f>
        <v>#NAME?</v>
      </c>
      <c r="C1089" t="e" vm="1">
        <f ca="1">_xlfn.XLOOKUP(M1089,Temas[Tema],Temas[id_Tema],FALSE)</f>
        <v>#NAME?</v>
      </c>
      <c r="D1089" t="s">
        <v>4484</v>
      </c>
      <c r="F1089" t="e" vm="2">
        <f t="shared" ca="1" si="64"/>
        <v>#NAME?</v>
      </c>
      <c r="G1089" t="e" vm="2">
        <f t="shared" ca="1" si="65"/>
        <v>#NAME?</v>
      </c>
      <c r="H1089" t="e" vm="2">
        <f t="shared" ca="1" si="66"/>
        <v>#NAME?</v>
      </c>
      <c r="I1089" t="str">
        <f t="shared" si="67"/>
        <v>20.01.10.01 Malo</v>
      </c>
      <c r="K1089" t="s">
        <v>1329</v>
      </c>
      <c r="L1089" t="s">
        <v>1330</v>
      </c>
      <c r="M1089" t="s">
        <v>1435</v>
      </c>
      <c r="N1089" t="s">
        <v>1337</v>
      </c>
    </row>
    <row r="1090" spans="1:14" x14ac:dyDescent="0.25">
      <c r="A1090" t="e" vm="1">
        <f ca="1">_xlfn.XLOOKUP(K1090,Sectores[Sector],Sectores[id_Sector],FALSE)</f>
        <v>#NAME?</v>
      </c>
      <c r="B1090" t="e" vm="1">
        <f ca="1">_xlfn.XLOOKUP(L1090,Contenido[Contenido],Contenido[id_contenido])</f>
        <v>#NAME?</v>
      </c>
      <c r="C1090" t="e" vm="1">
        <f ca="1">_xlfn.XLOOKUP(M1090,Temas[Tema],Temas[id_Tema],FALSE)</f>
        <v>#NAME?</v>
      </c>
      <c r="D1090" t="s">
        <v>4485</v>
      </c>
      <c r="F1090" t="e" vm="2">
        <f t="shared" ca="1" si="64"/>
        <v>#NAME?</v>
      </c>
      <c r="G1090" t="e" vm="2">
        <f t="shared" ca="1" si="65"/>
        <v>#NAME?</v>
      </c>
      <c r="H1090" t="e" vm="2">
        <f t="shared" ca="1" si="66"/>
        <v>#NAME?</v>
      </c>
      <c r="I1090" t="str">
        <f t="shared" si="67"/>
        <v>20.01.10.02 Medio</v>
      </c>
      <c r="K1090" t="s">
        <v>1329</v>
      </c>
      <c r="L1090" t="s">
        <v>1330</v>
      </c>
      <c r="M1090" t="s">
        <v>1435</v>
      </c>
      <c r="N1090" t="s">
        <v>140</v>
      </c>
    </row>
    <row r="1091" spans="1:14" x14ac:dyDescent="0.25">
      <c r="A1091" t="e" vm="1">
        <f ca="1">_xlfn.XLOOKUP(K1091,Sectores[Sector],Sectores[id_Sector],FALSE)</f>
        <v>#NAME?</v>
      </c>
      <c r="B1091" t="e" vm="1">
        <f ca="1">_xlfn.XLOOKUP(L1091,Contenido[Contenido],Contenido[id_contenido])</f>
        <v>#NAME?</v>
      </c>
      <c r="C1091" t="e" vm="1">
        <f ca="1">_xlfn.XLOOKUP(M1091,Temas[Tema],Temas[id_Tema],FALSE)</f>
        <v>#NAME?</v>
      </c>
      <c r="D1091" t="s">
        <v>4486</v>
      </c>
      <c r="F1091" t="e" vm="2">
        <f t="shared" ca="1" si="64"/>
        <v>#NAME?</v>
      </c>
      <c r="G1091" t="e" vm="2">
        <f t="shared" ca="1" si="65"/>
        <v>#NAME?</v>
      </c>
      <c r="H1091" t="e" vm="2">
        <f t="shared" ca="1" si="66"/>
        <v>#NAME?</v>
      </c>
      <c r="I1091" t="str">
        <f t="shared" si="67"/>
        <v>20.01.10.03 Todos</v>
      </c>
      <c r="K1091" t="s">
        <v>1329</v>
      </c>
      <c r="L1091" t="s">
        <v>1330</v>
      </c>
      <c r="M1091" t="s">
        <v>1435</v>
      </c>
      <c r="N1091" t="s">
        <v>1342</v>
      </c>
    </row>
    <row r="1092" spans="1:14" x14ac:dyDescent="0.25">
      <c r="A1092" t="e" vm="1">
        <f ca="1">_xlfn.XLOOKUP(K1092,Sectores[Sector],Sectores[id_Sector],FALSE)</f>
        <v>#NAME?</v>
      </c>
      <c r="B1092" t="e" vm="1">
        <f ca="1">_xlfn.XLOOKUP(L1092,Contenido[Contenido],Contenido[id_contenido])</f>
        <v>#NAME?</v>
      </c>
      <c r="C1092" t="e" vm="1">
        <f ca="1">_xlfn.XLOOKUP(M1092,Temas[Tema],Temas[id_Tema],FALSE)</f>
        <v>#NAME?</v>
      </c>
      <c r="D1092" t="s">
        <v>4487</v>
      </c>
      <c r="F1092" t="e" vm="2">
        <f t="shared" ca="1" si="64"/>
        <v>#NAME?</v>
      </c>
      <c r="G1092" t="e" vm="2">
        <f t="shared" ca="1" si="65"/>
        <v>#NAME?</v>
      </c>
      <c r="H1092" t="e" vm="2">
        <f t="shared" ca="1" si="66"/>
        <v>#NAME?</v>
      </c>
      <c r="I1092" t="str">
        <f t="shared" si="67"/>
        <v>20.01.11.01 Medio</v>
      </c>
      <c r="K1092" t="s">
        <v>1329</v>
      </c>
      <c r="L1092" t="s">
        <v>1330</v>
      </c>
      <c r="M1092" t="s">
        <v>1439</v>
      </c>
      <c r="N1092" t="s">
        <v>140</v>
      </c>
    </row>
    <row r="1093" spans="1:14" x14ac:dyDescent="0.25">
      <c r="A1093" t="e" vm="1">
        <f ca="1">_xlfn.XLOOKUP(K1093,Sectores[Sector],Sectores[id_Sector],FALSE)</f>
        <v>#NAME?</v>
      </c>
      <c r="B1093" t="e" vm="1">
        <f ca="1">_xlfn.XLOOKUP(L1093,Contenido[Contenido],Contenido[id_contenido])</f>
        <v>#NAME?</v>
      </c>
      <c r="C1093" t="e" vm="1">
        <f ca="1">_xlfn.XLOOKUP(M1093,Temas[Tema],Temas[id_Tema],FALSE)</f>
        <v>#NAME?</v>
      </c>
      <c r="D1093" t="s">
        <v>4488</v>
      </c>
      <c r="F1093" t="e" vm="2">
        <f t="shared" ref="F1093:F1156" ca="1" si="68">+A1093&amp;" "&amp;K1093</f>
        <v>#NAME?</v>
      </c>
      <c r="G1093" t="e" vm="2">
        <f t="shared" ref="G1093:G1156" ca="1" si="69">+B1093&amp;" "&amp;L1093</f>
        <v>#NAME?</v>
      </c>
      <c r="H1093" t="e" vm="2">
        <f t="shared" ref="H1093:H1156" ca="1" si="70">+C1093&amp;" "&amp;M1093</f>
        <v>#NAME?</v>
      </c>
      <c r="I1093" t="str">
        <f t="shared" ref="I1093:I1156" si="71">+D1093&amp;" "&amp;N1093</f>
        <v>20.01.11.02 Todos</v>
      </c>
      <c r="K1093" t="s">
        <v>1329</v>
      </c>
      <c r="L1093" t="s">
        <v>1330</v>
      </c>
      <c r="M1093" t="s">
        <v>1439</v>
      </c>
      <c r="N1093" t="s">
        <v>1342</v>
      </c>
    </row>
    <row r="1094" spans="1:14" x14ac:dyDescent="0.25">
      <c r="A1094" t="e" vm="1">
        <f ca="1">_xlfn.XLOOKUP(K1094,Sectores[Sector],Sectores[id_Sector],FALSE)</f>
        <v>#NAME?</v>
      </c>
      <c r="B1094" t="e" vm="1">
        <f ca="1">_xlfn.XLOOKUP(L1094,Contenido[Contenido],Contenido[id_contenido])</f>
        <v>#NAME?</v>
      </c>
      <c r="C1094" t="e" vm="1">
        <f ca="1">_xlfn.XLOOKUP(M1094,Temas[Tema],Temas[id_Tema],FALSE)</f>
        <v>#NAME?</v>
      </c>
      <c r="D1094" t="s">
        <v>4489</v>
      </c>
      <c r="F1094" t="e" vm="2">
        <f t="shared" ca="1" si="68"/>
        <v>#NAME?</v>
      </c>
      <c r="G1094" t="e" vm="2">
        <f t="shared" ca="1" si="69"/>
        <v>#NAME?</v>
      </c>
      <c r="H1094" t="e" vm="2">
        <f t="shared" ca="1" si="70"/>
        <v>#NAME?</v>
      </c>
      <c r="I1094" t="str">
        <f t="shared" si="71"/>
        <v>20.01.12.01 Malo</v>
      </c>
      <c r="K1094" t="s">
        <v>1329</v>
      </c>
      <c r="L1094" t="s">
        <v>1330</v>
      </c>
      <c r="M1094" t="s">
        <v>1402</v>
      </c>
      <c r="N1094" t="s">
        <v>1337</v>
      </c>
    </row>
    <row r="1095" spans="1:14" x14ac:dyDescent="0.25">
      <c r="A1095" t="e" vm="1">
        <f ca="1">_xlfn.XLOOKUP(K1095,Sectores[Sector],Sectores[id_Sector],FALSE)</f>
        <v>#NAME?</v>
      </c>
      <c r="B1095" t="e" vm="1">
        <f ca="1">_xlfn.XLOOKUP(L1095,Contenido[Contenido],Contenido[id_contenido])</f>
        <v>#NAME?</v>
      </c>
      <c r="C1095" t="e" vm="1">
        <f ca="1">_xlfn.XLOOKUP(M1095,Temas[Tema],Temas[id_Tema],FALSE)</f>
        <v>#NAME?</v>
      </c>
      <c r="D1095" t="s">
        <v>4490</v>
      </c>
      <c r="F1095" t="e" vm="2">
        <f t="shared" ca="1" si="68"/>
        <v>#NAME?</v>
      </c>
      <c r="G1095" t="e" vm="2">
        <f t="shared" ca="1" si="69"/>
        <v>#NAME?</v>
      </c>
      <c r="H1095" t="e" vm="2">
        <f t="shared" ca="1" si="70"/>
        <v>#NAME?</v>
      </c>
      <c r="I1095" t="str">
        <f t="shared" si="71"/>
        <v>20.01.12.02 Medio</v>
      </c>
      <c r="K1095" t="s">
        <v>1329</v>
      </c>
      <c r="L1095" t="s">
        <v>1330</v>
      </c>
      <c r="M1095" t="s">
        <v>1402</v>
      </c>
      <c r="N1095" t="s">
        <v>140</v>
      </c>
    </row>
    <row r="1096" spans="1:14" x14ac:dyDescent="0.25">
      <c r="A1096" t="e" vm="1">
        <f ca="1">_xlfn.XLOOKUP(K1096,Sectores[Sector],Sectores[id_Sector],FALSE)</f>
        <v>#NAME?</v>
      </c>
      <c r="B1096" t="e" vm="1">
        <f ca="1">_xlfn.XLOOKUP(L1096,Contenido[Contenido],Contenido[id_contenido])</f>
        <v>#NAME?</v>
      </c>
      <c r="C1096" t="e" vm="1">
        <f ca="1">_xlfn.XLOOKUP(M1096,Temas[Tema],Temas[id_Tema],FALSE)</f>
        <v>#NAME?</v>
      </c>
      <c r="D1096" t="s">
        <v>4491</v>
      </c>
      <c r="F1096" t="e" vm="2">
        <f t="shared" ca="1" si="68"/>
        <v>#NAME?</v>
      </c>
      <c r="G1096" t="e" vm="2">
        <f t="shared" ca="1" si="69"/>
        <v>#NAME?</v>
      </c>
      <c r="H1096" t="e" vm="2">
        <f t="shared" ca="1" si="70"/>
        <v>#NAME?</v>
      </c>
      <c r="I1096" t="str">
        <f t="shared" si="71"/>
        <v>20.01.12.03 No Aplica</v>
      </c>
      <c r="K1096" t="s">
        <v>1329</v>
      </c>
      <c r="L1096" t="s">
        <v>1330</v>
      </c>
      <c r="M1096" t="s">
        <v>1402</v>
      </c>
      <c r="N1096" t="s">
        <v>1340</v>
      </c>
    </row>
    <row r="1097" spans="1:14" x14ac:dyDescent="0.25">
      <c r="A1097" t="e" vm="1">
        <f ca="1">_xlfn.XLOOKUP(K1097,Sectores[Sector],Sectores[id_Sector],FALSE)</f>
        <v>#NAME?</v>
      </c>
      <c r="B1097" t="e" vm="1">
        <f ca="1">_xlfn.XLOOKUP(L1097,Contenido[Contenido],Contenido[id_contenido])</f>
        <v>#NAME?</v>
      </c>
      <c r="C1097" t="e" vm="1">
        <f ca="1">_xlfn.XLOOKUP(M1097,Temas[Tema],Temas[id_Tema],FALSE)</f>
        <v>#NAME?</v>
      </c>
      <c r="D1097" t="s">
        <v>4492</v>
      </c>
      <c r="F1097" t="e" vm="2">
        <f t="shared" ca="1" si="68"/>
        <v>#NAME?</v>
      </c>
      <c r="G1097" t="e" vm="2">
        <f t="shared" ca="1" si="69"/>
        <v>#NAME?</v>
      </c>
      <c r="H1097" t="e" vm="2">
        <f t="shared" ca="1" si="70"/>
        <v>#NAME?</v>
      </c>
      <c r="I1097" t="str">
        <f t="shared" si="71"/>
        <v>20.01.12.04 Todos</v>
      </c>
      <c r="K1097" t="s">
        <v>1329</v>
      </c>
      <c r="L1097" t="s">
        <v>1330</v>
      </c>
      <c r="M1097" t="s">
        <v>1402</v>
      </c>
      <c r="N1097" t="s">
        <v>1342</v>
      </c>
    </row>
    <row r="1098" spans="1:14" x14ac:dyDescent="0.25">
      <c r="A1098" t="e" vm="1">
        <f ca="1">_xlfn.XLOOKUP(K1098,Sectores[Sector],Sectores[id_Sector],FALSE)</f>
        <v>#NAME?</v>
      </c>
      <c r="B1098" t="e" vm="1">
        <f ca="1">_xlfn.XLOOKUP(L1098,Contenido[Contenido],Contenido[id_contenido])</f>
        <v>#NAME?</v>
      </c>
      <c r="C1098" t="e" vm="1">
        <f ca="1">_xlfn.XLOOKUP(M1098,Temas[Tema],Temas[id_Tema],FALSE)</f>
        <v>#NAME?</v>
      </c>
      <c r="D1098" t="s">
        <v>4493</v>
      </c>
      <c r="F1098" t="e" vm="2">
        <f t="shared" ca="1" si="68"/>
        <v>#NAME?</v>
      </c>
      <c r="G1098" t="e" vm="2">
        <f t="shared" ca="1" si="69"/>
        <v>#NAME?</v>
      </c>
      <c r="H1098" t="e" vm="2">
        <f t="shared" ca="1" si="70"/>
        <v>#NAME?</v>
      </c>
      <c r="I1098" t="str">
        <f t="shared" si="71"/>
        <v>20.01.13.01 Bueno</v>
      </c>
      <c r="K1098" t="s">
        <v>1329</v>
      </c>
      <c r="L1098" t="s">
        <v>1330</v>
      </c>
      <c r="M1098" t="s">
        <v>1407</v>
      </c>
      <c r="N1098" t="s">
        <v>1332</v>
      </c>
    </row>
    <row r="1099" spans="1:14" x14ac:dyDescent="0.25">
      <c r="A1099" t="e" vm="1">
        <f ca="1">_xlfn.XLOOKUP(K1099,Sectores[Sector],Sectores[id_Sector],FALSE)</f>
        <v>#NAME?</v>
      </c>
      <c r="B1099" t="e" vm="1">
        <f ca="1">_xlfn.XLOOKUP(L1099,Contenido[Contenido],Contenido[id_contenido])</f>
        <v>#NAME?</v>
      </c>
      <c r="C1099" t="e" vm="1">
        <f ca="1">_xlfn.XLOOKUP(M1099,Temas[Tema],Temas[id_Tema],FALSE)</f>
        <v>#NAME?</v>
      </c>
      <c r="D1099" t="s">
        <v>4494</v>
      </c>
      <c r="F1099" t="e" vm="2">
        <f t="shared" ca="1" si="68"/>
        <v>#NAME?</v>
      </c>
      <c r="G1099" t="e" vm="2">
        <f t="shared" ca="1" si="69"/>
        <v>#NAME?</v>
      </c>
      <c r="H1099" t="e" vm="2">
        <f t="shared" ca="1" si="70"/>
        <v>#NAME?</v>
      </c>
      <c r="I1099" t="str">
        <f t="shared" si="71"/>
        <v>20.01.13.02 Malo</v>
      </c>
      <c r="K1099" t="s">
        <v>1329</v>
      </c>
      <c r="L1099" t="s">
        <v>1330</v>
      </c>
      <c r="M1099" t="s">
        <v>1407</v>
      </c>
      <c r="N1099" t="s">
        <v>1337</v>
      </c>
    </row>
    <row r="1100" spans="1:14" x14ac:dyDescent="0.25">
      <c r="A1100" t="e" vm="1">
        <f ca="1">_xlfn.XLOOKUP(K1100,Sectores[Sector],Sectores[id_Sector],FALSE)</f>
        <v>#NAME?</v>
      </c>
      <c r="B1100" t="e" vm="1">
        <f ca="1">_xlfn.XLOOKUP(L1100,Contenido[Contenido],Contenido[id_contenido])</f>
        <v>#NAME?</v>
      </c>
      <c r="C1100" t="e" vm="1">
        <f ca="1">_xlfn.XLOOKUP(M1100,Temas[Tema],Temas[id_Tema],FALSE)</f>
        <v>#NAME?</v>
      </c>
      <c r="D1100" t="s">
        <v>4495</v>
      </c>
      <c r="F1100" t="e" vm="2">
        <f t="shared" ca="1" si="68"/>
        <v>#NAME?</v>
      </c>
      <c r="G1100" t="e" vm="2">
        <f t="shared" ca="1" si="69"/>
        <v>#NAME?</v>
      </c>
      <c r="H1100" t="e" vm="2">
        <f t="shared" ca="1" si="70"/>
        <v>#NAME?</v>
      </c>
      <c r="I1100" t="str">
        <f t="shared" si="71"/>
        <v>20.01.13.03 Medio</v>
      </c>
      <c r="K1100" t="s">
        <v>1329</v>
      </c>
      <c r="L1100" t="s">
        <v>1330</v>
      </c>
      <c r="M1100" t="s">
        <v>1407</v>
      </c>
      <c r="N1100" t="s">
        <v>140</v>
      </c>
    </row>
    <row r="1101" spans="1:14" x14ac:dyDescent="0.25">
      <c r="A1101" t="e" vm="1">
        <f ca="1">_xlfn.XLOOKUP(K1101,Sectores[Sector],Sectores[id_Sector],FALSE)</f>
        <v>#NAME?</v>
      </c>
      <c r="B1101" t="e" vm="1">
        <f ca="1">_xlfn.XLOOKUP(L1101,Contenido[Contenido],Contenido[id_contenido])</f>
        <v>#NAME?</v>
      </c>
      <c r="C1101" t="e" vm="1">
        <f ca="1">_xlfn.XLOOKUP(M1101,Temas[Tema],Temas[id_Tema],FALSE)</f>
        <v>#NAME?</v>
      </c>
      <c r="D1101" t="s">
        <v>4496</v>
      </c>
      <c r="F1101" t="e" vm="2">
        <f t="shared" ca="1" si="68"/>
        <v>#NAME?</v>
      </c>
      <c r="G1101" t="e" vm="2">
        <f t="shared" ca="1" si="69"/>
        <v>#NAME?</v>
      </c>
      <c r="H1101" t="e" vm="2">
        <f t="shared" ca="1" si="70"/>
        <v>#NAME?</v>
      </c>
      <c r="I1101" t="str">
        <f t="shared" si="71"/>
        <v>20.01.13.04 No Aplica</v>
      </c>
      <c r="K1101" t="s">
        <v>1329</v>
      </c>
      <c r="L1101" t="s">
        <v>1330</v>
      </c>
      <c r="M1101" t="s">
        <v>1407</v>
      </c>
      <c r="N1101" t="s">
        <v>1340</v>
      </c>
    </row>
    <row r="1102" spans="1:14" x14ac:dyDescent="0.25">
      <c r="A1102" t="e" vm="1">
        <f ca="1">_xlfn.XLOOKUP(K1102,Sectores[Sector],Sectores[id_Sector],FALSE)</f>
        <v>#NAME?</v>
      </c>
      <c r="B1102" t="e" vm="1">
        <f ca="1">_xlfn.XLOOKUP(L1102,Contenido[Contenido],Contenido[id_contenido])</f>
        <v>#NAME?</v>
      </c>
      <c r="C1102" t="e" vm="1">
        <f ca="1">_xlfn.XLOOKUP(M1102,Temas[Tema],Temas[id_Tema],FALSE)</f>
        <v>#NAME?</v>
      </c>
      <c r="D1102" t="s">
        <v>4497</v>
      </c>
      <c r="F1102" t="e" vm="2">
        <f t="shared" ca="1" si="68"/>
        <v>#NAME?</v>
      </c>
      <c r="G1102" t="e" vm="2">
        <f t="shared" ca="1" si="69"/>
        <v>#NAME?</v>
      </c>
      <c r="H1102" t="e" vm="2">
        <f t="shared" ca="1" si="70"/>
        <v>#NAME?</v>
      </c>
      <c r="I1102" t="str">
        <f t="shared" si="71"/>
        <v>20.01.13.05 Todos</v>
      </c>
      <c r="K1102" t="s">
        <v>1329</v>
      </c>
      <c r="L1102" t="s">
        <v>1330</v>
      </c>
      <c r="M1102" t="s">
        <v>1407</v>
      </c>
      <c r="N1102" t="s">
        <v>1342</v>
      </c>
    </row>
    <row r="1103" spans="1:14" x14ac:dyDescent="0.25">
      <c r="A1103" t="e" vm="1">
        <f ca="1">_xlfn.XLOOKUP(K1103,Sectores[Sector],Sectores[id_Sector],FALSE)</f>
        <v>#NAME?</v>
      </c>
      <c r="B1103" t="e" vm="1">
        <f ca="1">_xlfn.XLOOKUP(L1103,Contenido[Contenido],Contenido[id_contenido])</f>
        <v>#NAME?</v>
      </c>
      <c r="C1103" t="e" vm="1">
        <f ca="1">_xlfn.XLOOKUP(M1103,Temas[Tema],Temas[id_Tema],FALSE)</f>
        <v>#NAME?</v>
      </c>
      <c r="D1103" t="s">
        <v>4498</v>
      </c>
      <c r="F1103" t="e" vm="2">
        <f t="shared" ca="1" si="68"/>
        <v>#NAME?</v>
      </c>
      <c r="G1103" t="e" vm="2">
        <f t="shared" ca="1" si="69"/>
        <v>#NAME?</v>
      </c>
      <c r="H1103" t="e" vm="2">
        <f t="shared" ca="1" si="70"/>
        <v>#NAME?</v>
      </c>
      <c r="I1103" t="str">
        <f t="shared" si="71"/>
        <v>20.01.14.01 Bueno</v>
      </c>
      <c r="K1103" t="s">
        <v>1329</v>
      </c>
      <c r="L1103" t="s">
        <v>1330</v>
      </c>
      <c r="M1103" t="s">
        <v>1413</v>
      </c>
      <c r="N1103" t="s">
        <v>1332</v>
      </c>
    </row>
    <row r="1104" spans="1:14" x14ac:dyDescent="0.25">
      <c r="A1104" t="e" vm="1">
        <f ca="1">_xlfn.XLOOKUP(K1104,Sectores[Sector],Sectores[id_Sector],FALSE)</f>
        <v>#NAME?</v>
      </c>
      <c r="B1104" t="e" vm="1">
        <f ca="1">_xlfn.XLOOKUP(L1104,Contenido[Contenido],Contenido[id_contenido])</f>
        <v>#NAME?</v>
      </c>
      <c r="C1104" t="e" vm="1">
        <f ca="1">_xlfn.XLOOKUP(M1104,Temas[Tema],Temas[id_Tema],FALSE)</f>
        <v>#NAME?</v>
      </c>
      <c r="D1104" t="s">
        <v>4499</v>
      </c>
      <c r="F1104" t="e" vm="2">
        <f t="shared" ca="1" si="68"/>
        <v>#NAME?</v>
      </c>
      <c r="G1104" t="e" vm="2">
        <f t="shared" ca="1" si="69"/>
        <v>#NAME?</v>
      </c>
      <c r="H1104" t="e" vm="2">
        <f t="shared" ca="1" si="70"/>
        <v>#NAME?</v>
      </c>
      <c r="I1104" t="str">
        <f t="shared" si="71"/>
        <v>20.01.14.02 Malo</v>
      </c>
      <c r="K1104" t="s">
        <v>1329</v>
      </c>
      <c r="L1104" t="s">
        <v>1330</v>
      </c>
      <c r="M1104" t="s">
        <v>1413</v>
      </c>
      <c r="N1104" t="s">
        <v>1337</v>
      </c>
    </row>
    <row r="1105" spans="1:14" x14ac:dyDescent="0.25">
      <c r="A1105" t="e" vm="1">
        <f ca="1">_xlfn.XLOOKUP(K1105,Sectores[Sector],Sectores[id_Sector],FALSE)</f>
        <v>#NAME?</v>
      </c>
      <c r="B1105" t="e" vm="1">
        <f ca="1">_xlfn.XLOOKUP(L1105,Contenido[Contenido],Contenido[id_contenido])</f>
        <v>#NAME?</v>
      </c>
      <c r="C1105" t="e" vm="1">
        <f ca="1">_xlfn.XLOOKUP(M1105,Temas[Tema],Temas[id_Tema],FALSE)</f>
        <v>#NAME?</v>
      </c>
      <c r="D1105" t="s">
        <v>4500</v>
      </c>
      <c r="F1105" t="e" vm="2">
        <f t="shared" ca="1" si="68"/>
        <v>#NAME?</v>
      </c>
      <c r="G1105" t="e" vm="2">
        <f t="shared" ca="1" si="69"/>
        <v>#NAME?</v>
      </c>
      <c r="H1105" t="e" vm="2">
        <f t="shared" ca="1" si="70"/>
        <v>#NAME?</v>
      </c>
      <c r="I1105" t="str">
        <f t="shared" si="71"/>
        <v>20.01.14.03 Medio</v>
      </c>
      <c r="K1105" t="s">
        <v>1329</v>
      </c>
      <c r="L1105" t="s">
        <v>1330</v>
      </c>
      <c r="M1105" t="s">
        <v>1413</v>
      </c>
      <c r="N1105" t="s">
        <v>140</v>
      </c>
    </row>
    <row r="1106" spans="1:14" x14ac:dyDescent="0.25">
      <c r="A1106" t="e" vm="1">
        <f ca="1">_xlfn.XLOOKUP(K1106,Sectores[Sector],Sectores[id_Sector],FALSE)</f>
        <v>#NAME?</v>
      </c>
      <c r="B1106" t="e" vm="1">
        <f ca="1">_xlfn.XLOOKUP(L1106,Contenido[Contenido],Contenido[id_contenido])</f>
        <v>#NAME?</v>
      </c>
      <c r="C1106" t="e" vm="1">
        <f ca="1">_xlfn.XLOOKUP(M1106,Temas[Tema],Temas[id_Tema],FALSE)</f>
        <v>#NAME?</v>
      </c>
      <c r="D1106" t="s">
        <v>4501</v>
      </c>
      <c r="F1106" t="e" vm="2">
        <f t="shared" ca="1" si="68"/>
        <v>#NAME?</v>
      </c>
      <c r="G1106" t="e" vm="2">
        <f t="shared" ca="1" si="69"/>
        <v>#NAME?</v>
      </c>
      <c r="H1106" t="e" vm="2">
        <f t="shared" ca="1" si="70"/>
        <v>#NAME?</v>
      </c>
      <c r="I1106" t="str">
        <f t="shared" si="71"/>
        <v>20.01.14.04 Todos</v>
      </c>
      <c r="K1106" t="s">
        <v>1329</v>
      </c>
      <c r="L1106" t="s">
        <v>1330</v>
      </c>
      <c r="M1106" t="s">
        <v>1413</v>
      </c>
      <c r="N1106" t="s">
        <v>1342</v>
      </c>
    </row>
    <row r="1107" spans="1:14" x14ac:dyDescent="0.25">
      <c r="A1107" t="e" vm="1">
        <f ca="1">_xlfn.XLOOKUP(K1107,Sectores[Sector],Sectores[id_Sector],FALSE)</f>
        <v>#NAME?</v>
      </c>
      <c r="B1107" t="e" vm="1">
        <f ca="1">_xlfn.XLOOKUP(L1107,Contenido[Contenido],Contenido[id_contenido])</f>
        <v>#NAME?</v>
      </c>
      <c r="C1107" t="e" vm="1">
        <f ca="1">_xlfn.XLOOKUP(M1107,Temas[Tema],Temas[id_Tema],FALSE)</f>
        <v>#NAME?</v>
      </c>
      <c r="D1107" t="s">
        <v>4502</v>
      </c>
      <c r="F1107" t="e" vm="2">
        <f t="shared" ca="1" si="68"/>
        <v>#NAME?</v>
      </c>
      <c r="G1107" t="e" vm="2">
        <f t="shared" ca="1" si="69"/>
        <v>#NAME?</v>
      </c>
      <c r="H1107" t="e" vm="2">
        <f t="shared" ca="1" si="70"/>
        <v>#NAME?</v>
      </c>
      <c r="I1107" t="str">
        <f t="shared" si="71"/>
        <v>20.01.15.01 Bueno</v>
      </c>
      <c r="K1107" t="s">
        <v>1329</v>
      </c>
      <c r="L1107" t="s">
        <v>1330</v>
      </c>
      <c r="M1107" t="s">
        <v>1418</v>
      </c>
      <c r="N1107" t="s">
        <v>1332</v>
      </c>
    </row>
    <row r="1108" spans="1:14" x14ac:dyDescent="0.25">
      <c r="A1108" t="e" vm="1">
        <f ca="1">_xlfn.XLOOKUP(K1108,Sectores[Sector],Sectores[id_Sector],FALSE)</f>
        <v>#NAME?</v>
      </c>
      <c r="B1108" t="e" vm="1">
        <f ca="1">_xlfn.XLOOKUP(L1108,Contenido[Contenido],Contenido[id_contenido])</f>
        <v>#NAME?</v>
      </c>
      <c r="C1108" t="e" vm="1">
        <f ca="1">_xlfn.XLOOKUP(M1108,Temas[Tema],Temas[id_Tema],FALSE)</f>
        <v>#NAME?</v>
      </c>
      <c r="D1108" t="s">
        <v>4503</v>
      </c>
      <c r="F1108" t="e" vm="2">
        <f t="shared" ca="1" si="68"/>
        <v>#NAME?</v>
      </c>
      <c r="G1108" t="e" vm="2">
        <f t="shared" ca="1" si="69"/>
        <v>#NAME?</v>
      </c>
      <c r="H1108" t="e" vm="2">
        <f t="shared" ca="1" si="70"/>
        <v>#NAME?</v>
      </c>
      <c r="I1108" t="str">
        <f t="shared" si="71"/>
        <v>20.01.15.02 Malo</v>
      </c>
      <c r="K1108" t="s">
        <v>1329</v>
      </c>
      <c r="L1108" t="s">
        <v>1330</v>
      </c>
      <c r="M1108" t="s">
        <v>1418</v>
      </c>
      <c r="N1108" t="s">
        <v>1337</v>
      </c>
    </row>
    <row r="1109" spans="1:14" x14ac:dyDescent="0.25">
      <c r="A1109" t="e" vm="1">
        <f ca="1">_xlfn.XLOOKUP(K1109,Sectores[Sector],Sectores[id_Sector],FALSE)</f>
        <v>#NAME?</v>
      </c>
      <c r="B1109" t="e" vm="1">
        <f ca="1">_xlfn.XLOOKUP(L1109,Contenido[Contenido],Contenido[id_contenido])</f>
        <v>#NAME?</v>
      </c>
      <c r="C1109" t="e" vm="1">
        <f ca="1">_xlfn.XLOOKUP(M1109,Temas[Tema],Temas[id_Tema],FALSE)</f>
        <v>#NAME?</v>
      </c>
      <c r="D1109" t="s">
        <v>4504</v>
      </c>
      <c r="F1109" t="e" vm="2">
        <f t="shared" ca="1" si="68"/>
        <v>#NAME?</v>
      </c>
      <c r="G1109" t="e" vm="2">
        <f t="shared" ca="1" si="69"/>
        <v>#NAME?</v>
      </c>
      <c r="H1109" t="e" vm="2">
        <f t="shared" ca="1" si="70"/>
        <v>#NAME?</v>
      </c>
      <c r="I1109" t="str">
        <f t="shared" si="71"/>
        <v>20.01.15.03 Medio</v>
      </c>
      <c r="K1109" t="s">
        <v>1329</v>
      </c>
      <c r="L1109" t="s">
        <v>1330</v>
      </c>
      <c r="M1109" t="s">
        <v>1418</v>
      </c>
      <c r="N1109" t="s">
        <v>140</v>
      </c>
    </row>
    <row r="1110" spans="1:14" x14ac:dyDescent="0.25">
      <c r="A1110" t="e" vm="1">
        <f ca="1">_xlfn.XLOOKUP(K1110,Sectores[Sector],Sectores[id_Sector],FALSE)</f>
        <v>#NAME?</v>
      </c>
      <c r="B1110" t="e" vm="1">
        <f ca="1">_xlfn.XLOOKUP(L1110,Contenido[Contenido],Contenido[id_contenido])</f>
        <v>#NAME?</v>
      </c>
      <c r="C1110" t="e" vm="1">
        <f ca="1">_xlfn.XLOOKUP(M1110,Temas[Tema],Temas[id_Tema],FALSE)</f>
        <v>#NAME?</v>
      </c>
      <c r="D1110" t="s">
        <v>4505</v>
      </c>
      <c r="F1110" t="e" vm="2">
        <f t="shared" ca="1" si="68"/>
        <v>#NAME?</v>
      </c>
      <c r="G1110" t="e" vm="2">
        <f t="shared" ca="1" si="69"/>
        <v>#NAME?</v>
      </c>
      <c r="H1110" t="e" vm="2">
        <f t="shared" ca="1" si="70"/>
        <v>#NAME?</v>
      </c>
      <c r="I1110" t="str">
        <f t="shared" si="71"/>
        <v>20.01.15.04 No Aplica</v>
      </c>
      <c r="K1110" t="s">
        <v>1329</v>
      </c>
      <c r="L1110" t="s">
        <v>1330</v>
      </c>
      <c r="M1110" t="s">
        <v>1418</v>
      </c>
      <c r="N1110" t="s">
        <v>1340</v>
      </c>
    </row>
    <row r="1111" spans="1:14" x14ac:dyDescent="0.25">
      <c r="A1111" t="e" vm="1">
        <f ca="1">_xlfn.XLOOKUP(K1111,Sectores[Sector],Sectores[id_Sector],FALSE)</f>
        <v>#NAME?</v>
      </c>
      <c r="B1111" t="e" vm="1">
        <f ca="1">_xlfn.XLOOKUP(L1111,Contenido[Contenido],Contenido[id_contenido])</f>
        <v>#NAME?</v>
      </c>
      <c r="C1111" t="e" vm="1">
        <f ca="1">_xlfn.XLOOKUP(M1111,Temas[Tema],Temas[id_Tema],FALSE)</f>
        <v>#NAME?</v>
      </c>
      <c r="D1111" t="s">
        <v>4506</v>
      </c>
      <c r="F1111" t="e" vm="2">
        <f t="shared" ca="1" si="68"/>
        <v>#NAME?</v>
      </c>
      <c r="G1111" t="e" vm="2">
        <f t="shared" ca="1" si="69"/>
        <v>#NAME?</v>
      </c>
      <c r="H1111" t="e" vm="2">
        <f t="shared" ca="1" si="70"/>
        <v>#NAME?</v>
      </c>
      <c r="I1111" t="str">
        <f t="shared" si="71"/>
        <v>20.01.15.05 Todos</v>
      </c>
      <c r="K1111" t="s">
        <v>1329</v>
      </c>
      <c r="L1111" t="s">
        <v>1330</v>
      </c>
      <c r="M1111" t="s">
        <v>1418</v>
      </c>
      <c r="N1111" t="s">
        <v>1342</v>
      </c>
    </row>
    <row r="1112" spans="1:14" x14ac:dyDescent="0.25">
      <c r="A1112" t="e" vm="1">
        <f ca="1">_xlfn.XLOOKUP(K1112,Sectores[Sector],Sectores[id_Sector],FALSE)</f>
        <v>#NAME?</v>
      </c>
      <c r="B1112" t="e" vm="1">
        <f ca="1">_xlfn.XLOOKUP(L1112,Contenido[Contenido],Contenido[id_contenido])</f>
        <v>#NAME?</v>
      </c>
      <c r="C1112" t="e" vm="1">
        <f ca="1">_xlfn.XLOOKUP(M1112,Temas[Tema],Temas[id_Tema],FALSE)</f>
        <v>#NAME?</v>
      </c>
      <c r="D1112" t="s">
        <v>4507</v>
      </c>
      <c r="F1112" t="e" vm="2">
        <f t="shared" ca="1" si="68"/>
        <v>#NAME?</v>
      </c>
      <c r="G1112" t="e" vm="2">
        <f t="shared" ca="1" si="69"/>
        <v>#NAME?</v>
      </c>
      <c r="H1112" t="e" vm="2">
        <f t="shared" ca="1" si="70"/>
        <v>#NAME?</v>
      </c>
      <c r="I1112" t="str">
        <f t="shared" si="71"/>
        <v>20.01.16.01 Bueno</v>
      </c>
      <c r="K1112" t="s">
        <v>1329</v>
      </c>
      <c r="L1112" t="s">
        <v>1330</v>
      </c>
      <c r="M1112" t="s">
        <v>1424</v>
      </c>
      <c r="N1112" t="s">
        <v>1332</v>
      </c>
    </row>
    <row r="1113" spans="1:14" x14ac:dyDescent="0.25">
      <c r="A1113" t="e" vm="1">
        <f ca="1">_xlfn.XLOOKUP(K1113,Sectores[Sector],Sectores[id_Sector],FALSE)</f>
        <v>#NAME?</v>
      </c>
      <c r="B1113" t="e" vm="1">
        <f ca="1">_xlfn.XLOOKUP(L1113,Contenido[Contenido],Contenido[id_contenido])</f>
        <v>#NAME?</v>
      </c>
      <c r="C1113" t="e" vm="1">
        <f ca="1">_xlfn.XLOOKUP(M1113,Temas[Tema],Temas[id_Tema],FALSE)</f>
        <v>#NAME?</v>
      </c>
      <c r="D1113" t="s">
        <v>4508</v>
      </c>
      <c r="F1113" t="e" vm="2">
        <f t="shared" ca="1" si="68"/>
        <v>#NAME?</v>
      </c>
      <c r="G1113" t="e" vm="2">
        <f t="shared" ca="1" si="69"/>
        <v>#NAME?</v>
      </c>
      <c r="H1113" t="e" vm="2">
        <f t="shared" ca="1" si="70"/>
        <v>#NAME?</v>
      </c>
      <c r="I1113" t="str">
        <f t="shared" si="71"/>
        <v>20.01.16.02 Malo</v>
      </c>
      <c r="K1113" t="s">
        <v>1329</v>
      </c>
      <c r="L1113" t="s">
        <v>1330</v>
      </c>
      <c r="M1113" t="s">
        <v>1424</v>
      </c>
      <c r="N1113" t="s">
        <v>1337</v>
      </c>
    </row>
    <row r="1114" spans="1:14" x14ac:dyDescent="0.25">
      <c r="A1114" t="e" vm="1">
        <f ca="1">_xlfn.XLOOKUP(K1114,Sectores[Sector],Sectores[id_Sector],FALSE)</f>
        <v>#NAME?</v>
      </c>
      <c r="B1114" t="e" vm="1">
        <f ca="1">_xlfn.XLOOKUP(L1114,Contenido[Contenido],Contenido[id_contenido])</f>
        <v>#NAME?</v>
      </c>
      <c r="C1114" t="e" vm="1">
        <f ca="1">_xlfn.XLOOKUP(M1114,Temas[Tema],Temas[id_Tema],FALSE)</f>
        <v>#NAME?</v>
      </c>
      <c r="D1114" t="s">
        <v>4509</v>
      </c>
      <c r="F1114" t="e" vm="2">
        <f t="shared" ca="1" si="68"/>
        <v>#NAME?</v>
      </c>
      <c r="G1114" t="e" vm="2">
        <f t="shared" ca="1" si="69"/>
        <v>#NAME?</v>
      </c>
      <c r="H1114" t="e" vm="2">
        <f t="shared" ca="1" si="70"/>
        <v>#NAME?</v>
      </c>
      <c r="I1114" t="str">
        <f t="shared" si="71"/>
        <v>20.01.16.03 Medio</v>
      </c>
      <c r="K1114" t="s">
        <v>1329</v>
      </c>
      <c r="L1114" t="s">
        <v>1330</v>
      </c>
      <c r="M1114" t="s">
        <v>1424</v>
      </c>
      <c r="N1114" t="s">
        <v>140</v>
      </c>
    </row>
    <row r="1115" spans="1:14" x14ac:dyDescent="0.25">
      <c r="A1115" t="e" vm="1">
        <f ca="1">_xlfn.XLOOKUP(K1115,Sectores[Sector],Sectores[id_Sector],FALSE)</f>
        <v>#NAME?</v>
      </c>
      <c r="B1115" t="e" vm="1">
        <f ca="1">_xlfn.XLOOKUP(L1115,Contenido[Contenido],Contenido[id_contenido])</f>
        <v>#NAME?</v>
      </c>
      <c r="C1115" t="e" vm="1">
        <f ca="1">_xlfn.XLOOKUP(M1115,Temas[Tema],Temas[id_Tema],FALSE)</f>
        <v>#NAME?</v>
      </c>
      <c r="D1115" t="s">
        <v>4510</v>
      </c>
      <c r="F1115" t="e" vm="2">
        <f t="shared" ca="1" si="68"/>
        <v>#NAME?</v>
      </c>
      <c r="G1115" t="e" vm="2">
        <f t="shared" ca="1" si="69"/>
        <v>#NAME?</v>
      </c>
      <c r="H1115" t="e" vm="2">
        <f t="shared" ca="1" si="70"/>
        <v>#NAME?</v>
      </c>
      <c r="I1115" t="str">
        <f t="shared" si="71"/>
        <v>20.01.16.04 Todos</v>
      </c>
      <c r="K1115" t="s">
        <v>1329</v>
      </c>
      <c r="L1115" t="s">
        <v>1330</v>
      </c>
      <c r="M1115" t="s">
        <v>1424</v>
      </c>
      <c r="N1115" t="s">
        <v>1342</v>
      </c>
    </row>
    <row r="1116" spans="1:14" x14ac:dyDescent="0.25">
      <c r="A1116" t="e" vm="1">
        <f ca="1">_xlfn.XLOOKUP(K1116,Sectores[Sector],Sectores[id_Sector],FALSE)</f>
        <v>#NAME?</v>
      </c>
      <c r="B1116" t="e" vm="1">
        <f ca="1">_xlfn.XLOOKUP(L1116,Contenido[Contenido],Contenido[id_contenido])</f>
        <v>#NAME?</v>
      </c>
      <c r="C1116" t="e" vm="1">
        <f ca="1">_xlfn.XLOOKUP(M1116,Temas[Tema],Temas[id_Tema],FALSE)</f>
        <v>#NAME?</v>
      </c>
      <c r="D1116" t="s">
        <v>4511</v>
      </c>
      <c r="F1116" t="e" vm="2">
        <f t="shared" ca="1" si="68"/>
        <v>#NAME?</v>
      </c>
      <c r="G1116" t="e" vm="2">
        <f t="shared" ca="1" si="69"/>
        <v>#NAME?</v>
      </c>
      <c r="H1116" t="e" vm="2">
        <f t="shared" ca="1" si="70"/>
        <v>#NAME?</v>
      </c>
      <c r="I1116" t="str">
        <f t="shared" si="71"/>
        <v>20.01.17.01 Bueno</v>
      </c>
      <c r="K1116" t="s">
        <v>1329</v>
      </c>
      <c r="L1116" t="s">
        <v>1330</v>
      </c>
      <c r="M1116" t="s">
        <v>1429</v>
      </c>
      <c r="N1116" t="s">
        <v>1332</v>
      </c>
    </row>
    <row r="1117" spans="1:14" x14ac:dyDescent="0.25">
      <c r="A1117" t="e" vm="1">
        <f ca="1">_xlfn.XLOOKUP(K1117,Sectores[Sector],Sectores[id_Sector],FALSE)</f>
        <v>#NAME?</v>
      </c>
      <c r="B1117" t="e" vm="1">
        <f ca="1">_xlfn.XLOOKUP(L1117,Contenido[Contenido],Contenido[id_contenido])</f>
        <v>#NAME?</v>
      </c>
      <c r="C1117" t="e" vm="1">
        <f ca="1">_xlfn.XLOOKUP(M1117,Temas[Tema],Temas[id_Tema],FALSE)</f>
        <v>#NAME?</v>
      </c>
      <c r="D1117" t="s">
        <v>4512</v>
      </c>
      <c r="F1117" t="e" vm="2">
        <f t="shared" ca="1" si="68"/>
        <v>#NAME?</v>
      </c>
      <c r="G1117" t="e" vm="2">
        <f t="shared" ca="1" si="69"/>
        <v>#NAME?</v>
      </c>
      <c r="H1117" t="e" vm="2">
        <f t="shared" ca="1" si="70"/>
        <v>#NAME?</v>
      </c>
      <c r="I1117" t="str">
        <f t="shared" si="71"/>
        <v>20.01.17.02 Malo</v>
      </c>
      <c r="K1117" t="s">
        <v>1329</v>
      </c>
      <c r="L1117" t="s">
        <v>1330</v>
      </c>
      <c r="M1117" t="s">
        <v>1429</v>
      </c>
      <c r="N1117" t="s">
        <v>1337</v>
      </c>
    </row>
    <row r="1118" spans="1:14" x14ac:dyDescent="0.25">
      <c r="A1118" t="e" vm="1">
        <f ca="1">_xlfn.XLOOKUP(K1118,Sectores[Sector],Sectores[id_Sector],FALSE)</f>
        <v>#NAME?</v>
      </c>
      <c r="B1118" t="e" vm="1">
        <f ca="1">_xlfn.XLOOKUP(L1118,Contenido[Contenido],Contenido[id_contenido])</f>
        <v>#NAME?</v>
      </c>
      <c r="C1118" t="e" vm="1">
        <f ca="1">_xlfn.XLOOKUP(M1118,Temas[Tema],Temas[id_Tema],FALSE)</f>
        <v>#NAME?</v>
      </c>
      <c r="D1118" t="s">
        <v>4513</v>
      </c>
      <c r="F1118" t="e" vm="2">
        <f t="shared" ca="1" si="68"/>
        <v>#NAME?</v>
      </c>
      <c r="G1118" t="e" vm="2">
        <f t="shared" ca="1" si="69"/>
        <v>#NAME?</v>
      </c>
      <c r="H1118" t="e" vm="2">
        <f t="shared" ca="1" si="70"/>
        <v>#NAME?</v>
      </c>
      <c r="I1118" t="str">
        <f t="shared" si="71"/>
        <v>20.01.17.03 Medio</v>
      </c>
      <c r="K1118" t="s">
        <v>1329</v>
      </c>
      <c r="L1118" t="s">
        <v>1330</v>
      </c>
      <c r="M1118" t="s">
        <v>1429</v>
      </c>
      <c r="N1118" t="s">
        <v>140</v>
      </c>
    </row>
    <row r="1119" spans="1:14" x14ac:dyDescent="0.25">
      <c r="A1119" t="e" vm="1">
        <f ca="1">_xlfn.XLOOKUP(K1119,Sectores[Sector],Sectores[id_Sector],FALSE)</f>
        <v>#NAME?</v>
      </c>
      <c r="B1119" t="e" vm="1">
        <f ca="1">_xlfn.XLOOKUP(L1119,Contenido[Contenido],Contenido[id_contenido])</f>
        <v>#NAME?</v>
      </c>
      <c r="C1119" t="e" vm="1">
        <f ca="1">_xlfn.XLOOKUP(M1119,Temas[Tema],Temas[id_Tema],FALSE)</f>
        <v>#NAME?</v>
      </c>
      <c r="D1119" t="s">
        <v>4514</v>
      </c>
      <c r="F1119" t="e" vm="2">
        <f t="shared" ca="1" si="68"/>
        <v>#NAME?</v>
      </c>
      <c r="G1119" t="e" vm="2">
        <f t="shared" ca="1" si="69"/>
        <v>#NAME?</v>
      </c>
      <c r="H1119" t="e" vm="2">
        <f t="shared" ca="1" si="70"/>
        <v>#NAME?</v>
      </c>
      <c r="I1119" t="str">
        <f t="shared" si="71"/>
        <v>20.01.17.04 No Aplica</v>
      </c>
      <c r="K1119" t="s">
        <v>1329</v>
      </c>
      <c r="L1119" t="s">
        <v>1330</v>
      </c>
      <c r="M1119" t="s">
        <v>1429</v>
      </c>
      <c r="N1119" t="s">
        <v>1340</v>
      </c>
    </row>
    <row r="1120" spans="1:14" x14ac:dyDescent="0.25">
      <c r="A1120" t="e" vm="1">
        <f ca="1">_xlfn.XLOOKUP(K1120,Sectores[Sector],Sectores[id_Sector],FALSE)</f>
        <v>#NAME?</v>
      </c>
      <c r="B1120" t="e" vm="1">
        <f ca="1">_xlfn.XLOOKUP(L1120,Contenido[Contenido],Contenido[id_contenido])</f>
        <v>#NAME?</v>
      </c>
      <c r="C1120" t="e" vm="1">
        <f ca="1">_xlfn.XLOOKUP(M1120,Temas[Tema],Temas[id_Tema],FALSE)</f>
        <v>#NAME?</v>
      </c>
      <c r="D1120" t="s">
        <v>4515</v>
      </c>
      <c r="F1120" t="e" vm="2">
        <f t="shared" ca="1" si="68"/>
        <v>#NAME?</v>
      </c>
      <c r="G1120" t="e" vm="2">
        <f t="shared" ca="1" si="69"/>
        <v>#NAME?</v>
      </c>
      <c r="H1120" t="e" vm="2">
        <f t="shared" ca="1" si="70"/>
        <v>#NAME?</v>
      </c>
      <c r="I1120" t="str">
        <f t="shared" si="71"/>
        <v>20.01.17.05 Todos</v>
      </c>
      <c r="K1120" t="s">
        <v>1329</v>
      </c>
      <c r="L1120" t="s">
        <v>1330</v>
      </c>
      <c r="M1120" t="s">
        <v>1429</v>
      </c>
      <c r="N1120" t="s">
        <v>1342</v>
      </c>
    </row>
    <row r="1121" spans="1:14" x14ac:dyDescent="0.25">
      <c r="A1121" t="e" vm="1">
        <f ca="1">_xlfn.XLOOKUP(K1121,Sectores[Sector],Sectores[id_Sector],FALSE)</f>
        <v>#NAME?</v>
      </c>
      <c r="B1121" t="e" vm="1">
        <f ca="1">_xlfn.XLOOKUP(L1121,Contenido[Contenido],Contenido[id_contenido])</f>
        <v>#NAME?</v>
      </c>
      <c r="C1121" t="e" vm="1">
        <f ca="1">_xlfn.XLOOKUP(M1121,Temas[Tema],Temas[id_Tema],FALSE)</f>
        <v>#NAME?</v>
      </c>
      <c r="D1121" t="s">
        <v>4516</v>
      </c>
      <c r="F1121" t="e" vm="2">
        <f t="shared" ca="1" si="68"/>
        <v>#NAME?</v>
      </c>
      <c r="G1121" t="e" vm="2">
        <f t="shared" ca="1" si="69"/>
        <v>#NAME?</v>
      </c>
      <c r="H1121" t="e" vm="2">
        <f t="shared" ca="1" si="70"/>
        <v>#NAME?</v>
      </c>
      <c r="I1121" t="str">
        <f t="shared" si="71"/>
        <v>20.01.18.01 Malo</v>
      </c>
      <c r="K1121" t="s">
        <v>1329</v>
      </c>
      <c r="L1121" t="s">
        <v>1330</v>
      </c>
      <c r="M1121" t="s">
        <v>1442</v>
      </c>
      <c r="N1121" t="s">
        <v>1337</v>
      </c>
    </row>
    <row r="1122" spans="1:14" x14ac:dyDescent="0.25">
      <c r="A1122" t="e" vm="1">
        <f ca="1">_xlfn.XLOOKUP(K1122,Sectores[Sector],Sectores[id_Sector],FALSE)</f>
        <v>#NAME?</v>
      </c>
      <c r="B1122" t="e" vm="1">
        <f ca="1">_xlfn.XLOOKUP(L1122,Contenido[Contenido],Contenido[id_contenido])</f>
        <v>#NAME?</v>
      </c>
      <c r="C1122" t="e" vm="1">
        <f ca="1">_xlfn.XLOOKUP(M1122,Temas[Tema],Temas[id_Tema],FALSE)</f>
        <v>#NAME?</v>
      </c>
      <c r="D1122" t="s">
        <v>4517</v>
      </c>
      <c r="F1122" t="e" vm="2">
        <f t="shared" ca="1" si="68"/>
        <v>#NAME?</v>
      </c>
      <c r="G1122" t="e" vm="2">
        <f t="shared" ca="1" si="69"/>
        <v>#NAME?</v>
      </c>
      <c r="H1122" t="e" vm="2">
        <f t="shared" ca="1" si="70"/>
        <v>#NAME?</v>
      </c>
      <c r="I1122" t="str">
        <f t="shared" si="71"/>
        <v>20.01.18.02 Todos</v>
      </c>
      <c r="K1122" t="s">
        <v>1329</v>
      </c>
      <c r="L1122" t="s">
        <v>1330</v>
      </c>
      <c r="M1122" t="s">
        <v>1442</v>
      </c>
      <c r="N1122" t="s">
        <v>1342</v>
      </c>
    </row>
    <row r="1123" spans="1:14" x14ac:dyDescent="0.25">
      <c r="A1123" t="e" vm="1">
        <f ca="1">_xlfn.XLOOKUP(K1123,Sectores[Sector],Sectores[id_Sector],FALSE)</f>
        <v>#NAME?</v>
      </c>
      <c r="B1123" t="e" vm="1">
        <f ca="1">_xlfn.XLOOKUP(L1123,Contenido[Contenido],Contenido[id_contenido])</f>
        <v>#NAME?</v>
      </c>
      <c r="C1123" t="e" vm="1">
        <f ca="1">_xlfn.XLOOKUP(M1123,Temas[Tema],Temas[id_Tema],FALSE)</f>
        <v>#NAME?</v>
      </c>
      <c r="D1123" t="s">
        <v>4518</v>
      </c>
      <c r="F1123" t="e" vm="2">
        <f t="shared" ca="1" si="68"/>
        <v>#NAME?</v>
      </c>
      <c r="G1123" t="e" vm="2">
        <f t="shared" ca="1" si="69"/>
        <v>#NAME?</v>
      </c>
      <c r="H1123" t="e" vm="2">
        <f t="shared" ca="1" si="70"/>
        <v>#NAME?</v>
      </c>
      <c r="I1123" t="str">
        <f t="shared" si="71"/>
        <v>20.01.19.01 Bueno</v>
      </c>
      <c r="K1123" t="s">
        <v>1329</v>
      </c>
      <c r="L1123" t="s">
        <v>1330</v>
      </c>
      <c r="M1123" t="s">
        <v>1445</v>
      </c>
      <c r="N1123" t="s">
        <v>1332</v>
      </c>
    </row>
    <row r="1124" spans="1:14" x14ac:dyDescent="0.25">
      <c r="A1124" t="e" vm="1">
        <f ca="1">_xlfn.XLOOKUP(K1124,Sectores[Sector],Sectores[id_Sector],FALSE)</f>
        <v>#NAME?</v>
      </c>
      <c r="B1124" t="e" vm="1">
        <f ca="1">_xlfn.XLOOKUP(L1124,Contenido[Contenido],Contenido[id_contenido])</f>
        <v>#NAME?</v>
      </c>
      <c r="C1124" t="e" vm="1">
        <f ca="1">_xlfn.XLOOKUP(M1124,Temas[Tema],Temas[id_Tema],FALSE)</f>
        <v>#NAME?</v>
      </c>
      <c r="D1124" t="s">
        <v>4519</v>
      </c>
      <c r="F1124" t="e" vm="2">
        <f t="shared" ca="1" si="68"/>
        <v>#NAME?</v>
      </c>
      <c r="G1124" t="e" vm="2">
        <f t="shared" ca="1" si="69"/>
        <v>#NAME?</v>
      </c>
      <c r="H1124" t="e" vm="2">
        <f t="shared" ca="1" si="70"/>
        <v>#NAME?</v>
      </c>
      <c r="I1124" t="str">
        <f t="shared" si="71"/>
        <v>20.01.19.02 Malo</v>
      </c>
      <c r="K1124" t="s">
        <v>1329</v>
      </c>
      <c r="L1124" t="s">
        <v>1330</v>
      </c>
      <c r="M1124" t="s">
        <v>1445</v>
      </c>
      <c r="N1124" t="s">
        <v>1337</v>
      </c>
    </row>
    <row r="1125" spans="1:14" x14ac:dyDescent="0.25">
      <c r="A1125" t="e" vm="1">
        <f ca="1">_xlfn.XLOOKUP(K1125,Sectores[Sector],Sectores[id_Sector],FALSE)</f>
        <v>#NAME?</v>
      </c>
      <c r="B1125" t="e" vm="1">
        <f ca="1">_xlfn.XLOOKUP(L1125,Contenido[Contenido],Contenido[id_contenido])</f>
        <v>#NAME?</v>
      </c>
      <c r="C1125" t="e" vm="1">
        <f ca="1">_xlfn.XLOOKUP(M1125,Temas[Tema],Temas[id_Tema],FALSE)</f>
        <v>#NAME?</v>
      </c>
      <c r="D1125" t="s">
        <v>4520</v>
      </c>
      <c r="F1125" t="e" vm="2">
        <f t="shared" ca="1" si="68"/>
        <v>#NAME?</v>
      </c>
      <c r="G1125" t="e" vm="2">
        <f t="shared" ca="1" si="69"/>
        <v>#NAME?</v>
      </c>
      <c r="H1125" t="e" vm="2">
        <f t="shared" ca="1" si="70"/>
        <v>#NAME?</v>
      </c>
      <c r="I1125" t="str">
        <f t="shared" si="71"/>
        <v>20.01.19.03 Medio</v>
      </c>
      <c r="K1125" t="s">
        <v>1329</v>
      </c>
      <c r="L1125" t="s">
        <v>1330</v>
      </c>
      <c r="M1125" t="s">
        <v>1445</v>
      </c>
      <c r="N1125" t="s">
        <v>140</v>
      </c>
    </row>
    <row r="1126" spans="1:14" x14ac:dyDescent="0.25">
      <c r="A1126" t="e" vm="1">
        <f ca="1">_xlfn.XLOOKUP(K1126,Sectores[Sector],Sectores[id_Sector],FALSE)</f>
        <v>#NAME?</v>
      </c>
      <c r="B1126" t="e" vm="1">
        <f ca="1">_xlfn.XLOOKUP(L1126,Contenido[Contenido],Contenido[id_contenido])</f>
        <v>#NAME?</v>
      </c>
      <c r="C1126" t="e" vm="1">
        <f ca="1">_xlfn.XLOOKUP(M1126,Temas[Tema],Temas[id_Tema],FALSE)</f>
        <v>#NAME?</v>
      </c>
      <c r="D1126" t="s">
        <v>4521</v>
      </c>
      <c r="F1126" t="e" vm="2">
        <f t="shared" ca="1" si="68"/>
        <v>#NAME?</v>
      </c>
      <c r="G1126" t="e" vm="2">
        <f t="shared" ca="1" si="69"/>
        <v>#NAME?</v>
      </c>
      <c r="H1126" t="e" vm="2">
        <f t="shared" ca="1" si="70"/>
        <v>#NAME?</v>
      </c>
      <c r="I1126" t="str">
        <f t="shared" si="71"/>
        <v>20.01.19.04 Todos</v>
      </c>
      <c r="K1126" t="s">
        <v>1329</v>
      </c>
      <c r="L1126" t="s">
        <v>1330</v>
      </c>
      <c r="M1126" t="s">
        <v>1445</v>
      </c>
      <c r="N1126" t="s">
        <v>1342</v>
      </c>
    </row>
    <row r="1127" spans="1:14" x14ac:dyDescent="0.25">
      <c r="A1127" t="e" vm="1">
        <f ca="1">_xlfn.XLOOKUP(K1127,Sectores[Sector],Sectores[id_Sector],FALSE)</f>
        <v>#NAME?</v>
      </c>
      <c r="B1127" t="e" vm="1">
        <f ca="1">_xlfn.XLOOKUP(L1127,Contenido[Contenido],Contenido[id_contenido])</f>
        <v>#NAME?</v>
      </c>
      <c r="C1127" t="e" vm="1">
        <f ca="1">_xlfn.XLOOKUP(M1127,Temas[Tema],Temas[id_Tema],FALSE)</f>
        <v>#NAME?</v>
      </c>
      <c r="D1127" t="s">
        <v>4522</v>
      </c>
      <c r="F1127" t="e" vm="2">
        <f t="shared" ca="1" si="68"/>
        <v>#NAME?</v>
      </c>
      <c r="G1127" t="e" vm="2">
        <f t="shared" ca="1" si="69"/>
        <v>#NAME?</v>
      </c>
      <c r="H1127" t="e" vm="2">
        <f t="shared" ca="1" si="70"/>
        <v>#NAME?</v>
      </c>
      <c r="I1127" t="str">
        <f t="shared" si="71"/>
        <v>20.01.20.01 Malo</v>
      </c>
      <c r="K1127" t="s">
        <v>1329</v>
      </c>
      <c r="L1127" t="s">
        <v>1330</v>
      </c>
      <c r="M1127" t="s">
        <v>1450</v>
      </c>
      <c r="N1127" t="s">
        <v>1337</v>
      </c>
    </row>
    <row r="1128" spans="1:14" x14ac:dyDescent="0.25">
      <c r="A1128" t="e" vm="1">
        <f ca="1">_xlfn.XLOOKUP(K1128,Sectores[Sector],Sectores[id_Sector],FALSE)</f>
        <v>#NAME?</v>
      </c>
      <c r="B1128" t="e" vm="1">
        <f ca="1">_xlfn.XLOOKUP(L1128,Contenido[Contenido],Contenido[id_contenido])</f>
        <v>#NAME?</v>
      </c>
      <c r="C1128" t="e" vm="1">
        <f ca="1">_xlfn.XLOOKUP(M1128,Temas[Tema],Temas[id_Tema],FALSE)</f>
        <v>#NAME?</v>
      </c>
      <c r="D1128" t="s">
        <v>4523</v>
      </c>
      <c r="F1128" t="e" vm="2">
        <f t="shared" ca="1" si="68"/>
        <v>#NAME?</v>
      </c>
      <c r="G1128" t="e" vm="2">
        <f t="shared" ca="1" si="69"/>
        <v>#NAME?</v>
      </c>
      <c r="H1128" t="e" vm="2">
        <f t="shared" ca="1" si="70"/>
        <v>#NAME?</v>
      </c>
      <c r="I1128" t="str">
        <f t="shared" si="71"/>
        <v>20.01.20.02 Todos</v>
      </c>
      <c r="K1128" t="s">
        <v>1329</v>
      </c>
      <c r="L1128" t="s">
        <v>1330</v>
      </c>
      <c r="M1128" t="s">
        <v>1450</v>
      </c>
      <c r="N1128" t="s">
        <v>1342</v>
      </c>
    </row>
    <row r="1129" spans="1:14" x14ac:dyDescent="0.25">
      <c r="A1129" t="e" vm="1">
        <f ca="1">_xlfn.XLOOKUP(K1129,Sectores[Sector],Sectores[id_Sector],FALSE)</f>
        <v>#NAME?</v>
      </c>
      <c r="B1129" t="e" vm="1">
        <f ca="1">_xlfn.XLOOKUP(L1129,Contenido[Contenido],Contenido[id_contenido])</f>
        <v>#NAME?</v>
      </c>
      <c r="C1129" t="e" vm="1">
        <f ca="1">_xlfn.XLOOKUP(M1129,Temas[Tema],Temas[id_Tema],FALSE)</f>
        <v>#NAME?</v>
      </c>
      <c r="D1129" t="s">
        <v>4524</v>
      </c>
      <c r="F1129" t="e" vm="2">
        <f t="shared" ca="1" si="68"/>
        <v>#NAME?</v>
      </c>
      <c r="G1129" t="e" vm="2">
        <f t="shared" ca="1" si="69"/>
        <v>#NAME?</v>
      </c>
      <c r="H1129" t="e" vm="2">
        <f t="shared" ca="1" si="70"/>
        <v>#NAME?</v>
      </c>
      <c r="I1129" t="str">
        <f t="shared" si="71"/>
        <v>20.01.21.01 Bueno</v>
      </c>
      <c r="K1129" t="s">
        <v>1329</v>
      </c>
      <c r="L1129" t="s">
        <v>1330</v>
      </c>
      <c r="M1129" t="s">
        <v>1453</v>
      </c>
      <c r="N1129" t="s">
        <v>1332</v>
      </c>
    </row>
    <row r="1130" spans="1:14" x14ac:dyDescent="0.25">
      <c r="A1130" t="e" vm="1">
        <f ca="1">_xlfn.XLOOKUP(K1130,Sectores[Sector],Sectores[id_Sector],FALSE)</f>
        <v>#NAME?</v>
      </c>
      <c r="B1130" t="e" vm="1">
        <f ca="1">_xlfn.XLOOKUP(L1130,Contenido[Contenido],Contenido[id_contenido])</f>
        <v>#NAME?</v>
      </c>
      <c r="C1130" t="e" vm="1">
        <f ca="1">_xlfn.XLOOKUP(M1130,Temas[Tema],Temas[id_Tema],FALSE)</f>
        <v>#NAME?</v>
      </c>
      <c r="D1130" t="s">
        <v>4525</v>
      </c>
      <c r="F1130" t="e" vm="2">
        <f t="shared" ca="1" si="68"/>
        <v>#NAME?</v>
      </c>
      <c r="G1130" t="e" vm="2">
        <f t="shared" ca="1" si="69"/>
        <v>#NAME?</v>
      </c>
      <c r="H1130" t="e" vm="2">
        <f t="shared" ca="1" si="70"/>
        <v>#NAME?</v>
      </c>
      <c r="I1130" t="str">
        <f t="shared" si="71"/>
        <v>20.01.21.02 Malo</v>
      </c>
      <c r="K1130" t="s">
        <v>1329</v>
      </c>
      <c r="L1130" t="s">
        <v>1330</v>
      </c>
      <c r="M1130" t="s">
        <v>1453</v>
      </c>
      <c r="N1130" t="s">
        <v>1337</v>
      </c>
    </row>
    <row r="1131" spans="1:14" x14ac:dyDescent="0.25">
      <c r="A1131" t="e" vm="1">
        <f ca="1">_xlfn.XLOOKUP(K1131,Sectores[Sector],Sectores[id_Sector],FALSE)</f>
        <v>#NAME?</v>
      </c>
      <c r="B1131" t="e" vm="1">
        <f ca="1">_xlfn.XLOOKUP(L1131,Contenido[Contenido],Contenido[id_contenido])</f>
        <v>#NAME?</v>
      </c>
      <c r="C1131" t="e" vm="1">
        <f ca="1">_xlfn.XLOOKUP(M1131,Temas[Tema],Temas[id_Tema],FALSE)</f>
        <v>#NAME?</v>
      </c>
      <c r="D1131" t="s">
        <v>4526</v>
      </c>
      <c r="F1131" t="e" vm="2">
        <f t="shared" ca="1" si="68"/>
        <v>#NAME?</v>
      </c>
      <c r="G1131" t="e" vm="2">
        <f t="shared" ca="1" si="69"/>
        <v>#NAME?</v>
      </c>
      <c r="H1131" t="e" vm="2">
        <f t="shared" ca="1" si="70"/>
        <v>#NAME?</v>
      </c>
      <c r="I1131" t="str">
        <f t="shared" si="71"/>
        <v>20.01.21.03 Medio</v>
      </c>
      <c r="K1131" t="s">
        <v>1329</v>
      </c>
      <c r="L1131" t="s">
        <v>1330</v>
      </c>
      <c r="M1131" t="s">
        <v>1453</v>
      </c>
      <c r="N1131" t="s">
        <v>140</v>
      </c>
    </row>
    <row r="1132" spans="1:14" x14ac:dyDescent="0.25">
      <c r="A1132" t="e" vm="1">
        <f ca="1">_xlfn.XLOOKUP(K1132,Sectores[Sector],Sectores[id_Sector],FALSE)</f>
        <v>#NAME?</v>
      </c>
      <c r="B1132" t="e" vm="1">
        <f ca="1">_xlfn.XLOOKUP(L1132,Contenido[Contenido],Contenido[id_contenido])</f>
        <v>#NAME?</v>
      </c>
      <c r="C1132" t="e" vm="1">
        <f ca="1">_xlfn.XLOOKUP(M1132,Temas[Tema],Temas[id_Tema],FALSE)</f>
        <v>#NAME?</v>
      </c>
      <c r="D1132" t="s">
        <v>4527</v>
      </c>
      <c r="F1132" t="e" vm="2">
        <f t="shared" ca="1" si="68"/>
        <v>#NAME?</v>
      </c>
      <c r="G1132" t="e" vm="2">
        <f t="shared" ca="1" si="69"/>
        <v>#NAME?</v>
      </c>
      <c r="H1132" t="e" vm="2">
        <f t="shared" ca="1" si="70"/>
        <v>#NAME?</v>
      </c>
      <c r="I1132" t="str">
        <f t="shared" si="71"/>
        <v>20.01.21.04 No Aplica</v>
      </c>
      <c r="K1132" t="s">
        <v>1329</v>
      </c>
      <c r="L1132" t="s">
        <v>1330</v>
      </c>
      <c r="M1132" t="s">
        <v>1453</v>
      </c>
      <c r="N1132" t="s">
        <v>1340</v>
      </c>
    </row>
    <row r="1133" spans="1:14" x14ac:dyDescent="0.25">
      <c r="A1133" t="e" vm="1">
        <f ca="1">_xlfn.XLOOKUP(K1133,Sectores[Sector],Sectores[id_Sector],FALSE)</f>
        <v>#NAME?</v>
      </c>
      <c r="B1133" t="e" vm="1">
        <f ca="1">_xlfn.XLOOKUP(L1133,Contenido[Contenido],Contenido[id_contenido])</f>
        <v>#NAME?</v>
      </c>
      <c r="C1133" t="e" vm="1">
        <f ca="1">_xlfn.XLOOKUP(M1133,Temas[Tema],Temas[id_Tema],FALSE)</f>
        <v>#NAME?</v>
      </c>
      <c r="D1133" t="s">
        <v>4528</v>
      </c>
      <c r="F1133" t="e" vm="2">
        <f t="shared" ca="1" si="68"/>
        <v>#NAME?</v>
      </c>
      <c r="G1133" t="e" vm="2">
        <f t="shared" ca="1" si="69"/>
        <v>#NAME?</v>
      </c>
      <c r="H1133" t="e" vm="2">
        <f t="shared" ca="1" si="70"/>
        <v>#NAME?</v>
      </c>
      <c r="I1133" t="str">
        <f t="shared" si="71"/>
        <v>20.01.21.05 Todos</v>
      </c>
      <c r="K1133" t="s">
        <v>1329</v>
      </c>
      <c r="L1133" t="s">
        <v>1330</v>
      </c>
      <c r="M1133" t="s">
        <v>1453</v>
      </c>
      <c r="N1133" t="s">
        <v>1342</v>
      </c>
    </row>
    <row r="1134" spans="1:14" x14ac:dyDescent="0.25">
      <c r="A1134" t="e" vm="1">
        <f ca="1">_xlfn.XLOOKUP(K1134,Sectores[Sector],Sectores[id_Sector],FALSE)</f>
        <v>#NAME?</v>
      </c>
      <c r="B1134" t="e" vm="1">
        <f ca="1">_xlfn.XLOOKUP(L1134,Contenido[Contenido],Contenido[id_contenido])</f>
        <v>#NAME?</v>
      </c>
      <c r="C1134" t="e" vm="1">
        <f ca="1">_xlfn.XLOOKUP(M1134,Temas[Tema],Temas[id_Tema],FALSE)</f>
        <v>#NAME?</v>
      </c>
      <c r="D1134" t="s">
        <v>4529</v>
      </c>
      <c r="F1134" t="e" vm="2">
        <f t="shared" ca="1" si="68"/>
        <v>#NAME?</v>
      </c>
      <c r="G1134" t="e" vm="2">
        <f t="shared" ca="1" si="69"/>
        <v>#NAME?</v>
      </c>
      <c r="H1134" t="e" vm="2">
        <f t="shared" ca="1" si="70"/>
        <v>#NAME?</v>
      </c>
      <c r="I1134" t="str">
        <f t="shared" si="71"/>
        <v>20.01.22.01 Bueno</v>
      </c>
      <c r="K1134" t="s">
        <v>1329</v>
      </c>
      <c r="L1134" t="s">
        <v>1330</v>
      </c>
      <c r="M1134" t="s">
        <v>1344</v>
      </c>
      <c r="N1134" t="s">
        <v>1332</v>
      </c>
    </row>
    <row r="1135" spans="1:14" x14ac:dyDescent="0.25">
      <c r="A1135" t="e" vm="1">
        <f ca="1">_xlfn.XLOOKUP(K1135,Sectores[Sector],Sectores[id_Sector],FALSE)</f>
        <v>#NAME?</v>
      </c>
      <c r="B1135" t="e" vm="1">
        <f ca="1">_xlfn.XLOOKUP(L1135,Contenido[Contenido],Contenido[id_contenido])</f>
        <v>#NAME?</v>
      </c>
      <c r="C1135" t="e" vm="1">
        <f ca="1">_xlfn.XLOOKUP(M1135,Temas[Tema],Temas[id_Tema],FALSE)</f>
        <v>#NAME?</v>
      </c>
      <c r="D1135" t="s">
        <v>4530</v>
      </c>
      <c r="F1135" t="e" vm="2">
        <f t="shared" ca="1" si="68"/>
        <v>#NAME?</v>
      </c>
      <c r="G1135" t="e" vm="2">
        <f t="shared" ca="1" si="69"/>
        <v>#NAME?</v>
      </c>
      <c r="H1135" t="e" vm="2">
        <f t="shared" ca="1" si="70"/>
        <v>#NAME?</v>
      </c>
      <c r="I1135" t="str">
        <f t="shared" si="71"/>
        <v>20.01.22.02 Malo</v>
      </c>
      <c r="K1135" t="s">
        <v>1329</v>
      </c>
      <c r="L1135" t="s">
        <v>1330</v>
      </c>
      <c r="M1135" t="s">
        <v>1344</v>
      </c>
      <c r="N1135" t="s">
        <v>1337</v>
      </c>
    </row>
    <row r="1136" spans="1:14" x14ac:dyDescent="0.25">
      <c r="A1136" t="e" vm="1">
        <f ca="1">_xlfn.XLOOKUP(K1136,Sectores[Sector],Sectores[id_Sector],FALSE)</f>
        <v>#NAME?</v>
      </c>
      <c r="B1136" t="e" vm="1">
        <f ca="1">_xlfn.XLOOKUP(L1136,Contenido[Contenido],Contenido[id_contenido])</f>
        <v>#NAME?</v>
      </c>
      <c r="C1136" t="e" vm="1">
        <f ca="1">_xlfn.XLOOKUP(M1136,Temas[Tema],Temas[id_Tema],FALSE)</f>
        <v>#NAME?</v>
      </c>
      <c r="D1136" t="s">
        <v>4531</v>
      </c>
      <c r="F1136" t="e" vm="2">
        <f t="shared" ca="1" si="68"/>
        <v>#NAME?</v>
      </c>
      <c r="G1136" t="e" vm="2">
        <f t="shared" ca="1" si="69"/>
        <v>#NAME?</v>
      </c>
      <c r="H1136" t="e" vm="2">
        <f t="shared" ca="1" si="70"/>
        <v>#NAME?</v>
      </c>
      <c r="I1136" t="str">
        <f t="shared" si="71"/>
        <v>20.01.22.03 Medio</v>
      </c>
      <c r="K1136" t="s">
        <v>1329</v>
      </c>
      <c r="L1136" t="s">
        <v>1330</v>
      </c>
      <c r="M1136" t="s">
        <v>1344</v>
      </c>
      <c r="N1136" t="s">
        <v>140</v>
      </c>
    </row>
    <row r="1137" spans="1:14" x14ac:dyDescent="0.25">
      <c r="A1137" t="e" vm="1">
        <f ca="1">_xlfn.XLOOKUP(K1137,Sectores[Sector],Sectores[id_Sector],FALSE)</f>
        <v>#NAME?</v>
      </c>
      <c r="B1137" t="e" vm="1">
        <f ca="1">_xlfn.XLOOKUP(L1137,Contenido[Contenido],Contenido[id_contenido])</f>
        <v>#NAME?</v>
      </c>
      <c r="C1137" t="e" vm="1">
        <f ca="1">_xlfn.XLOOKUP(M1137,Temas[Tema],Temas[id_Tema],FALSE)</f>
        <v>#NAME?</v>
      </c>
      <c r="D1137" t="s">
        <v>4532</v>
      </c>
      <c r="F1137" t="e" vm="2">
        <f t="shared" ca="1" si="68"/>
        <v>#NAME?</v>
      </c>
      <c r="G1137" t="e" vm="2">
        <f t="shared" ca="1" si="69"/>
        <v>#NAME?</v>
      </c>
      <c r="H1137" t="e" vm="2">
        <f t="shared" ca="1" si="70"/>
        <v>#NAME?</v>
      </c>
      <c r="I1137" t="str">
        <f t="shared" si="71"/>
        <v>20.01.22.04 Todos</v>
      </c>
      <c r="K1137" t="s">
        <v>1329</v>
      </c>
      <c r="L1137" t="s">
        <v>1330</v>
      </c>
      <c r="M1137" t="s">
        <v>1344</v>
      </c>
      <c r="N1137" t="s">
        <v>1342</v>
      </c>
    </row>
    <row r="1138" spans="1:14" x14ac:dyDescent="0.25">
      <c r="A1138" t="e" vm="1">
        <f ca="1">_xlfn.XLOOKUP(K1138,Sectores[Sector],Sectores[id_Sector],FALSE)</f>
        <v>#NAME?</v>
      </c>
      <c r="B1138" t="e" vm="1">
        <f ca="1">_xlfn.XLOOKUP(L1138,Contenido[Contenido],Contenido[id_contenido])</f>
        <v>#NAME?</v>
      </c>
      <c r="C1138" t="e" vm="1">
        <f ca="1">_xlfn.XLOOKUP(M1138,Temas[Tema],Temas[id_Tema],FALSE)</f>
        <v>#NAME?</v>
      </c>
      <c r="D1138" t="s">
        <v>4533</v>
      </c>
      <c r="F1138" t="e" vm="2">
        <f t="shared" ca="1" si="68"/>
        <v>#NAME?</v>
      </c>
      <c r="G1138" t="e" vm="2">
        <f t="shared" ca="1" si="69"/>
        <v>#NAME?</v>
      </c>
      <c r="H1138" t="e" vm="2">
        <f t="shared" ca="1" si="70"/>
        <v>#NAME?</v>
      </c>
      <c r="I1138" t="str">
        <f t="shared" si="71"/>
        <v>20.01.23.01 Bueno</v>
      </c>
      <c r="K1138" t="s">
        <v>1329</v>
      </c>
      <c r="L1138" t="s">
        <v>1330</v>
      </c>
      <c r="M1138" t="s">
        <v>1349</v>
      </c>
      <c r="N1138" t="s">
        <v>1332</v>
      </c>
    </row>
    <row r="1139" spans="1:14" x14ac:dyDescent="0.25">
      <c r="A1139" t="e" vm="1">
        <f ca="1">_xlfn.XLOOKUP(K1139,Sectores[Sector],Sectores[id_Sector],FALSE)</f>
        <v>#NAME?</v>
      </c>
      <c r="B1139" t="e" vm="1">
        <f ca="1">_xlfn.XLOOKUP(L1139,Contenido[Contenido],Contenido[id_contenido])</f>
        <v>#NAME?</v>
      </c>
      <c r="C1139" t="e" vm="1">
        <f ca="1">_xlfn.XLOOKUP(M1139,Temas[Tema],Temas[id_Tema],FALSE)</f>
        <v>#NAME?</v>
      </c>
      <c r="D1139" t="s">
        <v>4534</v>
      </c>
      <c r="F1139" t="e" vm="2">
        <f t="shared" ca="1" si="68"/>
        <v>#NAME?</v>
      </c>
      <c r="G1139" t="e" vm="2">
        <f t="shared" ca="1" si="69"/>
        <v>#NAME?</v>
      </c>
      <c r="H1139" t="e" vm="2">
        <f t="shared" ca="1" si="70"/>
        <v>#NAME?</v>
      </c>
      <c r="I1139" t="str">
        <f t="shared" si="71"/>
        <v>20.01.23.02 Malo</v>
      </c>
      <c r="K1139" t="s">
        <v>1329</v>
      </c>
      <c r="L1139" t="s">
        <v>1330</v>
      </c>
      <c r="M1139" t="s">
        <v>1349</v>
      </c>
      <c r="N1139" t="s">
        <v>1337</v>
      </c>
    </row>
    <row r="1140" spans="1:14" x14ac:dyDescent="0.25">
      <c r="A1140" t="e" vm="1">
        <f ca="1">_xlfn.XLOOKUP(K1140,Sectores[Sector],Sectores[id_Sector],FALSE)</f>
        <v>#NAME?</v>
      </c>
      <c r="B1140" t="e" vm="1">
        <f ca="1">_xlfn.XLOOKUP(L1140,Contenido[Contenido],Contenido[id_contenido])</f>
        <v>#NAME?</v>
      </c>
      <c r="C1140" t="e" vm="1">
        <f ca="1">_xlfn.XLOOKUP(M1140,Temas[Tema],Temas[id_Tema],FALSE)</f>
        <v>#NAME?</v>
      </c>
      <c r="D1140" t="s">
        <v>4535</v>
      </c>
      <c r="F1140" t="e" vm="2">
        <f t="shared" ca="1" si="68"/>
        <v>#NAME?</v>
      </c>
      <c r="G1140" t="e" vm="2">
        <f t="shared" ca="1" si="69"/>
        <v>#NAME?</v>
      </c>
      <c r="H1140" t="e" vm="2">
        <f t="shared" ca="1" si="70"/>
        <v>#NAME?</v>
      </c>
      <c r="I1140" t="str">
        <f t="shared" si="71"/>
        <v>20.01.23.03 Todos</v>
      </c>
      <c r="K1140" t="s">
        <v>1329</v>
      </c>
      <c r="L1140" t="s">
        <v>1330</v>
      </c>
      <c r="M1140" t="s">
        <v>1349</v>
      </c>
      <c r="N1140" t="s">
        <v>1342</v>
      </c>
    </row>
    <row r="1141" spans="1:14" x14ac:dyDescent="0.25">
      <c r="A1141" t="e" vm="1">
        <f ca="1">_xlfn.XLOOKUP(K1141,Sectores[Sector],Sectores[id_Sector],FALSE)</f>
        <v>#NAME?</v>
      </c>
      <c r="B1141" t="e" vm="1">
        <f ca="1">_xlfn.XLOOKUP(L1141,Contenido[Contenido],Contenido[id_contenido])</f>
        <v>#NAME?</v>
      </c>
      <c r="C1141" t="e" vm="1">
        <f ca="1">_xlfn.XLOOKUP(M1141,Temas[Tema],Temas[id_Tema],FALSE)</f>
        <v>#NAME?</v>
      </c>
      <c r="D1141" t="s">
        <v>4536</v>
      </c>
      <c r="F1141" t="e" vm="2">
        <f t="shared" ca="1" si="68"/>
        <v>#NAME?</v>
      </c>
      <c r="G1141" t="e" vm="2">
        <f t="shared" ca="1" si="69"/>
        <v>#NAME?</v>
      </c>
      <c r="H1141" t="e" vm="2">
        <f t="shared" ca="1" si="70"/>
        <v>#NAME?</v>
      </c>
      <c r="I1141" t="str">
        <f t="shared" si="71"/>
        <v>20.01.24.01 Bueno</v>
      </c>
      <c r="K1141" t="s">
        <v>1329</v>
      </c>
      <c r="L1141" t="s">
        <v>1330</v>
      </c>
      <c r="M1141" t="s">
        <v>1331</v>
      </c>
      <c r="N1141" t="s">
        <v>1332</v>
      </c>
    </row>
    <row r="1142" spans="1:14" x14ac:dyDescent="0.25">
      <c r="A1142" t="e" vm="1">
        <f ca="1">_xlfn.XLOOKUP(K1142,Sectores[Sector],Sectores[id_Sector],FALSE)</f>
        <v>#NAME?</v>
      </c>
      <c r="B1142" t="e" vm="1">
        <f ca="1">_xlfn.XLOOKUP(L1142,Contenido[Contenido],Contenido[id_contenido])</f>
        <v>#NAME?</v>
      </c>
      <c r="C1142" t="e" vm="1">
        <f ca="1">_xlfn.XLOOKUP(M1142,Temas[Tema],Temas[id_Tema],FALSE)</f>
        <v>#NAME?</v>
      </c>
      <c r="D1142" t="s">
        <v>4537</v>
      </c>
      <c r="F1142" t="e" vm="2">
        <f t="shared" ca="1" si="68"/>
        <v>#NAME?</v>
      </c>
      <c r="G1142" t="e" vm="2">
        <f t="shared" ca="1" si="69"/>
        <v>#NAME?</v>
      </c>
      <c r="H1142" t="e" vm="2">
        <f t="shared" ca="1" si="70"/>
        <v>#NAME?</v>
      </c>
      <c r="I1142" t="str">
        <f t="shared" si="71"/>
        <v>20.01.24.02 Malo</v>
      </c>
      <c r="K1142" t="s">
        <v>1329</v>
      </c>
      <c r="L1142" t="s">
        <v>1330</v>
      </c>
      <c r="M1142" t="s">
        <v>1331</v>
      </c>
      <c r="N1142" t="s">
        <v>1337</v>
      </c>
    </row>
    <row r="1143" spans="1:14" x14ac:dyDescent="0.25">
      <c r="A1143" t="e" vm="1">
        <f ca="1">_xlfn.XLOOKUP(K1143,Sectores[Sector],Sectores[id_Sector],FALSE)</f>
        <v>#NAME?</v>
      </c>
      <c r="B1143" t="e" vm="1">
        <f ca="1">_xlfn.XLOOKUP(L1143,Contenido[Contenido],Contenido[id_contenido])</f>
        <v>#NAME?</v>
      </c>
      <c r="C1143" t="e" vm="1">
        <f ca="1">_xlfn.XLOOKUP(M1143,Temas[Tema],Temas[id_Tema],FALSE)</f>
        <v>#NAME?</v>
      </c>
      <c r="D1143" t="s">
        <v>4538</v>
      </c>
      <c r="F1143" t="e" vm="2">
        <f t="shared" ca="1" si="68"/>
        <v>#NAME?</v>
      </c>
      <c r="G1143" t="e" vm="2">
        <f t="shared" ca="1" si="69"/>
        <v>#NAME?</v>
      </c>
      <c r="H1143" t="e" vm="2">
        <f t="shared" ca="1" si="70"/>
        <v>#NAME?</v>
      </c>
      <c r="I1143" t="str">
        <f t="shared" si="71"/>
        <v>20.01.24.03 Medio</v>
      </c>
      <c r="K1143" t="s">
        <v>1329</v>
      </c>
      <c r="L1143" t="s">
        <v>1330</v>
      </c>
      <c r="M1143" t="s">
        <v>1331</v>
      </c>
      <c r="N1143" t="s">
        <v>140</v>
      </c>
    </row>
    <row r="1144" spans="1:14" x14ac:dyDescent="0.25">
      <c r="A1144" t="e" vm="1">
        <f ca="1">_xlfn.XLOOKUP(K1144,Sectores[Sector],Sectores[id_Sector],FALSE)</f>
        <v>#NAME?</v>
      </c>
      <c r="B1144" t="e" vm="1">
        <f ca="1">_xlfn.XLOOKUP(L1144,Contenido[Contenido],Contenido[id_contenido])</f>
        <v>#NAME?</v>
      </c>
      <c r="C1144" t="e" vm="1">
        <f ca="1">_xlfn.XLOOKUP(M1144,Temas[Tema],Temas[id_Tema],FALSE)</f>
        <v>#NAME?</v>
      </c>
      <c r="D1144" t="s">
        <v>4539</v>
      </c>
      <c r="F1144" t="e" vm="2">
        <f t="shared" ca="1" si="68"/>
        <v>#NAME?</v>
      </c>
      <c r="G1144" t="e" vm="2">
        <f t="shared" ca="1" si="69"/>
        <v>#NAME?</v>
      </c>
      <c r="H1144" t="e" vm="2">
        <f t="shared" ca="1" si="70"/>
        <v>#NAME?</v>
      </c>
      <c r="I1144" t="str">
        <f t="shared" si="71"/>
        <v>20.01.24.04 No Aplica</v>
      </c>
      <c r="K1144" t="s">
        <v>1329</v>
      </c>
      <c r="L1144" t="s">
        <v>1330</v>
      </c>
      <c r="M1144" t="s">
        <v>1331</v>
      </c>
      <c r="N1144" t="s">
        <v>1340</v>
      </c>
    </row>
    <row r="1145" spans="1:14" x14ac:dyDescent="0.25">
      <c r="A1145" t="e" vm="1">
        <f ca="1">_xlfn.XLOOKUP(K1145,Sectores[Sector],Sectores[id_Sector],FALSE)</f>
        <v>#NAME?</v>
      </c>
      <c r="B1145" t="e" vm="1">
        <f ca="1">_xlfn.XLOOKUP(L1145,Contenido[Contenido],Contenido[id_contenido])</f>
        <v>#NAME?</v>
      </c>
      <c r="C1145" t="e" vm="1">
        <f ca="1">_xlfn.XLOOKUP(M1145,Temas[Tema],Temas[id_Tema],FALSE)</f>
        <v>#NAME?</v>
      </c>
      <c r="D1145" t="s">
        <v>4540</v>
      </c>
      <c r="F1145" t="e" vm="2">
        <f t="shared" ca="1" si="68"/>
        <v>#NAME?</v>
      </c>
      <c r="G1145" t="e" vm="2">
        <f t="shared" ca="1" si="69"/>
        <v>#NAME?</v>
      </c>
      <c r="H1145" t="e" vm="2">
        <f t="shared" ca="1" si="70"/>
        <v>#NAME?</v>
      </c>
      <c r="I1145" t="str">
        <f t="shared" si="71"/>
        <v>20.01.24.05 Todos</v>
      </c>
      <c r="K1145" t="s">
        <v>1329</v>
      </c>
      <c r="L1145" t="s">
        <v>1330</v>
      </c>
      <c r="M1145" t="s">
        <v>1331</v>
      </c>
      <c r="N1145" t="s">
        <v>1342</v>
      </c>
    </row>
    <row r="1146" spans="1:14" x14ac:dyDescent="0.25">
      <c r="A1146" t="e" vm="1">
        <f ca="1">_xlfn.XLOOKUP(K1146,Sectores[Sector],Sectores[id_Sector],FALSE)</f>
        <v>#NAME?</v>
      </c>
      <c r="B1146" t="e" vm="1">
        <f ca="1">_xlfn.XLOOKUP(L1146,Contenido[Contenido],Contenido[id_contenido])</f>
        <v>#NAME?</v>
      </c>
      <c r="C1146" t="e" vm="1">
        <f ca="1">_xlfn.XLOOKUP(M1146,Temas[Tema],Temas[id_Tema],FALSE)</f>
        <v>#NAME?</v>
      </c>
      <c r="D1146" t="s">
        <v>4541</v>
      </c>
      <c r="F1146" t="e" vm="2">
        <f t="shared" ca="1" si="68"/>
        <v>#NAME?</v>
      </c>
      <c r="G1146" t="e" vm="2">
        <f t="shared" ca="1" si="69"/>
        <v>#NAME?</v>
      </c>
      <c r="H1146" t="e" vm="2">
        <f t="shared" ca="1" si="70"/>
        <v>#NAME?</v>
      </c>
      <c r="I1146" t="str">
        <f t="shared" si="71"/>
        <v>21.01.01.01 Casos positivos</v>
      </c>
      <c r="K1146" t="s">
        <v>95</v>
      </c>
      <c r="L1146" t="s">
        <v>157</v>
      </c>
      <c r="M1146" t="s">
        <v>155</v>
      </c>
      <c r="N1146" t="s">
        <v>154</v>
      </c>
    </row>
    <row r="1147" spans="1:14" x14ac:dyDescent="0.25">
      <c r="A1147" t="e" vm="1">
        <f ca="1">_xlfn.XLOOKUP(K1147,Sectores[Sector],Sectores[id_Sector],FALSE)</f>
        <v>#NAME?</v>
      </c>
      <c r="B1147" t="e" vm="1">
        <f ca="1">_xlfn.XLOOKUP(L1147,Contenido[Contenido],Contenido[id_contenido])</f>
        <v>#NAME?</v>
      </c>
      <c r="C1147" t="e" vm="1">
        <f ca="1">_xlfn.XLOOKUP(M1147,Temas[Tema],Temas[id_Tema],FALSE)</f>
        <v>#NAME?</v>
      </c>
      <c r="D1147" t="s">
        <v>4542</v>
      </c>
      <c r="F1147" t="e" vm="2">
        <f t="shared" ca="1" si="68"/>
        <v>#NAME?</v>
      </c>
      <c r="G1147" t="e" vm="2">
        <f t="shared" ca="1" si="69"/>
        <v>#NAME?</v>
      </c>
      <c r="H1147" t="e" vm="2">
        <f t="shared" ca="1" si="70"/>
        <v>#NAME?</v>
      </c>
      <c r="I1147" t="str">
        <f t="shared" si="71"/>
        <v>21.01.02.01 VIH/SIDA</v>
      </c>
      <c r="K1147" t="s">
        <v>95</v>
      </c>
      <c r="L1147" t="s">
        <v>157</v>
      </c>
      <c r="M1147" t="s">
        <v>167</v>
      </c>
      <c r="N1147" t="s">
        <v>167</v>
      </c>
    </row>
    <row r="1148" spans="1:14" x14ac:dyDescent="0.25">
      <c r="A1148" t="e" vm="1">
        <f ca="1">_xlfn.XLOOKUP(K1148,Sectores[Sector],Sectores[id_Sector],FALSE)</f>
        <v>#NAME?</v>
      </c>
      <c r="B1148" t="e" vm="1">
        <f ca="1">_xlfn.XLOOKUP(L1148,Contenido[Contenido],Contenido[id_contenido])</f>
        <v>#NAME?</v>
      </c>
      <c r="C1148" t="e" vm="1">
        <f ca="1">_xlfn.XLOOKUP(M1148,Temas[Tema],Temas[id_Tema],FALSE)</f>
        <v>#NAME?</v>
      </c>
      <c r="D1148" t="s">
        <v>4543</v>
      </c>
      <c r="F1148" t="e" vm="2">
        <f t="shared" ca="1" si="68"/>
        <v>#NAME?</v>
      </c>
      <c r="G1148" t="e" vm="2">
        <f t="shared" ca="1" si="69"/>
        <v>#NAME?</v>
      </c>
      <c r="H1148" t="e" vm="2">
        <f t="shared" ca="1" si="70"/>
        <v>#NAME?</v>
      </c>
      <c r="I1148" t="str">
        <f t="shared" si="71"/>
        <v>21.02.01.01 CECOF</v>
      </c>
      <c r="K1148" t="s">
        <v>95</v>
      </c>
      <c r="L1148" t="s">
        <v>141</v>
      </c>
      <c r="M1148" t="s">
        <v>158</v>
      </c>
      <c r="N1148" t="s">
        <v>111</v>
      </c>
    </row>
    <row r="1149" spans="1:14" x14ac:dyDescent="0.25">
      <c r="A1149" t="e" vm="1">
        <f ca="1">_xlfn.XLOOKUP(K1149,Sectores[Sector],Sectores[id_Sector],FALSE)</f>
        <v>#NAME?</v>
      </c>
      <c r="B1149" t="e" vm="1">
        <f ca="1">_xlfn.XLOOKUP(L1149,Contenido[Contenido],Contenido[id_contenido])</f>
        <v>#NAME?</v>
      </c>
      <c r="C1149" t="e" vm="1">
        <f ca="1">_xlfn.XLOOKUP(M1149,Temas[Tema],Temas[id_Tema],FALSE)</f>
        <v>#NAME?</v>
      </c>
      <c r="D1149" t="s">
        <v>4544</v>
      </c>
      <c r="F1149" t="e" vm="2">
        <f t="shared" ca="1" si="68"/>
        <v>#NAME?</v>
      </c>
      <c r="G1149" t="e" vm="2">
        <f t="shared" ca="1" si="69"/>
        <v>#NAME?</v>
      </c>
      <c r="H1149" t="e" vm="2">
        <f t="shared" ca="1" si="70"/>
        <v>#NAME?</v>
      </c>
      <c r="I1149" t="str">
        <f t="shared" si="71"/>
        <v>21.02.01.02 Centros de salud rurales</v>
      </c>
      <c r="K1149" t="s">
        <v>95</v>
      </c>
      <c r="L1149" t="s">
        <v>141</v>
      </c>
      <c r="M1149" t="s">
        <v>158</v>
      </c>
      <c r="N1149" t="s">
        <v>162</v>
      </c>
    </row>
    <row r="1150" spans="1:14" x14ac:dyDescent="0.25">
      <c r="A1150" t="e" vm="1">
        <f ca="1">_xlfn.XLOOKUP(K1150,Sectores[Sector],Sectores[id_Sector],FALSE)</f>
        <v>#NAME?</v>
      </c>
      <c r="B1150" t="e" vm="1">
        <f ca="1">_xlfn.XLOOKUP(L1150,Contenido[Contenido],Contenido[id_contenido])</f>
        <v>#NAME?</v>
      </c>
      <c r="C1150" t="e" vm="1">
        <f ca="1">_xlfn.XLOOKUP(M1150,Temas[Tema],Temas[id_Tema],FALSE)</f>
        <v>#NAME?</v>
      </c>
      <c r="D1150" t="s">
        <v>4545</v>
      </c>
      <c r="F1150" t="e" vm="2">
        <f t="shared" ca="1" si="68"/>
        <v>#NAME?</v>
      </c>
      <c r="G1150" t="e" vm="2">
        <f t="shared" ca="1" si="69"/>
        <v>#NAME?</v>
      </c>
      <c r="H1150" t="e" vm="2">
        <f t="shared" ca="1" si="70"/>
        <v>#NAME?</v>
      </c>
      <c r="I1150" t="str">
        <f t="shared" si="71"/>
        <v>21.02.01.03 Centros de salud urbanos</v>
      </c>
      <c r="K1150" t="s">
        <v>95</v>
      </c>
      <c r="L1150" t="s">
        <v>141</v>
      </c>
      <c r="M1150" t="s">
        <v>158</v>
      </c>
      <c r="N1150" t="s">
        <v>163</v>
      </c>
    </row>
    <row r="1151" spans="1:14" x14ac:dyDescent="0.25">
      <c r="A1151" t="e" vm="1">
        <f ca="1">_xlfn.XLOOKUP(K1151,Sectores[Sector],Sectores[id_Sector],FALSE)</f>
        <v>#NAME?</v>
      </c>
      <c r="B1151" t="e" vm="1">
        <f ca="1">_xlfn.XLOOKUP(L1151,Contenido[Contenido],Contenido[id_contenido])</f>
        <v>#NAME?</v>
      </c>
      <c r="C1151" t="e" vm="1">
        <f ca="1">_xlfn.XLOOKUP(M1151,Temas[Tema],Temas[id_Tema],FALSE)</f>
        <v>#NAME?</v>
      </c>
      <c r="D1151" t="s">
        <v>4546</v>
      </c>
      <c r="F1151" t="e" vm="2">
        <f t="shared" ca="1" si="68"/>
        <v>#NAME?</v>
      </c>
      <c r="G1151" t="e" vm="2">
        <f t="shared" ca="1" si="69"/>
        <v>#NAME?</v>
      </c>
      <c r="H1151" t="e" vm="2">
        <f t="shared" ca="1" si="70"/>
        <v>#NAME?</v>
      </c>
      <c r="I1151" t="str">
        <f t="shared" si="71"/>
        <v>21.02.01.04 CESFAM</v>
      </c>
      <c r="K1151" t="s">
        <v>95</v>
      </c>
      <c r="L1151" t="s">
        <v>141</v>
      </c>
      <c r="M1151" t="s">
        <v>158</v>
      </c>
      <c r="N1151" t="s">
        <v>152</v>
      </c>
    </row>
    <row r="1152" spans="1:14" x14ac:dyDescent="0.25">
      <c r="A1152" t="e" vm="1">
        <f ca="1">_xlfn.XLOOKUP(K1152,Sectores[Sector],Sectores[id_Sector],FALSE)</f>
        <v>#NAME?</v>
      </c>
      <c r="B1152" t="e" vm="1">
        <f ca="1">_xlfn.XLOOKUP(L1152,Contenido[Contenido],Contenido[id_contenido])</f>
        <v>#NAME?</v>
      </c>
      <c r="C1152" t="e" vm="1">
        <f ca="1">_xlfn.XLOOKUP(M1152,Temas[Tema],Temas[id_Tema],FALSE)</f>
        <v>#NAME?</v>
      </c>
      <c r="D1152" t="s">
        <v>4547</v>
      </c>
      <c r="F1152" t="e" vm="2">
        <f t="shared" ca="1" si="68"/>
        <v>#NAME?</v>
      </c>
      <c r="G1152" t="e" vm="2">
        <f t="shared" ca="1" si="69"/>
        <v>#NAME?</v>
      </c>
      <c r="H1152" t="e" vm="2">
        <f t="shared" ca="1" si="70"/>
        <v>#NAME?</v>
      </c>
      <c r="I1152" t="str">
        <f t="shared" si="71"/>
        <v>21.02.01.05 COSAM</v>
      </c>
      <c r="K1152" t="s">
        <v>95</v>
      </c>
      <c r="L1152" t="s">
        <v>141</v>
      </c>
      <c r="M1152" t="s">
        <v>158</v>
      </c>
      <c r="N1152" t="s">
        <v>112</v>
      </c>
    </row>
    <row r="1153" spans="1:14" x14ac:dyDescent="0.25">
      <c r="A1153" t="e" vm="1">
        <f ca="1">_xlfn.XLOOKUP(K1153,Sectores[Sector],Sectores[id_Sector],FALSE)</f>
        <v>#NAME?</v>
      </c>
      <c r="B1153" t="e" vm="1">
        <f ca="1">_xlfn.XLOOKUP(L1153,Contenido[Contenido],Contenido[id_contenido])</f>
        <v>#NAME?</v>
      </c>
      <c r="C1153" t="e" vm="1">
        <f ca="1">_xlfn.XLOOKUP(M1153,Temas[Tema],Temas[id_Tema],FALSE)</f>
        <v>#NAME?</v>
      </c>
      <c r="D1153" t="s">
        <v>4548</v>
      </c>
      <c r="F1153" t="e" vm="2">
        <f t="shared" ca="1" si="68"/>
        <v>#NAME?</v>
      </c>
      <c r="G1153" t="e" vm="2">
        <f t="shared" ca="1" si="69"/>
        <v>#NAME?</v>
      </c>
      <c r="H1153" t="e" vm="2">
        <f t="shared" ca="1" si="70"/>
        <v>#NAME?</v>
      </c>
      <c r="I1153" t="str">
        <f t="shared" si="71"/>
        <v>21.02.02.01 Consultorios generales rurales</v>
      </c>
      <c r="K1153" t="s">
        <v>95</v>
      </c>
      <c r="L1153" t="s">
        <v>141</v>
      </c>
      <c r="M1153" t="s">
        <v>159</v>
      </c>
      <c r="N1153" t="s">
        <v>160</v>
      </c>
    </row>
    <row r="1154" spans="1:14" x14ac:dyDescent="0.25">
      <c r="A1154" t="e" vm="1">
        <f ca="1">_xlfn.XLOOKUP(K1154,Sectores[Sector],Sectores[id_Sector],FALSE)</f>
        <v>#NAME?</v>
      </c>
      <c r="B1154" t="e" vm="1">
        <f ca="1">_xlfn.XLOOKUP(L1154,Contenido[Contenido],Contenido[id_contenido])</f>
        <v>#NAME?</v>
      </c>
      <c r="C1154" t="e" vm="1">
        <f ca="1">_xlfn.XLOOKUP(M1154,Temas[Tema],Temas[id_Tema],FALSE)</f>
        <v>#NAME?</v>
      </c>
      <c r="D1154" t="s">
        <v>4549</v>
      </c>
      <c r="F1154" t="e" vm="2">
        <f t="shared" ca="1" si="68"/>
        <v>#NAME?</v>
      </c>
      <c r="G1154" t="e" vm="2">
        <f t="shared" ca="1" si="69"/>
        <v>#NAME?</v>
      </c>
      <c r="H1154" t="e" vm="2">
        <f t="shared" ca="1" si="70"/>
        <v>#NAME?</v>
      </c>
      <c r="I1154" t="str">
        <f t="shared" si="71"/>
        <v>21.02.02.02 Consultorios generales urbanos</v>
      </c>
      <c r="K1154" t="s">
        <v>95</v>
      </c>
      <c r="L1154" t="s">
        <v>141</v>
      </c>
      <c r="M1154" t="s">
        <v>159</v>
      </c>
      <c r="N1154" t="s">
        <v>161</v>
      </c>
    </row>
    <row r="1155" spans="1:14" x14ac:dyDescent="0.25">
      <c r="A1155" t="e" vm="1">
        <f ca="1">_xlfn.XLOOKUP(K1155,Sectores[Sector],Sectores[id_Sector],FALSE)</f>
        <v>#NAME?</v>
      </c>
      <c r="B1155" t="e" vm="1">
        <f ca="1">_xlfn.XLOOKUP(L1155,Contenido[Contenido],Contenido[id_contenido])</f>
        <v>#NAME?</v>
      </c>
      <c r="C1155" t="e" vm="1">
        <f ca="1">_xlfn.XLOOKUP(M1155,Temas[Tema],Temas[id_Tema],FALSE)</f>
        <v>#NAME?</v>
      </c>
      <c r="D1155" t="s">
        <v>4550</v>
      </c>
      <c r="F1155" t="e" vm="2">
        <f t="shared" ca="1" si="68"/>
        <v>#NAME?</v>
      </c>
      <c r="G1155" t="e" vm="2">
        <f t="shared" ca="1" si="69"/>
        <v>#NAME?</v>
      </c>
      <c r="H1155" t="e" vm="2">
        <f t="shared" ca="1" si="70"/>
        <v>#NAME?</v>
      </c>
      <c r="I1155" t="str">
        <f t="shared" si="71"/>
        <v>21.02.03.01 Postas de salud rurales</v>
      </c>
      <c r="K1155" t="s">
        <v>95</v>
      </c>
      <c r="L1155" t="s">
        <v>141</v>
      </c>
      <c r="M1155" t="s">
        <v>165</v>
      </c>
      <c r="N1155" t="s">
        <v>166</v>
      </c>
    </row>
    <row r="1156" spans="1:14" x14ac:dyDescent="0.25">
      <c r="A1156" t="e" vm="1">
        <f ca="1">_xlfn.XLOOKUP(K1156,Sectores[Sector],Sectores[id_Sector],FALSE)</f>
        <v>#NAME?</v>
      </c>
      <c r="B1156" t="e" vm="1">
        <f ca="1">_xlfn.XLOOKUP(L1156,Contenido[Contenido],Contenido[id_contenido])</f>
        <v>#NAME?</v>
      </c>
      <c r="C1156" t="e" vm="1">
        <f ca="1">_xlfn.XLOOKUP(M1156,Temas[Tema],Temas[id_Tema],FALSE)</f>
        <v>#NAME?</v>
      </c>
      <c r="D1156" t="s">
        <v>4551</v>
      </c>
      <c r="F1156" t="e" vm="2">
        <f t="shared" ca="1" si="68"/>
        <v>#NAME?</v>
      </c>
      <c r="G1156" t="e" vm="2">
        <f t="shared" ca="1" si="69"/>
        <v>#NAME?</v>
      </c>
      <c r="H1156" t="e" vm="2">
        <f t="shared" ca="1" si="70"/>
        <v>#NAME?</v>
      </c>
      <c r="I1156" t="str">
        <f t="shared" si="71"/>
        <v>21.02.04.01 SAPU</v>
      </c>
      <c r="K1156" t="s">
        <v>95</v>
      </c>
      <c r="L1156" t="s">
        <v>141</v>
      </c>
      <c r="M1156" t="s">
        <v>164</v>
      </c>
      <c r="N1156" t="s">
        <v>114</v>
      </c>
    </row>
    <row r="1157" spans="1:14" x14ac:dyDescent="0.25">
      <c r="A1157" t="e" vm="1">
        <f ca="1">_xlfn.XLOOKUP(K1157,Sectores[Sector],Sectores[id_Sector],FALSE)</f>
        <v>#NAME?</v>
      </c>
      <c r="B1157" t="e" vm="1">
        <f ca="1">_xlfn.XLOOKUP(L1157,Contenido[Contenido],Contenido[id_contenido])</f>
        <v>#NAME?</v>
      </c>
      <c r="C1157" t="e" vm="1">
        <f ca="1">_xlfn.XLOOKUP(M1157,Temas[Tema],Temas[id_Tema],FALSE)</f>
        <v>#NAME?</v>
      </c>
      <c r="D1157" t="s">
        <v>4552</v>
      </c>
      <c r="F1157" t="e" vm="2">
        <f t="shared" ref="F1157:F1220" ca="1" si="72">+A1157&amp;" "&amp;K1157</f>
        <v>#NAME?</v>
      </c>
      <c r="G1157" t="e" vm="2">
        <f t="shared" ref="G1157:G1220" ca="1" si="73">+B1157&amp;" "&amp;L1157</f>
        <v>#NAME?</v>
      </c>
      <c r="H1157" t="e" vm="2">
        <f t="shared" ref="H1157:H1220" ca="1" si="74">+C1157&amp;" "&amp;M1157</f>
        <v>#NAME?</v>
      </c>
      <c r="I1157" t="str">
        <f t="shared" ref="I1157:I1220" si="75">+D1157&amp;" "&amp;N1157</f>
        <v>21.03.01.01 Actividad de atención primaria</v>
      </c>
      <c r="K1157" t="s">
        <v>95</v>
      </c>
      <c r="L1157" t="s">
        <v>171</v>
      </c>
      <c r="M1157" t="s">
        <v>172</v>
      </c>
      <c r="N1157" t="s">
        <v>173</v>
      </c>
    </row>
    <row r="1158" spans="1:14" x14ac:dyDescent="0.25">
      <c r="A1158" t="e" vm="1">
        <f ca="1">_xlfn.XLOOKUP(K1158,Sectores[Sector],Sectores[id_Sector],FALSE)</f>
        <v>#NAME?</v>
      </c>
      <c r="B1158" t="e" vm="1">
        <f ca="1">_xlfn.XLOOKUP(L1158,Contenido[Contenido],Contenido[id_contenido])</f>
        <v>#NAME?</v>
      </c>
      <c r="C1158" t="e" vm="1">
        <f ca="1">_xlfn.XLOOKUP(M1158,Temas[Tema],Temas[id_Tema],FALSE)</f>
        <v>#NAME?</v>
      </c>
      <c r="D1158" t="s">
        <v>4553</v>
      </c>
      <c r="F1158" t="e" vm="2">
        <f t="shared" ca="1" si="72"/>
        <v>#NAME?</v>
      </c>
      <c r="G1158" t="e" vm="2">
        <f t="shared" ca="1" si="73"/>
        <v>#NAME?</v>
      </c>
      <c r="H1158" t="e" vm="2">
        <f t="shared" ca="1" si="74"/>
        <v>#NAME?</v>
      </c>
      <c r="I1158" t="str">
        <f t="shared" si="75"/>
        <v>21.04.01.01 Personas integrantes</v>
      </c>
      <c r="K1158" t="s">
        <v>95</v>
      </c>
      <c r="L1158" t="s">
        <v>169</v>
      </c>
      <c r="M1158" t="s">
        <v>156</v>
      </c>
      <c r="N1158" t="s">
        <v>174</v>
      </c>
    </row>
    <row r="1159" spans="1:14" x14ac:dyDescent="0.25">
      <c r="A1159" t="e" vm="1">
        <f ca="1">_xlfn.XLOOKUP(K1159,Sectores[Sector],Sectores[id_Sector],FALSE)</f>
        <v>#NAME?</v>
      </c>
      <c r="B1159" t="e" vm="1">
        <f ca="1">_xlfn.XLOOKUP(L1159,Contenido[Contenido],Contenido[id_contenido])</f>
        <v>#NAME?</v>
      </c>
      <c r="C1159" t="e" vm="1">
        <f ca="1">_xlfn.XLOOKUP(M1159,Temas[Tema],Temas[id_Tema],FALSE)</f>
        <v>#NAME?</v>
      </c>
      <c r="D1159" t="s">
        <v>4554</v>
      </c>
      <c r="F1159" t="e" vm="2">
        <f t="shared" ca="1" si="72"/>
        <v>#NAME?</v>
      </c>
      <c r="G1159" t="e" vm="2">
        <f t="shared" ca="1" si="73"/>
        <v>#NAME?</v>
      </c>
      <c r="H1159" t="e" vm="2">
        <f t="shared" ca="1" si="74"/>
        <v>#NAME?</v>
      </c>
      <c r="I1159" t="str">
        <f t="shared" si="75"/>
        <v>21.05.01.01 Clínicas dentales móviles</v>
      </c>
      <c r="K1159" t="s">
        <v>95</v>
      </c>
      <c r="L1159" t="s">
        <v>187</v>
      </c>
      <c r="M1159" t="s">
        <v>372</v>
      </c>
      <c r="N1159" t="s">
        <v>153</v>
      </c>
    </row>
    <row r="1160" spans="1:14" x14ac:dyDescent="0.25">
      <c r="A1160" t="e" vm="1">
        <f ca="1">_xlfn.XLOOKUP(K1160,Sectores[Sector],Sectores[id_Sector],FALSE)</f>
        <v>#NAME?</v>
      </c>
      <c r="B1160" t="e" vm="1">
        <f ca="1">_xlfn.XLOOKUP(L1160,Contenido[Contenido],Contenido[id_contenido])</f>
        <v>#NAME?</v>
      </c>
      <c r="C1160" t="e" vm="1">
        <f ca="1">_xlfn.XLOOKUP(M1160,Temas[Tema],Temas[id_Tema],FALSE)</f>
        <v>#NAME?</v>
      </c>
      <c r="D1160" t="s">
        <v>4555</v>
      </c>
      <c r="F1160" t="e" vm="2">
        <f t="shared" ca="1" si="72"/>
        <v>#NAME?</v>
      </c>
      <c r="G1160" t="e" vm="2">
        <f t="shared" ca="1" si="73"/>
        <v>#NAME?</v>
      </c>
      <c r="H1160" t="e" vm="2">
        <f t="shared" ca="1" si="74"/>
        <v>#NAME?</v>
      </c>
      <c r="I1160" t="str">
        <f t="shared" si="75"/>
        <v>21.05.02.01 Ambulancias</v>
      </c>
      <c r="K1160" t="s">
        <v>95</v>
      </c>
      <c r="L1160" t="s">
        <v>187</v>
      </c>
      <c r="M1160" t="s">
        <v>213</v>
      </c>
      <c r="N1160" t="s">
        <v>188</v>
      </c>
    </row>
    <row r="1161" spans="1:14" x14ac:dyDescent="0.25">
      <c r="A1161" t="e" vm="1">
        <f ca="1">_xlfn.XLOOKUP(K1161,Sectores[Sector],Sectores[id_Sector],FALSE)</f>
        <v>#NAME?</v>
      </c>
      <c r="B1161" t="e" vm="1">
        <f ca="1">_xlfn.XLOOKUP(L1161,Contenido[Contenido],Contenido[id_contenido])</f>
        <v>#NAME?</v>
      </c>
      <c r="C1161" t="e" vm="1">
        <f ca="1">_xlfn.XLOOKUP(M1161,Temas[Tema],Temas[id_Tema],FALSE)</f>
        <v>#NAME?</v>
      </c>
      <c r="D1161" t="s">
        <v>4556</v>
      </c>
      <c r="F1161" t="e" vm="2">
        <f t="shared" ca="1" si="72"/>
        <v>#NAME?</v>
      </c>
      <c r="G1161" t="e" vm="2">
        <f t="shared" ca="1" si="73"/>
        <v>#NAME?</v>
      </c>
      <c r="H1161" t="e" vm="2">
        <f t="shared" ca="1" si="74"/>
        <v>#NAME?</v>
      </c>
      <c r="I1161" t="str">
        <f t="shared" si="75"/>
        <v>22.01.01.01 Electricidad, gas y agua</v>
      </c>
      <c r="K1161" t="s">
        <v>87</v>
      </c>
      <c r="L1161" t="s">
        <v>371</v>
      </c>
      <c r="M1161" t="s">
        <v>370</v>
      </c>
      <c r="N1161" t="s">
        <v>86</v>
      </c>
    </row>
    <row r="1162" spans="1:14" x14ac:dyDescent="0.25">
      <c r="A1162" t="e" vm="1">
        <f ca="1">_xlfn.XLOOKUP(K1162,Sectores[Sector],Sectores[id_Sector],FALSE)</f>
        <v>#NAME?</v>
      </c>
      <c r="B1162" t="e" vm="1">
        <f ca="1">_xlfn.XLOOKUP(L1162,Contenido[Contenido],Contenido[id_contenido])</f>
        <v>#NAME?</v>
      </c>
      <c r="C1162" t="e" vm="1">
        <f ca="1">_xlfn.XLOOKUP(M1162,Temas[Tema],Temas[id_Tema],FALSE)</f>
        <v>#NAME?</v>
      </c>
      <c r="D1162" t="s">
        <v>4557</v>
      </c>
      <c r="F1162" t="e" vm="2">
        <f t="shared" ca="1" si="72"/>
        <v>#NAME?</v>
      </c>
      <c r="G1162" t="e" vm="2">
        <f t="shared" ca="1" si="73"/>
        <v>#NAME?</v>
      </c>
      <c r="H1162" t="e" vm="2">
        <f t="shared" ca="1" si="74"/>
        <v>#NAME?</v>
      </c>
      <c r="I1162" t="str">
        <f t="shared" si="75"/>
        <v>22.01.01.02 Electricidad, gas y agua potable</v>
      </c>
      <c r="K1162" t="s">
        <v>87</v>
      </c>
      <c r="L1162" t="s">
        <v>371</v>
      </c>
      <c r="M1162" t="s">
        <v>370</v>
      </c>
      <c r="N1162" t="s">
        <v>115</v>
      </c>
    </row>
    <row r="1163" spans="1:14" x14ac:dyDescent="0.25">
      <c r="A1163" t="e" vm="1">
        <f ca="1">_xlfn.XLOOKUP(K1163,Sectores[Sector],Sectores[id_Sector],FALSE)</f>
        <v>#NAME?</v>
      </c>
      <c r="B1163" t="e" vm="1">
        <f ca="1">_xlfn.XLOOKUP(L1163,Contenido[Contenido],Contenido[id_contenido])</f>
        <v>#NAME?</v>
      </c>
      <c r="C1163" t="e" vm="1">
        <f ca="1">_xlfn.XLOOKUP(M1163,Temas[Tema],Temas[id_Tema],FALSE)</f>
        <v>#NAME?</v>
      </c>
      <c r="D1163" t="s">
        <v>4558</v>
      </c>
      <c r="F1163" t="e" vm="2">
        <f t="shared" ca="1" si="72"/>
        <v>#NAME?</v>
      </c>
      <c r="G1163" t="e" vm="2">
        <f t="shared" ca="1" si="73"/>
        <v>#NAME?</v>
      </c>
      <c r="H1163" t="e" vm="2">
        <f t="shared" ca="1" si="74"/>
        <v>#NAME?</v>
      </c>
      <c r="I1163" t="str">
        <f t="shared" si="75"/>
        <v>23.01.01.01 Población</v>
      </c>
      <c r="K1163" t="s">
        <v>561</v>
      </c>
      <c r="L1163" t="s">
        <v>75</v>
      </c>
      <c r="M1163" t="s">
        <v>560</v>
      </c>
      <c r="N1163" t="s">
        <v>560</v>
      </c>
    </row>
    <row r="1164" spans="1:14" x14ac:dyDescent="0.25">
      <c r="A1164" t="e" vm="1">
        <f ca="1">_xlfn.XLOOKUP(K1164,Sectores[Sector],Sectores[id_Sector],FALSE)</f>
        <v>#NAME?</v>
      </c>
      <c r="B1164" t="e" vm="1">
        <f ca="1">_xlfn.XLOOKUP(L1164,Contenido[Contenido],Contenido[id_contenido])</f>
        <v>#NAME?</v>
      </c>
      <c r="C1164" t="e" vm="1">
        <f ca="1">_xlfn.XLOOKUP(M1164,Temas[Tema],Temas[id_Tema],FALSE)</f>
        <v>#NAME?</v>
      </c>
      <c r="D1164" t="s">
        <v>4558</v>
      </c>
      <c r="F1164" t="e" vm="2">
        <f t="shared" ca="1" si="72"/>
        <v>#NAME?</v>
      </c>
      <c r="G1164" t="e" vm="2">
        <f t="shared" ca="1" si="73"/>
        <v>#NAME?</v>
      </c>
      <c r="H1164" t="e" vm="2">
        <f t="shared" ca="1" si="74"/>
        <v>#NAME?</v>
      </c>
      <c r="I1164" t="str">
        <f t="shared" si="75"/>
        <v>23.01.01.01 Población Alfabeta</v>
      </c>
      <c r="K1164" t="s">
        <v>117</v>
      </c>
      <c r="L1164" t="s">
        <v>75</v>
      </c>
      <c r="M1164" t="s">
        <v>1507</v>
      </c>
      <c r="N1164" t="s">
        <v>1508</v>
      </c>
    </row>
    <row r="1165" spans="1:14" x14ac:dyDescent="0.25">
      <c r="A1165" t="e" vm="1">
        <f ca="1">_xlfn.XLOOKUP(K1165,Sectores[Sector],Sectores[id_Sector],FALSE)</f>
        <v>#NAME?</v>
      </c>
      <c r="B1165" t="e" vm="1">
        <f ca="1">_xlfn.XLOOKUP(L1165,Contenido[Contenido],Contenido[id_contenido])</f>
        <v>#NAME?</v>
      </c>
      <c r="C1165" t="e" vm="1">
        <f ca="1">_xlfn.XLOOKUP(M1165,Temas[Tema],Temas[id_Tema],FALSE)</f>
        <v>#NAME?</v>
      </c>
      <c r="D1165" t="s">
        <v>4559</v>
      </c>
      <c r="F1165" t="e" vm="2">
        <f t="shared" ca="1" si="72"/>
        <v>#NAME?</v>
      </c>
      <c r="G1165" t="e" vm="2">
        <f t="shared" ca="1" si="73"/>
        <v>#NAME?</v>
      </c>
      <c r="H1165" t="e" vm="2">
        <f t="shared" ca="1" si="74"/>
        <v>#NAME?</v>
      </c>
      <c r="I1165" t="str">
        <f t="shared" si="75"/>
        <v>23.01.02.01 Población Analfabeta</v>
      </c>
      <c r="K1165" t="s">
        <v>117</v>
      </c>
      <c r="L1165" t="s">
        <v>75</v>
      </c>
      <c r="M1165" t="s">
        <v>1504</v>
      </c>
      <c r="N1165" t="s">
        <v>1505</v>
      </c>
    </row>
    <row r="1166" spans="1:14" x14ac:dyDescent="0.25">
      <c r="A1166" t="e" vm="1">
        <f ca="1">_xlfn.XLOOKUP(K1166,Sectores[Sector],Sectores[id_Sector],FALSE)</f>
        <v>#NAME?</v>
      </c>
      <c r="B1166" t="e" vm="1">
        <f ca="1">_xlfn.XLOOKUP(L1166,Contenido[Contenido],Contenido[id_contenido])</f>
        <v>#NAME?</v>
      </c>
      <c r="C1166" t="e" vm="1">
        <f ca="1">_xlfn.XLOOKUP(M1166,Temas[Tema],Temas[id_Tema],FALSE)</f>
        <v>#NAME?</v>
      </c>
      <c r="D1166" t="s">
        <v>4560</v>
      </c>
      <c r="F1166" t="e" vm="2">
        <f t="shared" ca="1" si="72"/>
        <v>#NAME?</v>
      </c>
      <c r="G1166" t="e" vm="2">
        <f t="shared" ca="1" si="73"/>
        <v>#NAME?</v>
      </c>
      <c r="H1166" t="e" vm="2">
        <f t="shared" ca="1" si="74"/>
        <v>#NAME?</v>
      </c>
      <c r="I1166" t="str">
        <f t="shared" si="75"/>
        <v>23.01.03.01 Población con Ausencia laboral</v>
      </c>
      <c r="K1166" t="s">
        <v>117</v>
      </c>
      <c r="L1166" t="s">
        <v>75</v>
      </c>
      <c r="M1166" t="s">
        <v>1516</v>
      </c>
      <c r="N1166" t="s">
        <v>1517</v>
      </c>
    </row>
    <row r="1167" spans="1:14" x14ac:dyDescent="0.25">
      <c r="A1167" t="e" vm="1">
        <f ca="1">_xlfn.XLOOKUP(K1167,Sectores[Sector],Sectores[id_Sector],FALSE)</f>
        <v>#NAME?</v>
      </c>
      <c r="B1167" t="e" vm="1">
        <f ca="1">_xlfn.XLOOKUP(L1167,Contenido[Contenido],Contenido[id_contenido])</f>
        <v>#NAME?</v>
      </c>
      <c r="C1167" t="e" vm="1">
        <f ca="1">_xlfn.XLOOKUP(M1167,Temas[Tema],Temas[id_Tema],FALSE)</f>
        <v>#NAME?</v>
      </c>
      <c r="D1167" t="s">
        <v>4561</v>
      </c>
      <c r="F1167" t="e" vm="2">
        <f t="shared" ca="1" si="72"/>
        <v>#NAME?</v>
      </c>
      <c r="G1167" t="e" vm="2">
        <f t="shared" ca="1" si="73"/>
        <v>#NAME?</v>
      </c>
      <c r="H1167" t="e" vm="2">
        <f t="shared" ca="1" si="74"/>
        <v>#NAME?</v>
      </c>
      <c r="I1167" t="str">
        <f t="shared" si="75"/>
        <v>23.01.04.01 Población sin Ausencia laboral</v>
      </c>
      <c r="K1167" t="s">
        <v>117</v>
      </c>
      <c r="L1167" t="s">
        <v>75</v>
      </c>
      <c r="M1167" t="s">
        <v>1519</v>
      </c>
      <c r="N1167" t="s">
        <v>1520</v>
      </c>
    </row>
    <row r="1168" spans="1:14" x14ac:dyDescent="0.25">
      <c r="A1168" t="e" vm="1">
        <f ca="1">_xlfn.XLOOKUP(K1168,Sectores[Sector],Sectores[id_Sector],FALSE)</f>
        <v>#NAME?</v>
      </c>
      <c r="B1168" t="e" vm="1">
        <f ca="1">_xlfn.XLOOKUP(L1168,Contenido[Contenido],Contenido[id_contenido])</f>
        <v>#NAME?</v>
      </c>
      <c r="C1168" t="e" vm="1">
        <f ca="1">_xlfn.XLOOKUP(M1168,Temas[Tema],Temas[id_Tema],FALSE)</f>
        <v>#NAME?</v>
      </c>
      <c r="D1168" t="s">
        <v>4562</v>
      </c>
      <c r="F1168" t="e" vm="2">
        <f t="shared" ca="1" si="72"/>
        <v>#NAME?</v>
      </c>
      <c r="G1168" t="e" vm="2">
        <f t="shared" ca="1" si="73"/>
        <v>#NAME?</v>
      </c>
      <c r="H1168" t="e" vm="2">
        <f t="shared" ca="1" si="74"/>
        <v>#NAME?</v>
      </c>
      <c r="I1168" t="str">
        <f t="shared" si="75"/>
        <v>23.01.05.01 Población No Pobre</v>
      </c>
      <c r="K1168" t="s">
        <v>117</v>
      </c>
      <c r="L1168" t="s">
        <v>75</v>
      </c>
      <c r="M1168" t="s">
        <v>1498</v>
      </c>
      <c r="N1168" t="s">
        <v>1499</v>
      </c>
    </row>
    <row r="1169" spans="1:14" x14ac:dyDescent="0.25">
      <c r="A1169" t="e" vm="1">
        <f ca="1">_xlfn.XLOOKUP(K1169,Sectores[Sector],Sectores[id_Sector],FALSE)</f>
        <v>#NAME?</v>
      </c>
      <c r="B1169" t="e" vm="1">
        <f ca="1">_xlfn.XLOOKUP(L1169,Contenido[Contenido],Contenido[id_contenido])</f>
        <v>#NAME?</v>
      </c>
      <c r="C1169" t="e" vm="1">
        <f ca="1">_xlfn.XLOOKUP(M1169,Temas[Tema],Temas[id_Tema],FALSE)</f>
        <v>#NAME?</v>
      </c>
      <c r="D1169" t="s">
        <v>4563</v>
      </c>
      <c r="F1169" t="e" vm="2">
        <f t="shared" ca="1" si="72"/>
        <v>#NAME?</v>
      </c>
      <c r="G1169" t="e" vm="2">
        <f t="shared" ca="1" si="73"/>
        <v>#NAME?</v>
      </c>
      <c r="H1169" t="e" vm="2">
        <f t="shared" ca="1" si="74"/>
        <v>#NAME?</v>
      </c>
      <c r="I1169" t="str">
        <f t="shared" si="75"/>
        <v>23.01.06.01 Población que No Trabajó</v>
      </c>
      <c r="K1169" t="s">
        <v>117</v>
      </c>
      <c r="L1169" t="s">
        <v>75</v>
      </c>
      <c r="M1169" t="s">
        <v>1513</v>
      </c>
      <c r="N1169" t="s">
        <v>1514</v>
      </c>
    </row>
    <row r="1170" spans="1:14" x14ac:dyDescent="0.25">
      <c r="A1170" t="e" vm="1">
        <f ca="1">_xlfn.XLOOKUP(K1170,Sectores[Sector],Sectores[id_Sector],FALSE)</f>
        <v>#NAME?</v>
      </c>
      <c r="B1170" t="e" vm="1">
        <f ca="1">_xlfn.XLOOKUP(L1170,Contenido[Contenido],Contenido[id_contenido])</f>
        <v>#NAME?</v>
      </c>
      <c r="C1170" t="e" vm="1">
        <f ca="1">_xlfn.XLOOKUP(M1170,Temas[Tema],Temas[id_Tema],FALSE)</f>
        <v>#NAME?</v>
      </c>
      <c r="D1170" t="s">
        <v>4564</v>
      </c>
      <c r="F1170" t="e" vm="2">
        <f t="shared" ca="1" si="72"/>
        <v>#NAME?</v>
      </c>
      <c r="G1170" t="e" vm="2">
        <f t="shared" ca="1" si="73"/>
        <v>#NAME?</v>
      </c>
      <c r="H1170" t="e" vm="2">
        <f t="shared" ca="1" si="74"/>
        <v>#NAME?</v>
      </c>
      <c r="I1170" t="str">
        <f t="shared" si="75"/>
        <v>23.01.07.01 Población Pobre</v>
      </c>
      <c r="K1170" t="s">
        <v>117</v>
      </c>
      <c r="L1170" t="s">
        <v>75</v>
      </c>
      <c r="M1170" t="s">
        <v>1495</v>
      </c>
      <c r="N1170" t="s">
        <v>1496</v>
      </c>
    </row>
    <row r="1171" spans="1:14" x14ac:dyDescent="0.25">
      <c r="A1171" t="e" vm="1">
        <f ca="1">_xlfn.XLOOKUP(K1171,Sectores[Sector],Sectores[id_Sector],FALSE)</f>
        <v>#NAME?</v>
      </c>
      <c r="B1171" t="e" vm="1">
        <f ca="1">_xlfn.XLOOKUP(L1171,Contenido[Contenido],Contenido[id_contenido])</f>
        <v>#NAME?</v>
      </c>
      <c r="C1171" t="e" vm="1">
        <f ca="1">_xlfn.XLOOKUP(M1171,Temas[Tema],Temas[id_Tema],FALSE)</f>
        <v>#NAME?</v>
      </c>
      <c r="D1171" t="s">
        <v>4565</v>
      </c>
      <c r="F1171" t="e" vm="2">
        <f t="shared" ca="1" si="72"/>
        <v>#NAME?</v>
      </c>
      <c r="G1171" t="e" vm="2">
        <f t="shared" ca="1" si="73"/>
        <v>#NAME?</v>
      </c>
      <c r="H1171" t="e" vm="2">
        <f t="shared" ca="1" si="74"/>
        <v>#NAME?</v>
      </c>
      <c r="I1171" t="str">
        <f t="shared" si="75"/>
        <v>23.01.08.01 Población Pobre Extrema</v>
      </c>
      <c r="K1171" t="s">
        <v>117</v>
      </c>
      <c r="L1171" t="s">
        <v>75</v>
      </c>
      <c r="M1171" t="s">
        <v>1501</v>
      </c>
      <c r="N1171" t="s">
        <v>1502</v>
      </c>
    </row>
    <row r="1172" spans="1:14" x14ac:dyDescent="0.25">
      <c r="A1172" t="e" vm="1">
        <f ca="1">_xlfn.XLOOKUP(K1172,Sectores[Sector],Sectores[id_Sector],FALSE)</f>
        <v>#NAME?</v>
      </c>
      <c r="B1172" t="e" vm="1">
        <f ca="1">_xlfn.XLOOKUP(L1172,Contenido[Contenido],Contenido[id_contenido])</f>
        <v>#NAME?</v>
      </c>
      <c r="C1172" t="e" vm="1">
        <f ca="1">_xlfn.XLOOKUP(M1172,Temas[Tema],Temas[id_Tema],FALSE)</f>
        <v>#NAME?</v>
      </c>
      <c r="D1172" t="s">
        <v>4566</v>
      </c>
      <c r="F1172" t="e" vm="2">
        <f t="shared" ca="1" si="72"/>
        <v>#NAME?</v>
      </c>
      <c r="G1172" t="e" vm="2">
        <f t="shared" ca="1" si="73"/>
        <v>#NAME?</v>
      </c>
      <c r="H1172" t="e" vm="2">
        <f t="shared" ca="1" si="74"/>
        <v>#NAME?</v>
      </c>
      <c r="I1172" t="str">
        <f t="shared" si="75"/>
        <v>23.01.09.01 Población Rural</v>
      </c>
      <c r="K1172" t="s">
        <v>117</v>
      </c>
      <c r="L1172" t="s">
        <v>75</v>
      </c>
      <c r="M1172" t="s">
        <v>145</v>
      </c>
      <c r="N1172" t="s">
        <v>1489</v>
      </c>
    </row>
    <row r="1173" spans="1:14" x14ac:dyDescent="0.25">
      <c r="A1173" t="e" vm="1">
        <f ca="1">_xlfn.XLOOKUP(K1173,Sectores[Sector],Sectores[id_Sector],FALSE)</f>
        <v>#NAME?</v>
      </c>
      <c r="B1173" t="e" vm="1">
        <f ca="1">_xlfn.XLOOKUP(L1173,Contenido[Contenido],Contenido[id_contenido])</f>
        <v>#NAME?</v>
      </c>
      <c r="C1173" t="e" vm="1">
        <f ca="1">_xlfn.XLOOKUP(M1173,Temas[Tema],Temas[id_Tema],FALSE)</f>
        <v>#NAME?</v>
      </c>
      <c r="D1173" t="s">
        <v>4567</v>
      </c>
      <c r="F1173" t="e" vm="2">
        <f t="shared" ca="1" si="72"/>
        <v>#NAME?</v>
      </c>
      <c r="G1173" t="e" vm="2">
        <f t="shared" ca="1" si="73"/>
        <v>#NAME?</v>
      </c>
      <c r="H1173" t="e" vm="2">
        <f t="shared" ca="1" si="74"/>
        <v>#NAME?</v>
      </c>
      <c r="I1173" t="str">
        <f t="shared" si="75"/>
        <v>23.01.10.01 Población que Trabajó</v>
      </c>
      <c r="K1173" t="s">
        <v>117</v>
      </c>
      <c r="L1173" t="s">
        <v>75</v>
      </c>
      <c r="M1173" t="s">
        <v>1510</v>
      </c>
      <c r="N1173" t="s">
        <v>1511</v>
      </c>
    </row>
    <row r="1174" spans="1:14" x14ac:dyDescent="0.25">
      <c r="A1174" t="e" vm="1">
        <f ca="1">_xlfn.XLOOKUP(K1174,Sectores[Sector],Sectores[id_Sector],FALSE)</f>
        <v>#NAME?</v>
      </c>
      <c r="B1174" t="e" vm="1">
        <f ca="1">_xlfn.XLOOKUP(L1174,Contenido[Contenido],Contenido[id_contenido])</f>
        <v>#NAME?</v>
      </c>
      <c r="C1174" t="e" vm="1">
        <f ca="1">_xlfn.XLOOKUP(M1174,Temas[Tema],Temas[id_Tema],FALSE)</f>
        <v>#NAME?</v>
      </c>
      <c r="D1174" t="s">
        <v>4568</v>
      </c>
      <c r="F1174" t="e" vm="2">
        <f t="shared" ca="1" si="72"/>
        <v>#NAME?</v>
      </c>
      <c r="G1174" t="e" vm="2">
        <f t="shared" ca="1" si="73"/>
        <v>#NAME?</v>
      </c>
      <c r="H1174" t="e" vm="2">
        <f t="shared" ca="1" si="74"/>
        <v>#NAME?</v>
      </c>
      <c r="I1174" t="str">
        <f t="shared" si="75"/>
        <v>23.01.11.01 Población Urbana</v>
      </c>
      <c r="K1174" t="s">
        <v>117</v>
      </c>
      <c r="L1174" t="s">
        <v>75</v>
      </c>
      <c r="M1174" t="s">
        <v>1492</v>
      </c>
      <c r="N1174" t="s">
        <v>1493</v>
      </c>
    </row>
    <row r="1175" spans="1:14" x14ac:dyDescent="0.25">
      <c r="A1175" t="e" vm="1">
        <f ca="1">_xlfn.XLOOKUP(K1175,Sectores[Sector],Sectores[id_Sector],FALSE)</f>
        <v>#NAME?</v>
      </c>
      <c r="B1175" t="e" vm="1">
        <f ca="1">_xlfn.XLOOKUP(L1175,Contenido[Contenido],Contenido[id_contenido])</f>
        <v>#NAME?</v>
      </c>
      <c r="C1175" t="e" vm="1">
        <f ca="1">_xlfn.XLOOKUP(M1175,Temas[Tema],Temas[id_Tema],FALSE)</f>
        <v>#NAME?</v>
      </c>
      <c r="D1175" t="s">
        <v>4569</v>
      </c>
      <c r="F1175" t="e" vm="2">
        <f t="shared" ca="1" si="72"/>
        <v>#NAME?</v>
      </c>
      <c r="G1175" t="e" vm="2">
        <f t="shared" ca="1" si="73"/>
        <v>#NAME?</v>
      </c>
      <c r="H1175" t="e" vm="2">
        <f t="shared" ca="1" si="74"/>
        <v>#NAME?</v>
      </c>
      <c r="I1175" t="str">
        <f t="shared" si="75"/>
        <v>24.02.01.01 Ingreso Alacalufes</v>
      </c>
      <c r="K1175" t="s">
        <v>117</v>
      </c>
      <c r="L1175" t="s">
        <v>1000</v>
      </c>
      <c r="M1175" t="s">
        <v>1010</v>
      </c>
      <c r="N1175" t="s">
        <v>1011</v>
      </c>
    </row>
    <row r="1176" spans="1:14" x14ac:dyDescent="0.25">
      <c r="A1176" t="e" vm="1">
        <f ca="1">_xlfn.XLOOKUP(K1176,Sectores[Sector],Sectores[id_Sector],FALSE)</f>
        <v>#NAME?</v>
      </c>
      <c r="B1176" t="e" vm="1">
        <f ca="1">_xlfn.XLOOKUP(L1176,Contenido[Contenido],Contenido[id_contenido])</f>
        <v>#NAME?</v>
      </c>
      <c r="C1176" t="e" vm="1">
        <f ca="1">_xlfn.XLOOKUP(M1176,Temas[Tema],Temas[id_Tema],FALSE)</f>
        <v>#NAME?</v>
      </c>
      <c r="D1176" t="s">
        <v>4570</v>
      </c>
      <c r="F1176" t="e" vm="2">
        <f t="shared" ca="1" si="72"/>
        <v>#NAME?</v>
      </c>
      <c r="G1176" t="e" vm="2">
        <f t="shared" ca="1" si="73"/>
        <v>#NAME?</v>
      </c>
      <c r="H1176" t="e" vm="2">
        <f t="shared" ca="1" si="74"/>
        <v>#NAME?</v>
      </c>
      <c r="I1176" t="str">
        <f t="shared" si="75"/>
        <v>24.02.01.02 Ingresos - No pertenecen a Etnia</v>
      </c>
      <c r="K1176" t="s">
        <v>117</v>
      </c>
      <c r="L1176" t="s">
        <v>1000</v>
      </c>
      <c r="M1176" t="s">
        <v>1010</v>
      </c>
      <c r="N1176" t="s">
        <v>1023</v>
      </c>
    </row>
    <row r="1177" spans="1:14" x14ac:dyDescent="0.25">
      <c r="A1177" t="e" vm="1">
        <f ca="1">_xlfn.XLOOKUP(K1177,Sectores[Sector],Sectores[id_Sector],FALSE)</f>
        <v>#NAME?</v>
      </c>
      <c r="B1177" t="e" vm="1">
        <f ca="1">_xlfn.XLOOKUP(L1177,Contenido[Contenido],Contenido[id_contenido])</f>
        <v>#NAME?</v>
      </c>
      <c r="C1177" t="e" vm="1">
        <f ca="1">_xlfn.XLOOKUP(M1177,Temas[Tema],Temas[id_Tema],FALSE)</f>
        <v>#NAME?</v>
      </c>
      <c r="D1177" t="s">
        <v>4571</v>
      </c>
      <c r="F1177" t="e" vm="2">
        <f t="shared" ca="1" si="72"/>
        <v>#NAME?</v>
      </c>
      <c r="G1177" t="e" vm="2">
        <f t="shared" ca="1" si="73"/>
        <v>#NAME?</v>
      </c>
      <c r="H1177" t="e" vm="2">
        <f t="shared" ca="1" si="74"/>
        <v>#NAME?</v>
      </c>
      <c r="I1177" t="str">
        <f t="shared" si="75"/>
        <v>24.02.01.03 Ingresos Atacameños</v>
      </c>
      <c r="K1177" t="s">
        <v>117</v>
      </c>
      <c r="L1177" t="s">
        <v>1000</v>
      </c>
      <c r="M1177" t="s">
        <v>1010</v>
      </c>
      <c r="N1177" t="s">
        <v>1013</v>
      </c>
    </row>
    <row r="1178" spans="1:14" x14ac:dyDescent="0.25">
      <c r="A1178" t="e" vm="1">
        <f ca="1">_xlfn.XLOOKUP(K1178,Sectores[Sector],Sectores[id_Sector],FALSE)</f>
        <v>#NAME?</v>
      </c>
      <c r="B1178" t="e" vm="1">
        <f ca="1">_xlfn.XLOOKUP(L1178,Contenido[Contenido],Contenido[id_contenido])</f>
        <v>#NAME?</v>
      </c>
      <c r="C1178" t="e" vm="1">
        <f ca="1">_xlfn.XLOOKUP(M1178,Temas[Tema],Temas[id_Tema],FALSE)</f>
        <v>#NAME?</v>
      </c>
      <c r="D1178" t="s">
        <v>4572</v>
      </c>
      <c r="F1178" t="e" vm="2">
        <f t="shared" ca="1" si="72"/>
        <v>#NAME?</v>
      </c>
      <c r="G1178" t="e" vm="2">
        <f t="shared" ca="1" si="73"/>
        <v>#NAME?</v>
      </c>
      <c r="H1178" t="e" vm="2">
        <f t="shared" ca="1" si="74"/>
        <v>#NAME?</v>
      </c>
      <c r="I1178" t="str">
        <f t="shared" si="75"/>
        <v>24.02.01.04 Ingresos Aymaras</v>
      </c>
      <c r="K1178" t="s">
        <v>117</v>
      </c>
      <c r="L1178" t="s">
        <v>1000</v>
      </c>
      <c r="M1178" t="s">
        <v>1010</v>
      </c>
      <c r="N1178" t="s">
        <v>1015</v>
      </c>
    </row>
    <row r="1179" spans="1:14" x14ac:dyDescent="0.25">
      <c r="A1179" t="e" vm="1">
        <f ca="1">_xlfn.XLOOKUP(K1179,Sectores[Sector],Sectores[id_Sector],FALSE)</f>
        <v>#NAME?</v>
      </c>
      <c r="B1179" t="e" vm="1">
        <f ca="1">_xlfn.XLOOKUP(L1179,Contenido[Contenido],Contenido[id_contenido])</f>
        <v>#NAME?</v>
      </c>
      <c r="C1179" t="e" vm="1">
        <f ca="1">_xlfn.XLOOKUP(M1179,Temas[Tema],Temas[id_Tema],FALSE)</f>
        <v>#NAME?</v>
      </c>
      <c r="D1179" t="s">
        <v>4573</v>
      </c>
      <c r="F1179" t="e" vm="2">
        <f t="shared" ca="1" si="72"/>
        <v>#NAME?</v>
      </c>
      <c r="G1179" t="e" vm="2">
        <f t="shared" ca="1" si="73"/>
        <v>#NAME?</v>
      </c>
      <c r="H1179" t="e" vm="2">
        <f t="shared" ca="1" si="74"/>
        <v>#NAME?</v>
      </c>
      <c r="I1179" t="str">
        <f t="shared" si="75"/>
        <v>24.02.01.05 Ingresos Collas</v>
      </c>
      <c r="K1179" t="s">
        <v>117</v>
      </c>
      <c r="L1179" t="s">
        <v>1000</v>
      </c>
      <c r="M1179" t="s">
        <v>1010</v>
      </c>
      <c r="N1179" t="s">
        <v>1017</v>
      </c>
    </row>
    <row r="1180" spans="1:14" x14ac:dyDescent="0.25">
      <c r="A1180" t="e" vm="1">
        <f ca="1">_xlfn.XLOOKUP(K1180,Sectores[Sector],Sectores[id_Sector],FALSE)</f>
        <v>#NAME?</v>
      </c>
      <c r="B1180" t="e" vm="1">
        <f ca="1">_xlfn.XLOOKUP(L1180,Contenido[Contenido],Contenido[id_contenido])</f>
        <v>#NAME?</v>
      </c>
      <c r="C1180" t="e" vm="1">
        <f ca="1">_xlfn.XLOOKUP(M1180,Temas[Tema],Temas[id_Tema],FALSE)</f>
        <v>#NAME?</v>
      </c>
      <c r="D1180" t="s">
        <v>4574</v>
      </c>
      <c r="F1180" t="e" vm="2">
        <f t="shared" ca="1" si="72"/>
        <v>#NAME?</v>
      </c>
      <c r="G1180" t="e" vm="2">
        <f t="shared" ca="1" si="73"/>
        <v>#NAME?</v>
      </c>
      <c r="H1180" t="e" vm="2">
        <f t="shared" ca="1" si="74"/>
        <v>#NAME?</v>
      </c>
      <c r="I1180" t="str">
        <f t="shared" si="75"/>
        <v>24.02.01.06 Ingresos Diaguitas</v>
      </c>
      <c r="K1180" t="s">
        <v>117</v>
      </c>
      <c r="L1180" t="s">
        <v>1000</v>
      </c>
      <c r="M1180" t="s">
        <v>1010</v>
      </c>
      <c r="N1180" t="s">
        <v>1019</v>
      </c>
    </row>
    <row r="1181" spans="1:14" x14ac:dyDescent="0.25">
      <c r="A1181" t="e" vm="1">
        <f ca="1">_xlfn.XLOOKUP(K1181,Sectores[Sector],Sectores[id_Sector],FALSE)</f>
        <v>#NAME?</v>
      </c>
      <c r="B1181" t="e" vm="1">
        <f ca="1">_xlfn.XLOOKUP(L1181,Contenido[Contenido],Contenido[id_contenido])</f>
        <v>#NAME?</v>
      </c>
      <c r="C1181" t="e" vm="1">
        <f ca="1">_xlfn.XLOOKUP(M1181,Temas[Tema],Temas[id_Tema],FALSE)</f>
        <v>#NAME?</v>
      </c>
      <c r="D1181" t="s">
        <v>4575</v>
      </c>
      <c r="F1181" t="e" vm="2">
        <f t="shared" ca="1" si="72"/>
        <v>#NAME?</v>
      </c>
      <c r="G1181" t="e" vm="2">
        <f t="shared" ca="1" si="73"/>
        <v>#NAME?</v>
      </c>
      <c r="H1181" t="e" vm="2">
        <f t="shared" ca="1" si="74"/>
        <v>#NAME?</v>
      </c>
      <c r="I1181" t="str">
        <f t="shared" si="75"/>
        <v>24.02.01.07 Ingresos Mapuches</v>
      </c>
      <c r="K1181" t="s">
        <v>117</v>
      </c>
      <c r="L1181" t="s">
        <v>1000</v>
      </c>
      <c r="M1181" t="s">
        <v>1010</v>
      </c>
      <c r="N1181" t="s">
        <v>1021</v>
      </c>
    </row>
    <row r="1182" spans="1:14" x14ac:dyDescent="0.25">
      <c r="A1182" t="e" vm="1">
        <f ca="1">_xlfn.XLOOKUP(K1182,Sectores[Sector],Sectores[id_Sector],FALSE)</f>
        <v>#NAME?</v>
      </c>
      <c r="B1182" t="e" vm="1">
        <f ca="1">_xlfn.XLOOKUP(L1182,Contenido[Contenido],Contenido[id_contenido])</f>
        <v>#NAME?</v>
      </c>
      <c r="C1182" t="e" vm="1">
        <f ca="1">_xlfn.XLOOKUP(M1182,Temas[Tema],Temas[id_Tema],FALSE)</f>
        <v>#NAME?</v>
      </c>
      <c r="D1182" t="s">
        <v>4576</v>
      </c>
      <c r="F1182" t="e" vm="2">
        <f t="shared" ca="1" si="72"/>
        <v>#NAME?</v>
      </c>
      <c r="G1182" t="e" vm="2">
        <f t="shared" ca="1" si="73"/>
        <v>#NAME?</v>
      </c>
      <c r="H1182" t="e" vm="2">
        <f t="shared" ca="1" si="74"/>
        <v>#NAME?</v>
      </c>
      <c r="I1182" t="str">
        <f t="shared" si="75"/>
        <v>24.02.01.08 Ingresos Pascuenses</v>
      </c>
      <c r="K1182" t="s">
        <v>117</v>
      </c>
      <c r="L1182" t="s">
        <v>1000</v>
      </c>
      <c r="M1182" t="s">
        <v>1010</v>
      </c>
      <c r="N1182" t="s">
        <v>1025</v>
      </c>
    </row>
    <row r="1183" spans="1:14" x14ac:dyDescent="0.25">
      <c r="A1183" t="e" vm="1">
        <f ca="1">_xlfn.XLOOKUP(K1183,Sectores[Sector],Sectores[id_Sector],FALSE)</f>
        <v>#NAME?</v>
      </c>
      <c r="B1183" t="e" vm="1">
        <f ca="1">_xlfn.XLOOKUP(L1183,Contenido[Contenido],Contenido[id_contenido])</f>
        <v>#NAME?</v>
      </c>
      <c r="C1183" t="e" vm="1">
        <f ca="1">_xlfn.XLOOKUP(M1183,Temas[Tema],Temas[id_Tema],FALSE)</f>
        <v>#NAME?</v>
      </c>
      <c r="D1183" t="s">
        <v>4577</v>
      </c>
      <c r="F1183" t="e" vm="2">
        <f t="shared" ca="1" si="72"/>
        <v>#NAME?</v>
      </c>
      <c r="G1183" t="e" vm="2">
        <f t="shared" ca="1" si="73"/>
        <v>#NAME?</v>
      </c>
      <c r="H1183" t="e" vm="2">
        <f t="shared" ca="1" si="74"/>
        <v>#NAME?</v>
      </c>
      <c r="I1183" t="str">
        <f t="shared" si="75"/>
        <v>24.02.01.09 Ingresos Quechuas</v>
      </c>
      <c r="K1183" t="s">
        <v>117</v>
      </c>
      <c r="L1183" t="s">
        <v>1000</v>
      </c>
      <c r="M1183" t="s">
        <v>1010</v>
      </c>
      <c r="N1183" t="s">
        <v>1027</v>
      </c>
    </row>
    <row r="1184" spans="1:14" x14ac:dyDescent="0.25">
      <c r="A1184" t="e" vm="1">
        <f ca="1">_xlfn.XLOOKUP(K1184,Sectores[Sector],Sectores[id_Sector],FALSE)</f>
        <v>#NAME?</v>
      </c>
      <c r="B1184" t="e" vm="1">
        <f ca="1">_xlfn.XLOOKUP(L1184,Contenido[Contenido],Contenido[id_contenido])</f>
        <v>#NAME?</v>
      </c>
      <c r="C1184" t="e" vm="1">
        <f ca="1">_xlfn.XLOOKUP(M1184,Temas[Tema],Temas[id_Tema],FALSE)</f>
        <v>#NAME?</v>
      </c>
      <c r="D1184" t="s">
        <v>4578</v>
      </c>
      <c r="F1184" t="e" vm="2">
        <f t="shared" ca="1" si="72"/>
        <v>#NAME?</v>
      </c>
      <c r="G1184" t="e" vm="2">
        <f t="shared" ca="1" si="73"/>
        <v>#NAME?</v>
      </c>
      <c r="H1184" t="e" vm="2">
        <f t="shared" ca="1" si="74"/>
        <v>#NAME?</v>
      </c>
      <c r="I1184" t="str">
        <f t="shared" si="75"/>
        <v>24.02.01.10 Ingresos Yaganes</v>
      </c>
      <c r="K1184" t="s">
        <v>117</v>
      </c>
      <c r="L1184" t="s">
        <v>1000</v>
      </c>
      <c r="M1184" t="s">
        <v>1010</v>
      </c>
      <c r="N1184" t="s">
        <v>1029</v>
      </c>
    </row>
    <row r="1185" spans="1:14" x14ac:dyDescent="0.25">
      <c r="A1185" t="e" vm="1">
        <f ca="1">_xlfn.XLOOKUP(K1185,Sectores[Sector],Sectores[id_Sector],FALSE)</f>
        <v>#NAME?</v>
      </c>
      <c r="B1185" t="e" vm="1">
        <f ca="1">_xlfn.XLOOKUP(L1185,Contenido[Contenido],Contenido[id_contenido])</f>
        <v>#NAME?</v>
      </c>
      <c r="C1185" t="e" vm="1">
        <f ca="1">_xlfn.XLOOKUP(M1185,Temas[Tema],Temas[id_Tema],FALSE)</f>
        <v>#NAME?</v>
      </c>
      <c r="D1185" t="s">
        <v>4579</v>
      </c>
      <c r="F1185" t="e" vm="2">
        <f t="shared" ca="1" si="72"/>
        <v>#NAME?</v>
      </c>
      <c r="G1185" t="e" vm="2">
        <f t="shared" ca="1" si="73"/>
        <v>#NAME?</v>
      </c>
      <c r="H1185" t="e" vm="2">
        <f t="shared" ca="1" si="74"/>
        <v>#NAME?</v>
      </c>
      <c r="I1185" t="str">
        <f t="shared" si="75"/>
        <v>24.02.02.01 Ingreso Hombres</v>
      </c>
      <c r="K1185" t="s">
        <v>117</v>
      </c>
      <c r="L1185" t="s">
        <v>1000</v>
      </c>
      <c r="M1185" t="s">
        <v>1001</v>
      </c>
      <c r="N1185" t="s">
        <v>1002</v>
      </c>
    </row>
    <row r="1186" spans="1:14" x14ac:dyDescent="0.25">
      <c r="A1186" t="e" vm="1">
        <f ca="1">_xlfn.XLOOKUP(K1186,Sectores[Sector],Sectores[id_Sector],FALSE)</f>
        <v>#NAME?</v>
      </c>
      <c r="B1186" t="e" vm="1">
        <f ca="1">_xlfn.XLOOKUP(L1186,Contenido[Contenido],Contenido[id_contenido])</f>
        <v>#NAME?</v>
      </c>
      <c r="C1186" t="e" vm="1">
        <f ca="1">_xlfn.XLOOKUP(M1186,Temas[Tema],Temas[id_Tema],FALSE)</f>
        <v>#NAME?</v>
      </c>
      <c r="D1186" t="s">
        <v>4580</v>
      </c>
      <c r="F1186" t="e" vm="2">
        <f t="shared" ca="1" si="72"/>
        <v>#NAME?</v>
      </c>
      <c r="G1186" t="e" vm="2">
        <f t="shared" ca="1" si="73"/>
        <v>#NAME?</v>
      </c>
      <c r="H1186" t="e" vm="2">
        <f t="shared" ca="1" si="74"/>
        <v>#NAME?</v>
      </c>
      <c r="I1186" t="str">
        <f t="shared" si="75"/>
        <v>24.02.02.02 Ingreso Mujeres</v>
      </c>
      <c r="K1186" t="s">
        <v>117</v>
      </c>
      <c r="L1186" t="s">
        <v>1000</v>
      </c>
      <c r="M1186" t="s">
        <v>1001</v>
      </c>
      <c r="N1186" t="s">
        <v>1006</v>
      </c>
    </row>
    <row r="1187" spans="1:14" x14ac:dyDescent="0.25">
      <c r="A1187" t="e" vm="1">
        <f ca="1">_xlfn.XLOOKUP(K1187,Sectores[Sector],Sectores[id_Sector],FALSE)</f>
        <v>#NAME?</v>
      </c>
      <c r="B1187" t="e" vm="1">
        <f ca="1">_xlfn.XLOOKUP(L1187,Contenido[Contenido],Contenido[id_contenido])</f>
        <v>#NAME?</v>
      </c>
      <c r="C1187" t="e" vm="1">
        <f ca="1">_xlfn.XLOOKUP(M1187,Temas[Tema],Temas[id_Tema],FALSE)</f>
        <v>#NAME?</v>
      </c>
      <c r="D1187" t="s">
        <v>3586</v>
      </c>
      <c r="F1187" t="e" vm="2">
        <f t="shared" ca="1" si="72"/>
        <v>#NAME?</v>
      </c>
      <c r="G1187" t="e" vm="2">
        <f t="shared" ca="1" si="73"/>
        <v>#NAME?</v>
      </c>
      <c r="H1187" t="e" vm="2">
        <f t="shared" ca="1" si="74"/>
        <v>#NAME?</v>
      </c>
      <c r="I1187" t="str">
        <f t="shared" si="75"/>
        <v>06.01.03.01 Ingreso Nacional</v>
      </c>
      <c r="K1187" t="s">
        <v>117</v>
      </c>
      <c r="L1187" t="s">
        <v>1000</v>
      </c>
      <c r="M1187" t="s">
        <v>137</v>
      </c>
      <c r="N1187" t="s">
        <v>1008</v>
      </c>
    </row>
    <row r="1188" spans="1:14" x14ac:dyDescent="0.25">
      <c r="A1188" t="e" vm="1">
        <f ca="1">_xlfn.XLOOKUP(K1188,Sectores[Sector],Sectores[id_Sector],FALSE)</f>
        <v>#NAME?</v>
      </c>
      <c r="B1188" t="e" vm="1">
        <f ca="1">_xlfn.XLOOKUP(L1188,Contenido[Contenido],Contenido[id_contenido])</f>
        <v>#NAME?</v>
      </c>
      <c r="C1188" t="e" vm="1">
        <f ca="1">_xlfn.XLOOKUP(M1188,Temas[Tema],Temas[id_Tema],FALSE)</f>
        <v>#NAME?</v>
      </c>
      <c r="D1188" t="s">
        <v>4581</v>
      </c>
      <c r="F1188" t="e" vm="2">
        <f t="shared" ca="1" si="72"/>
        <v>#NAME?</v>
      </c>
      <c r="G1188" t="e" vm="2">
        <f t="shared" ca="1" si="73"/>
        <v>#NAME?</v>
      </c>
      <c r="H1188" t="e" vm="2">
        <f t="shared" ca="1" si="74"/>
        <v>#NAME?</v>
      </c>
      <c r="I1188" t="str">
        <f t="shared" si="75"/>
        <v>24.03.01.01 Pobreza extrema</v>
      </c>
      <c r="K1188" t="s">
        <v>117</v>
      </c>
      <c r="L1188" t="s">
        <v>412</v>
      </c>
      <c r="M1188" t="s">
        <v>118</v>
      </c>
      <c r="N1188" t="s">
        <v>214</v>
      </c>
    </row>
    <row r="1189" spans="1:14" x14ac:dyDescent="0.25">
      <c r="A1189" t="e" vm="1">
        <f ca="1">_xlfn.XLOOKUP(K1189,Sectores[Sector],Sectores[id_Sector],FALSE)</f>
        <v>#NAME?</v>
      </c>
      <c r="B1189" t="e" vm="1">
        <f ca="1">_xlfn.XLOOKUP(L1189,Contenido[Contenido],Contenido[id_contenido])</f>
        <v>#NAME?</v>
      </c>
      <c r="C1189" t="e" vm="1">
        <f ca="1">_xlfn.XLOOKUP(M1189,Temas[Tema],Temas[id_Tema],FALSE)</f>
        <v>#NAME?</v>
      </c>
      <c r="D1189" t="s">
        <v>4582</v>
      </c>
      <c r="F1189" t="e" vm="2">
        <f t="shared" ca="1" si="72"/>
        <v>#NAME?</v>
      </c>
      <c r="G1189" t="e" vm="2">
        <f t="shared" ca="1" si="73"/>
        <v>#NAME?</v>
      </c>
      <c r="H1189" t="e" vm="2">
        <f t="shared" ca="1" si="74"/>
        <v>#NAME?</v>
      </c>
      <c r="I1189" t="str">
        <f t="shared" si="75"/>
        <v>24.03.02.01 Pobreza</v>
      </c>
      <c r="K1189" t="s">
        <v>117</v>
      </c>
      <c r="L1189" t="s">
        <v>412</v>
      </c>
      <c r="M1189" t="s">
        <v>414</v>
      </c>
      <c r="N1189" t="s">
        <v>116</v>
      </c>
    </row>
    <row r="1190" spans="1:14" x14ac:dyDescent="0.25">
      <c r="A1190" t="e" vm="1">
        <f ca="1">_xlfn.XLOOKUP(K1190,Sectores[Sector],Sectores[id_Sector],FALSE)</f>
        <v>#NAME?</v>
      </c>
      <c r="B1190" t="e" vm="1">
        <f ca="1">_xlfn.XLOOKUP(L1190,Contenido[Contenido],Contenido[id_contenido])</f>
        <v>#NAME?</v>
      </c>
      <c r="C1190" t="e" vm="1">
        <f ca="1">_xlfn.XLOOKUP(M1190,Temas[Tema],Temas[id_Tema],FALSE)</f>
        <v>#NAME?</v>
      </c>
      <c r="D1190" t="s">
        <v>4583</v>
      </c>
      <c r="F1190" t="e" vm="2">
        <f t="shared" ca="1" si="72"/>
        <v>#NAME?</v>
      </c>
      <c r="G1190" t="e" vm="2">
        <f t="shared" ca="1" si="73"/>
        <v>#NAME?</v>
      </c>
      <c r="H1190" t="e" vm="2">
        <f t="shared" ca="1" si="74"/>
        <v>#NAME?</v>
      </c>
      <c r="I1190" t="str">
        <f t="shared" si="75"/>
        <v>24.03.03.01 Pobreza no extrema</v>
      </c>
      <c r="K1190" t="s">
        <v>117</v>
      </c>
      <c r="L1190" t="s">
        <v>412</v>
      </c>
      <c r="M1190" t="s">
        <v>119</v>
      </c>
      <c r="N1190" t="s">
        <v>215</v>
      </c>
    </row>
    <row r="1191" spans="1:14" x14ac:dyDescent="0.25">
      <c r="A1191" t="e" vm="1">
        <f ca="1">_xlfn.XLOOKUP(K1191,Sectores[Sector],Sectores[id_Sector],FALSE)</f>
        <v>#NAME?</v>
      </c>
      <c r="B1191" t="e" vm="1">
        <f ca="1">_xlfn.XLOOKUP(L1191,Contenido[Contenido],Contenido[id_contenido])</f>
        <v>#NAME?</v>
      </c>
      <c r="C1191" t="e" vm="1">
        <f ca="1">_xlfn.XLOOKUP(M1191,Temas[Tema],Temas[id_Tema],FALSE)</f>
        <v>#NAME?</v>
      </c>
      <c r="D1191" t="s">
        <v>4584</v>
      </c>
      <c r="F1191" t="e" vm="2">
        <f t="shared" ca="1" si="72"/>
        <v>#NAME?</v>
      </c>
      <c r="G1191" t="e" vm="2">
        <f t="shared" ca="1" si="73"/>
        <v>#NAME?</v>
      </c>
      <c r="H1191" t="e" vm="2">
        <f t="shared" ca="1" si="74"/>
        <v>#NAME?</v>
      </c>
      <c r="I1191" t="str">
        <f t="shared" si="75"/>
        <v>24.03.04.01 Pobreza Hombres</v>
      </c>
      <c r="K1191" t="s">
        <v>117</v>
      </c>
      <c r="L1191" t="s">
        <v>412</v>
      </c>
      <c r="M1191" t="s">
        <v>413</v>
      </c>
      <c r="N1191" t="s">
        <v>409</v>
      </c>
    </row>
    <row r="1192" spans="1:14" x14ac:dyDescent="0.25">
      <c r="A1192" t="e" vm="1">
        <f ca="1">_xlfn.XLOOKUP(K1192,Sectores[Sector],Sectores[id_Sector],FALSE)</f>
        <v>#NAME?</v>
      </c>
      <c r="B1192" t="e" vm="1">
        <f ca="1">_xlfn.XLOOKUP(L1192,Contenido[Contenido],Contenido[id_contenido])</f>
        <v>#NAME?</v>
      </c>
      <c r="C1192" t="e" vm="1">
        <f ca="1">_xlfn.XLOOKUP(M1192,Temas[Tema],Temas[id_Tema],FALSE)</f>
        <v>#NAME?</v>
      </c>
      <c r="D1192" t="s">
        <v>4585</v>
      </c>
      <c r="F1192" t="e" vm="2">
        <f t="shared" ca="1" si="72"/>
        <v>#NAME?</v>
      </c>
      <c r="G1192" t="e" vm="2">
        <f t="shared" ca="1" si="73"/>
        <v>#NAME?</v>
      </c>
      <c r="H1192" t="e" vm="2">
        <f t="shared" ca="1" si="74"/>
        <v>#NAME?</v>
      </c>
      <c r="I1192" t="str">
        <f t="shared" si="75"/>
        <v>24.03.04.02 Pobreza Mujeres</v>
      </c>
      <c r="K1192" t="s">
        <v>117</v>
      </c>
      <c r="L1192" t="s">
        <v>412</v>
      </c>
      <c r="M1192" t="s">
        <v>413</v>
      </c>
      <c r="N1192" t="s">
        <v>411</v>
      </c>
    </row>
    <row r="1193" spans="1:14" x14ac:dyDescent="0.25">
      <c r="A1193" t="e" vm="1">
        <f ca="1">_xlfn.XLOOKUP(K1193,Sectores[Sector],Sectores[id_Sector],FALSE)</f>
        <v>#NAME?</v>
      </c>
      <c r="B1193" t="e" vm="1">
        <f ca="1">_xlfn.XLOOKUP(L1193,Contenido[Contenido],Contenido[id_contenido])</f>
        <v>#NAME?</v>
      </c>
      <c r="C1193" t="e" vm="1">
        <f ca="1">_xlfn.XLOOKUP(M1193,Temas[Tema],Temas[id_Tema],FALSE)</f>
        <v>#NAME?</v>
      </c>
      <c r="D1193" t="s">
        <v>3611</v>
      </c>
      <c r="F1193" t="e" vm="2">
        <f t="shared" ca="1" si="72"/>
        <v>#NAME?</v>
      </c>
      <c r="G1193" t="e" vm="2">
        <f t="shared" ca="1" si="73"/>
        <v>#NAME?</v>
      </c>
      <c r="H1193" t="e" vm="2">
        <f t="shared" ca="1" si="74"/>
        <v>#NAME?</v>
      </c>
      <c r="I1193" t="str">
        <f t="shared" si="75"/>
        <v>24.04.. (en blanco)</v>
      </c>
      <c r="K1193" t="s">
        <v>117</v>
      </c>
      <c r="L1193" t="s">
        <v>3440</v>
      </c>
      <c r="M1193" t="s">
        <v>3440</v>
      </c>
      <c r="N1193" t="s">
        <v>3440</v>
      </c>
    </row>
    <row r="1194" spans="1:14" x14ac:dyDescent="0.25">
      <c r="A1194" t="e" vm="1">
        <f ca="1">_xlfn.XLOOKUP(K1194,Sectores[Sector],Sectores[id_Sector],FALSE)</f>
        <v>#NAME?</v>
      </c>
      <c r="B1194" t="e" vm="1">
        <f ca="1">_xlfn.XLOOKUP(L1194,Contenido[Contenido],Contenido[id_contenido])</f>
        <v>#NAME?</v>
      </c>
      <c r="C1194" t="e" vm="1">
        <f ca="1">_xlfn.XLOOKUP(M1194,Temas[Tema],Temas[id_Tema],FALSE)</f>
        <v>#NAME?</v>
      </c>
      <c r="D1194" t="s">
        <v>4586</v>
      </c>
      <c r="F1194" t="e" vm="2">
        <f t="shared" ca="1" si="72"/>
        <v>#NAME?</v>
      </c>
      <c r="G1194" t="e" vm="2">
        <f t="shared" ca="1" si="73"/>
        <v>#NAME?</v>
      </c>
      <c r="H1194" t="e" vm="2">
        <f t="shared" ca="1" si="74"/>
        <v>#NAME?</v>
      </c>
      <c r="I1194" t="str">
        <f t="shared" si="75"/>
        <v>25.01.01.01 Conexiones a internet fijo</v>
      </c>
      <c r="K1194" t="s">
        <v>121</v>
      </c>
      <c r="L1194" t="s">
        <v>175</v>
      </c>
      <c r="M1194" t="s">
        <v>168</v>
      </c>
      <c r="N1194" t="s">
        <v>177</v>
      </c>
    </row>
    <row r="1195" spans="1:14" x14ac:dyDescent="0.25">
      <c r="A1195" t="e" vm="1">
        <f ca="1">_xlfn.XLOOKUP(K1195,Sectores[Sector],Sectores[id_Sector],FALSE)</f>
        <v>#NAME?</v>
      </c>
      <c r="B1195" t="e" vm="1">
        <f ca="1">_xlfn.XLOOKUP(L1195,Contenido[Contenido],Contenido[id_contenido])</f>
        <v>#NAME?</v>
      </c>
      <c r="C1195" t="e" vm="1">
        <f ca="1">_xlfn.XLOOKUP(M1195,Temas[Tema],Temas[id_Tema],FALSE)</f>
        <v>#NAME?</v>
      </c>
      <c r="D1195" t="s">
        <v>4587</v>
      </c>
      <c r="F1195" t="e" vm="2">
        <f t="shared" ca="1" si="72"/>
        <v>#NAME?</v>
      </c>
      <c r="G1195" t="e" vm="2">
        <f t="shared" ca="1" si="73"/>
        <v>#NAME?</v>
      </c>
      <c r="H1195" t="e" vm="2">
        <f t="shared" ca="1" si="74"/>
        <v>#NAME?</v>
      </c>
      <c r="I1195" t="str">
        <f t="shared" si="75"/>
        <v>25.02.01.01 Suscriptores a televisión de pago</v>
      </c>
      <c r="K1195" t="s">
        <v>121</v>
      </c>
      <c r="L1195" t="s">
        <v>176</v>
      </c>
      <c r="M1195" t="s">
        <v>179</v>
      </c>
      <c r="N1195" t="s">
        <v>178</v>
      </c>
    </row>
    <row r="1196" spans="1:14" x14ac:dyDescent="0.25">
      <c r="A1196" t="e" vm="1">
        <f ca="1">_xlfn.XLOOKUP(K1196,Sectores[Sector],Sectores[id_Sector],FALSE)</f>
        <v>#NAME?</v>
      </c>
      <c r="B1196" t="e" vm="1">
        <f ca="1">_xlfn.XLOOKUP(L1196,Contenido[Contenido],Contenido[id_contenido])</f>
        <v>#NAME?</v>
      </c>
      <c r="C1196" t="e" vm="1">
        <f ca="1">_xlfn.XLOOKUP(M1196,Temas[Tema],Temas[id_Tema],FALSE)</f>
        <v>#NAME?</v>
      </c>
      <c r="D1196" t="s">
        <v>4588</v>
      </c>
      <c r="F1196" t="e" vm="2">
        <f t="shared" ca="1" si="72"/>
        <v>#NAME?</v>
      </c>
      <c r="G1196" t="e" vm="2">
        <f t="shared" ca="1" si="73"/>
        <v>#NAME?</v>
      </c>
      <c r="H1196" t="e" vm="2">
        <f t="shared" ca="1" si="74"/>
        <v>#NAME?</v>
      </c>
      <c r="I1196" t="str">
        <f t="shared" si="75"/>
        <v>26.01.01.01 Pasada de vehículos por autopistas</v>
      </c>
      <c r="K1196" t="s">
        <v>123</v>
      </c>
      <c r="L1196" t="s">
        <v>199</v>
      </c>
      <c r="M1196" t="s">
        <v>206</v>
      </c>
      <c r="N1196" t="s">
        <v>349</v>
      </c>
    </row>
    <row r="1197" spans="1:14" x14ac:dyDescent="0.25">
      <c r="A1197" t="e" vm="1">
        <f ca="1">_xlfn.XLOOKUP(K1197,Sectores[Sector],Sectores[id_Sector],FALSE)</f>
        <v>#NAME?</v>
      </c>
      <c r="B1197" t="e" vm="1">
        <f ca="1">_xlfn.XLOOKUP(L1197,Contenido[Contenido],Contenido[id_contenido])</f>
        <v>#NAME?</v>
      </c>
      <c r="C1197" t="e" vm="1">
        <f ca="1">_xlfn.XLOOKUP(M1197,Temas[Tema],Temas[id_Tema],FALSE)</f>
        <v>#NAME?</v>
      </c>
      <c r="D1197" t="s">
        <v>4589</v>
      </c>
      <c r="F1197" t="e" vm="2">
        <f t="shared" ca="1" si="72"/>
        <v>#NAME?</v>
      </c>
      <c r="G1197" t="e" vm="2">
        <f t="shared" ca="1" si="73"/>
        <v>#NAME?</v>
      </c>
      <c r="H1197" t="e" vm="2">
        <f t="shared" ca="1" si="74"/>
        <v>#NAME?</v>
      </c>
      <c r="I1197" t="str">
        <f t="shared" si="75"/>
        <v>26.01.02.01 Pasada de vehículos por autopistas</v>
      </c>
      <c r="K1197" t="s">
        <v>123</v>
      </c>
      <c r="L1197" t="s">
        <v>199</v>
      </c>
      <c r="M1197" t="s">
        <v>207</v>
      </c>
      <c r="N1197" t="s">
        <v>349</v>
      </c>
    </row>
    <row r="1198" spans="1:14" x14ac:dyDescent="0.25">
      <c r="A1198" t="e" vm="1">
        <f ca="1">_xlfn.XLOOKUP(K1198,Sectores[Sector],Sectores[id_Sector],FALSE)</f>
        <v>#NAME?</v>
      </c>
      <c r="B1198" t="e" vm="1">
        <f ca="1">_xlfn.XLOOKUP(L1198,Contenido[Contenido],Contenido[id_contenido])</f>
        <v>#NAME?</v>
      </c>
      <c r="C1198" t="e" vm="1">
        <f ca="1">_xlfn.XLOOKUP(M1198,Temas[Tema],Temas[id_Tema],FALSE)</f>
        <v>#NAME?</v>
      </c>
      <c r="D1198" t="s">
        <v>4590</v>
      </c>
      <c r="F1198" t="e" vm="2">
        <f t="shared" ca="1" si="72"/>
        <v>#NAME?</v>
      </c>
      <c r="G1198" t="e" vm="2">
        <f t="shared" ca="1" si="73"/>
        <v>#NAME?</v>
      </c>
      <c r="H1198" t="e" vm="2">
        <f t="shared" ca="1" si="74"/>
        <v>#NAME?</v>
      </c>
      <c r="I1198" t="str">
        <f t="shared" si="75"/>
        <v>26.02.01.01 Carga efectiva de comercio exterior</v>
      </c>
      <c r="K1198" t="s">
        <v>123</v>
      </c>
      <c r="L1198" t="s">
        <v>47</v>
      </c>
      <c r="M1198" t="s">
        <v>211</v>
      </c>
      <c r="N1198" t="s">
        <v>784</v>
      </c>
    </row>
    <row r="1199" spans="1:14" x14ac:dyDescent="0.25">
      <c r="A1199" t="e" vm="1">
        <f ca="1">_xlfn.XLOOKUP(K1199,Sectores[Sector],Sectores[id_Sector],FALSE)</f>
        <v>#NAME?</v>
      </c>
      <c r="B1199" t="e" vm="1">
        <f ca="1">_xlfn.XLOOKUP(L1199,Contenido[Contenido],Contenido[id_contenido])</f>
        <v>#NAME?</v>
      </c>
      <c r="C1199" t="e" vm="1">
        <f ca="1">_xlfn.XLOOKUP(M1199,Temas[Tema],Temas[id_Tema],FALSE)</f>
        <v>#NAME?</v>
      </c>
      <c r="D1199" t="s">
        <v>4591</v>
      </c>
      <c r="F1199" t="e" vm="2">
        <f t="shared" ca="1" si="72"/>
        <v>#NAME?</v>
      </c>
      <c r="G1199" t="e" vm="2">
        <f t="shared" ca="1" si="73"/>
        <v>#NAME?</v>
      </c>
      <c r="H1199" t="e" vm="2">
        <f t="shared" ca="1" si="74"/>
        <v>#NAME?</v>
      </c>
      <c r="I1199" t="str">
        <f t="shared" si="75"/>
        <v>26.02.02.01 Movimiento de carga portuaria</v>
      </c>
      <c r="K1199" t="s">
        <v>123</v>
      </c>
      <c r="L1199" t="s">
        <v>47</v>
      </c>
      <c r="M1199" t="s">
        <v>210</v>
      </c>
      <c r="N1199" t="s">
        <v>410</v>
      </c>
    </row>
    <row r="1200" spans="1:14" x14ac:dyDescent="0.25">
      <c r="A1200" t="e" vm="1">
        <f ca="1">_xlfn.XLOOKUP(K1200,Sectores[Sector],Sectores[id_Sector],FALSE)</f>
        <v>#NAME?</v>
      </c>
      <c r="B1200" t="e" vm="1">
        <f ca="1">_xlfn.XLOOKUP(L1200,Contenido[Contenido],Contenido[id_contenido])</f>
        <v>#NAME?</v>
      </c>
      <c r="C1200" t="e" vm="1">
        <f ca="1">_xlfn.XLOOKUP(M1200,Temas[Tema],Temas[id_Tema],FALSE)</f>
        <v>#NAME?</v>
      </c>
      <c r="D1200" t="s">
        <v>4591</v>
      </c>
      <c r="F1200" t="e" vm="2">
        <f t="shared" ca="1" si="72"/>
        <v>#NAME?</v>
      </c>
      <c r="G1200" t="e" vm="2">
        <f t="shared" ca="1" si="73"/>
        <v>#NAME?</v>
      </c>
      <c r="H1200" t="e" vm="2">
        <f t="shared" ca="1" si="74"/>
        <v>#NAME?</v>
      </c>
      <c r="I1200" t="str">
        <f t="shared" si="75"/>
        <v>26.02.02.01 Movimiento de carga portuaria</v>
      </c>
      <c r="K1200" t="s">
        <v>123</v>
      </c>
      <c r="L1200" t="s">
        <v>793</v>
      </c>
      <c r="M1200" t="s">
        <v>210</v>
      </c>
      <c r="N1200" t="s">
        <v>410</v>
      </c>
    </row>
    <row r="1201" spans="1:14" x14ac:dyDescent="0.25">
      <c r="A1201" t="e" vm="1">
        <f ca="1">_xlfn.XLOOKUP(K1201,Sectores[Sector],Sectores[id_Sector],FALSE)</f>
        <v>#NAME?</v>
      </c>
      <c r="B1201" t="e" vm="1">
        <f ca="1">_xlfn.XLOOKUP(L1201,Contenido[Contenido],Contenido[id_contenido])</f>
        <v>#NAME?</v>
      </c>
      <c r="C1201" t="e" vm="1">
        <f ca="1">_xlfn.XLOOKUP(M1201,Temas[Tema],Temas[id_Tema],FALSE)</f>
        <v>#NAME?</v>
      </c>
      <c r="D1201" t="s">
        <v>4592</v>
      </c>
      <c r="F1201" t="e" vm="2">
        <f t="shared" ca="1" si="72"/>
        <v>#NAME?</v>
      </c>
      <c r="G1201" t="e" vm="2">
        <f t="shared" ca="1" si="73"/>
        <v>#NAME?</v>
      </c>
      <c r="H1201" t="e" vm="2">
        <f t="shared" ca="1" si="74"/>
        <v>#NAME?</v>
      </c>
      <c r="I1201" t="str">
        <f t="shared" si="75"/>
        <v>26.03.02.01 Contenedores de 20 pies</v>
      </c>
      <c r="K1201" t="s">
        <v>123</v>
      </c>
      <c r="L1201" t="s">
        <v>793</v>
      </c>
      <c r="M1201" t="s">
        <v>212</v>
      </c>
      <c r="N1201" t="s">
        <v>791</v>
      </c>
    </row>
    <row r="1202" spans="1:14" x14ac:dyDescent="0.25">
      <c r="A1202" t="e" vm="1">
        <f ca="1">_xlfn.XLOOKUP(K1202,Sectores[Sector],Sectores[id_Sector],FALSE)</f>
        <v>#NAME?</v>
      </c>
      <c r="B1202" t="e" vm="1">
        <f ca="1">_xlfn.XLOOKUP(L1202,Contenido[Contenido],Contenido[id_contenido])</f>
        <v>#NAME?</v>
      </c>
      <c r="C1202" t="e" vm="1">
        <f ca="1">_xlfn.XLOOKUP(M1202,Temas[Tema],Temas[id_Tema],FALSE)</f>
        <v>#NAME?</v>
      </c>
      <c r="D1202" t="s">
        <v>4593</v>
      </c>
      <c r="F1202" t="e" vm="2">
        <f t="shared" ca="1" si="72"/>
        <v>#NAME?</v>
      </c>
      <c r="G1202" t="e" vm="2">
        <f t="shared" ca="1" si="73"/>
        <v>#NAME?</v>
      </c>
      <c r="H1202" t="e" vm="2">
        <f t="shared" ca="1" si="74"/>
        <v>#NAME?</v>
      </c>
      <c r="I1202" t="str">
        <f t="shared" si="75"/>
        <v>26.03.02.02 Contenedores de 40 pies</v>
      </c>
      <c r="K1202" t="s">
        <v>123</v>
      </c>
      <c r="L1202" t="s">
        <v>793</v>
      </c>
      <c r="M1202" t="s">
        <v>212</v>
      </c>
      <c r="N1202" t="s">
        <v>792</v>
      </c>
    </row>
    <row r="1203" spans="1:14" x14ac:dyDescent="0.25">
      <c r="A1203" t="e" vm="1">
        <f ca="1">_xlfn.XLOOKUP(K1203,Sectores[Sector],Sectores[id_Sector],FALSE)</f>
        <v>#NAME?</v>
      </c>
      <c r="B1203" t="e" vm="1">
        <f ca="1">_xlfn.XLOOKUP(L1203,Contenido[Contenido],Contenido[id_contenido])</f>
        <v>#NAME?</v>
      </c>
      <c r="C1203" t="e" vm="1">
        <f ca="1">_xlfn.XLOOKUP(M1203,Temas[Tema],Temas[id_Tema],FALSE)</f>
        <v>#NAME?</v>
      </c>
      <c r="D1203" t="s">
        <v>4594</v>
      </c>
      <c r="F1203" t="e" vm="2">
        <f t="shared" ca="1" si="72"/>
        <v>#NAME?</v>
      </c>
      <c r="G1203" t="e" vm="2">
        <f t="shared" ca="1" si="73"/>
        <v>#NAME?</v>
      </c>
      <c r="H1203" t="e" vm="2">
        <f t="shared" ca="1" si="74"/>
        <v>#NAME?</v>
      </c>
      <c r="I1203" t="str">
        <f t="shared" si="75"/>
        <v>26.04.01.01 Buses escolares</v>
      </c>
      <c r="K1203" t="s">
        <v>123</v>
      </c>
      <c r="L1203" t="s">
        <v>201</v>
      </c>
      <c r="M1203" t="s">
        <v>198</v>
      </c>
      <c r="N1203" t="s">
        <v>208</v>
      </c>
    </row>
    <row r="1204" spans="1:14" x14ac:dyDescent="0.25">
      <c r="A1204" t="e" vm="1">
        <f ca="1">_xlfn.XLOOKUP(K1204,Sectores[Sector],Sectores[id_Sector],FALSE)</f>
        <v>#NAME?</v>
      </c>
      <c r="B1204" t="e" vm="1">
        <f ca="1">_xlfn.XLOOKUP(L1204,Contenido[Contenido],Contenido[id_contenido])</f>
        <v>#NAME?</v>
      </c>
      <c r="C1204" t="e" vm="1">
        <f ca="1">_xlfn.XLOOKUP(M1204,Temas[Tema],Temas[id_Tema],FALSE)</f>
        <v>#NAME?</v>
      </c>
      <c r="D1204" t="s">
        <v>4595</v>
      </c>
      <c r="F1204" t="e" vm="2">
        <f t="shared" ca="1" si="72"/>
        <v>#NAME?</v>
      </c>
      <c r="G1204" t="e" vm="2">
        <f t="shared" ca="1" si="73"/>
        <v>#NAME?</v>
      </c>
      <c r="H1204" t="e" vm="2">
        <f t="shared" ca="1" si="74"/>
        <v>#NAME?</v>
      </c>
      <c r="I1204" t="str">
        <f t="shared" si="75"/>
        <v>26.04.01.02 Minibuses</v>
      </c>
      <c r="K1204" t="s">
        <v>123</v>
      </c>
      <c r="L1204" t="s">
        <v>201</v>
      </c>
      <c r="M1204" t="s">
        <v>198</v>
      </c>
      <c r="N1204" t="s">
        <v>203</v>
      </c>
    </row>
    <row r="1205" spans="1:14" x14ac:dyDescent="0.25">
      <c r="A1205" t="e" vm="1">
        <f ca="1">_xlfn.XLOOKUP(K1205,Sectores[Sector],Sectores[id_Sector],FALSE)</f>
        <v>#NAME?</v>
      </c>
      <c r="B1205" t="e" vm="1">
        <f ca="1">_xlfn.XLOOKUP(L1205,Contenido[Contenido],Contenido[id_contenido])</f>
        <v>#NAME?</v>
      </c>
      <c r="C1205" t="e" vm="1">
        <f ca="1">_xlfn.XLOOKUP(M1205,Temas[Tema],Temas[id_Tema],FALSE)</f>
        <v>#NAME?</v>
      </c>
      <c r="D1205" t="s">
        <v>4594</v>
      </c>
      <c r="F1205" t="e" vm="2">
        <f t="shared" ca="1" si="72"/>
        <v>#NAME?</v>
      </c>
      <c r="G1205" t="e" vm="2">
        <f t="shared" ca="1" si="73"/>
        <v>#NAME?</v>
      </c>
      <c r="H1205" t="e" vm="2">
        <f t="shared" ca="1" si="74"/>
        <v>#NAME?</v>
      </c>
      <c r="I1205" t="str">
        <f t="shared" si="75"/>
        <v>26.04.01.01 Buses</v>
      </c>
      <c r="K1205" t="s">
        <v>123</v>
      </c>
      <c r="L1205" t="s">
        <v>200</v>
      </c>
      <c r="M1205" t="s">
        <v>198</v>
      </c>
      <c r="N1205" t="s">
        <v>202</v>
      </c>
    </row>
    <row r="1206" spans="1:14" x14ac:dyDescent="0.25">
      <c r="A1206" t="e" vm="1">
        <f ca="1">_xlfn.XLOOKUP(K1206,Sectores[Sector],Sectores[id_Sector],FALSE)</f>
        <v>#NAME?</v>
      </c>
      <c r="B1206" t="e" vm="1">
        <f ca="1">_xlfn.XLOOKUP(L1206,Contenido[Contenido],Contenido[id_contenido])</f>
        <v>#NAME?</v>
      </c>
      <c r="C1206" t="e" vm="1">
        <f ca="1">_xlfn.XLOOKUP(M1206,Temas[Tema],Temas[id_Tema],FALSE)</f>
        <v>#NAME?</v>
      </c>
      <c r="D1206" t="s">
        <v>4595</v>
      </c>
      <c r="F1206" t="e" vm="2">
        <f t="shared" ca="1" si="72"/>
        <v>#NAME?</v>
      </c>
      <c r="G1206" t="e" vm="2">
        <f t="shared" ca="1" si="73"/>
        <v>#NAME?</v>
      </c>
      <c r="H1206" t="e" vm="2">
        <f t="shared" ca="1" si="74"/>
        <v>#NAME?</v>
      </c>
      <c r="I1206" t="str">
        <f t="shared" si="75"/>
        <v>26.04.01.02 Taxis</v>
      </c>
      <c r="K1206" t="s">
        <v>123</v>
      </c>
      <c r="L1206" t="s">
        <v>200</v>
      </c>
      <c r="M1206" t="s">
        <v>198</v>
      </c>
      <c r="N1206" t="s">
        <v>204</v>
      </c>
    </row>
    <row r="1207" spans="1:14" x14ac:dyDescent="0.25">
      <c r="A1207" t="e" vm="1">
        <f ca="1">_xlfn.XLOOKUP(K1207,Sectores[Sector],Sectores[id_Sector],FALSE)</f>
        <v>#NAME?</v>
      </c>
      <c r="B1207" t="e" vm="1">
        <f ca="1">_xlfn.XLOOKUP(L1207,Contenido[Contenido],Contenido[id_contenido])</f>
        <v>#NAME?</v>
      </c>
      <c r="C1207" t="e" vm="1">
        <f ca="1">_xlfn.XLOOKUP(M1207,Temas[Tema],Temas[id_Tema],FALSE)</f>
        <v>#NAME?</v>
      </c>
      <c r="D1207" t="s">
        <v>4596</v>
      </c>
      <c r="F1207" t="e" vm="2">
        <f t="shared" ca="1" si="72"/>
        <v>#NAME?</v>
      </c>
      <c r="G1207" t="e" vm="2">
        <f t="shared" ca="1" si="73"/>
        <v>#NAME?</v>
      </c>
      <c r="H1207" t="e" vm="2">
        <f t="shared" ca="1" si="74"/>
        <v>#NAME?</v>
      </c>
      <c r="I1207" t="str">
        <f t="shared" si="75"/>
        <v>26.04.01.03 Trolebuses</v>
      </c>
      <c r="K1207" t="s">
        <v>123</v>
      </c>
      <c r="L1207" t="s">
        <v>200</v>
      </c>
      <c r="M1207" t="s">
        <v>198</v>
      </c>
      <c r="N1207" t="s">
        <v>205</v>
      </c>
    </row>
    <row r="1208" spans="1:14" x14ac:dyDescent="0.25">
      <c r="A1208" t="e" vm="1">
        <f ca="1">_xlfn.XLOOKUP(K1208,Sectores[Sector],Sectores[id_Sector],FALSE)</f>
        <v>#NAME?</v>
      </c>
      <c r="B1208" t="e" vm="1">
        <f ca="1">_xlfn.XLOOKUP(L1208,Contenido[Contenido],Contenido[id_contenido])</f>
        <v>#NAME?</v>
      </c>
      <c r="C1208" t="e" vm="1">
        <f ca="1">_xlfn.XLOOKUP(M1208,Temas[Tema],Temas[id_Tema],FALSE)</f>
        <v>#NAME?</v>
      </c>
      <c r="D1208" t="s">
        <v>4555</v>
      </c>
      <c r="F1208" t="e" vm="2">
        <f t="shared" ca="1" si="72"/>
        <v>#NAME?</v>
      </c>
      <c r="G1208" t="e" vm="2">
        <f t="shared" ca="1" si="73"/>
        <v>#NAME?</v>
      </c>
      <c r="H1208" t="e" vm="2">
        <f t="shared" ca="1" si="74"/>
        <v>#NAME?</v>
      </c>
      <c r="I1208" t="str">
        <f t="shared" si="75"/>
        <v>21.05.02.01 Compañías de bomberos</v>
      </c>
      <c r="K1208" t="s">
        <v>126</v>
      </c>
      <c r="L1208" t="s">
        <v>127</v>
      </c>
      <c r="M1208" t="s">
        <v>213</v>
      </c>
      <c r="N1208" t="s">
        <v>209</v>
      </c>
    </row>
    <row r="1209" spans="1:14" x14ac:dyDescent="0.25">
      <c r="A1209" t="e" vm="1">
        <f ca="1">_xlfn.XLOOKUP(K1209,Sectores[Sector],Sectores[id_Sector],FALSE)</f>
        <v>#NAME?</v>
      </c>
      <c r="B1209" t="e" vm="1">
        <f ca="1">_xlfn.XLOOKUP(L1209,Contenido[Contenido],Contenido[id_contenido])</f>
        <v>#NAME?</v>
      </c>
      <c r="C1209" t="e" vm="1">
        <f ca="1">_xlfn.XLOOKUP(M1209,Temas[Tema],Temas[id_Tema],FALSE)</f>
        <v>#NAME?</v>
      </c>
      <c r="D1209" t="s">
        <v>4597</v>
      </c>
      <c r="F1209" t="e" vm="2">
        <f t="shared" ca="1" si="72"/>
        <v>#NAME?</v>
      </c>
      <c r="G1209" t="e" vm="2">
        <f t="shared" ca="1" si="73"/>
        <v>#NAME?</v>
      </c>
      <c r="H1209" t="e" vm="2">
        <f t="shared" ca="1" si="74"/>
        <v>#NAME?</v>
      </c>
      <c r="I1209" t="str">
        <f t="shared" si="75"/>
        <v>28.01.01.01 Femicidios</v>
      </c>
      <c r="K1209" t="s">
        <v>106</v>
      </c>
      <c r="L1209" t="s">
        <v>181</v>
      </c>
      <c r="M1209" t="s">
        <v>182</v>
      </c>
      <c r="N1209" t="s">
        <v>180</v>
      </c>
    </row>
    <row r="1210" spans="1:14" x14ac:dyDescent="0.25">
      <c r="A1210" t="e" vm="1">
        <f ca="1">_xlfn.XLOOKUP(K1210,Sectores[Sector],Sectores[id_Sector],FALSE)</f>
        <v>#NAME?</v>
      </c>
      <c r="B1210" t="e" vm="1">
        <f ca="1">_xlfn.XLOOKUP(L1210,Contenido[Contenido],Contenido[id_contenido])</f>
        <v>#NAME?</v>
      </c>
      <c r="C1210" t="e" vm="1">
        <f ca="1">_xlfn.XLOOKUP(M1210,Temas[Tema],Temas[id_Tema],FALSE)</f>
        <v>#NAME?</v>
      </c>
      <c r="D1210" t="s">
        <v>4598</v>
      </c>
      <c r="F1210" t="e" vm="2">
        <f t="shared" ca="1" si="72"/>
        <v>#NAME?</v>
      </c>
      <c r="G1210" t="e" vm="2">
        <f t="shared" ca="1" si="73"/>
        <v>#NAME?</v>
      </c>
      <c r="H1210" t="e" vm="2">
        <f t="shared" ca="1" si="74"/>
        <v>#NAME?</v>
      </c>
      <c r="I1210" t="str">
        <f t="shared" si="75"/>
        <v>28.01.02.01 Aborto Cometido Por Facultativo Por Causales No Reguladas</v>
      </c>
      <c r="K1210" t="s">
        <v>106</v>
      </c>
      <c r="L1210" t="s">
        <v>181</v>
      </c>
      <c r="M1210" t="s">
        <v>1171</v>
      </c>
      <c r="N1210" t="s">
        <v>1172</v>
      </c>
    </row>
    <row r="1211" spans="1:14" x14ac:dyDescent="0.25">
      <c r="A1211" t="e" vm="1">
        <f ca="1">_xlfn.XLOOKUP(K1211,Sectores[Sector],Sectores[id_Sector],FALSE)</f>
        <v>#NAME?</v>
      </c>
      <c r="B1211" t="e" vm="1">
        <f ca="1">_xlfn.XLOOKUP(L1211,Contenido[Contenido],Contenido[id_contenido])</f>
        <v>#NAME?</v>
      </c>
      <c r="C1211" t="e" vm="1">
        <f ca="1">_xlfn.XLOOKUP(M1211,Temas[Tema],Temas[id_Tema],FALSE)</f>
        <v>#NAME?</v>
      </c>
      <c r="D1211" t="s">
        <v>4599</v>
      </c>
      <c r="F1211" t="e" vm="2">
        <f t="shared" ca="1" si="72"/>
        <v>#NAME?</v>
      </c>
      <c r="G1211" t="e" vm="2">
        <f t="shared" ca="1" si="73"/>
        <v>#NAME?</v>
      </c>
      <c r="H1211" t="e" vm="2">
        <f t="shared" ca="1" si="74"/>
        <v>#NAME?</v>
      </c>
      <c r="I1211" t="str">
        <f t="shared" si="75"/>
        <v>28.01.02.02 Aborto Consentido Causales No Reguladas</v>
      </c>
      <c r="K1211" t="s">
        <v>106</v>
      </c>
      <c r="L1211" t="s">
        <v>181</v>
      </c>
      <c r="M1211" t="s">
        <v>1171</v>
      </c>
      <c r="N1211" t="s">
        <v>1176</v>
      </c>
    </row>
    <row r="1212" spans="1:14" x14ac:dyDescent="0.25">
      <c r="A1212" t="e" vm="1">
        <f ca="1">_xlfn.XLOOKUP(K1212,Sectores[Sector],Sectores[id_Sector],FALSE)</f>
        <v>#NAME?</v>
      </c>
      <c r="B1212" t="e" vm="1">
        <f ca="1">_xlfn.XLOOKUP(L1212,Contenido[Contenido],Contenido[id_contenido])</f>
        <v>#NAME?</v>
      </c>
      <c r="C1212" t="e" vm="1">
        <f ca="1">_xlfn.XLOOKUP(M1212,Temas[Tema],Temas[id_Tema],FALSE)</f>
        <v>#NAME?</v>
      </c>
      <c r="D1212" t="s">
        <v>4600</v>
      </c>
      <c r="F1212" t="e" vm="2">
        <f t="shared" ca="1" si="72"/>
        <v>#NAME?</v>
      </c>
      <c r="G1212" t="e" vm="2">
        <f t="shared" ca="1" si="73"/>
        <v>#NAME?</v>
      </c>
      <c r="H1212" t="e" vm="2">
        <f t="shared" ca="1" si="74"/>
        <v>#NAME?</v>
      </c>
      <c r="I1212" t="str">
        <f t="shared" si="75"/>
        <v>28.01.02.03 Aborto Sin Consentimiento</v>
      </c>
      <c r="K1212" t="s">
        <v>106</v>
      </c>
      <c r="L1212" t="s">
        <v>181</v>
      </c>
      <c r="M1212" t="s">
        <v>1171</v>
      </c>
      <c r="N1212" t="s">
        <v>1178</v>
      </c>
    </row>
    <row r="1213" spans="1:14" x14ac:dyDescent="0.25">
      <c r="A1213" t="e" vm="1">
        <f ca="1">_xlfn.XLOOKUP(K1213,Sectores[Sector],Sectores[id_Sector],FALSE)</f>
        <v>#NAME?</v>
      </c>
      <c r="B1213" t="e" vm="1">
        <f ca="1">_xlfn.XLOOKUP(L1213,Contenido[Contenido],Contenido[id_contenido])</f>
        <v>#NAME?</v>
      </c>
      <c r="C1213" t="e" vm="1">
        <f ca="1">_xlfn.XLOOKUP(M1213,Temas[Tema],Temas[id_Tema],FALSE)</f>
        <v>#NAME?</v>
      </c>
      <c r="D1213" t="s">
        <v>4601</v>
      </c>
      <c r="F1213" t="e" vm="2">
        <f t="shared" ca="1" si="72"/>
        <v>#NAME?</v>
      </c>
      <c r="G1213" t="e" vm="2">
        <f t="shared" ca="1" si="73"/>
        <v>#NAME?</v>
      </c>
      <c r="H1213" t="e" vm="2">
        <f t="shared" ca="1" si="74"/>
        <v>#NAME?</v>
      </c>
      <c r="I1213" t="str">
        <f t="shared" si="75"/>
        <v>28.01.02.04 Femicidio Intimo</v>
      </c>
      <c r="K1213" t="s">
        <v>106</v>
      </c>
      <c r="L1213" t="s">
        <v>181</v>
      </c>
      <c r="M1213" t="s">
        <v>1171</v>
      </c>
      <c r="N1213" t="s">
        <v>1180</v>
      </c>
    </row>
    <row r="1214" spans="1:14" x14ac:dyDescent="0.25">
      <c r="A1214" t="e" vm="1">
        <f ca="1">_xlfn.XLOOKUP(K1214,Sectores[Sector],Sectores[id_Sector],FALSE)</f>
        <v>#NAME?</v>
      </c>
      <c r="B1214" t="e" vm="1">
        <f ca="1">_xlfn.XLOOKUP(L1214,Contenido[Contenido],Contenido[id_contenido])</f>
        <v>#NAME?</v>
      </c>
      <c r="C1214" t="e" vm="1">
        <f ca="1">_xlfn.XLOOKUP(M1214,Temas[Tema],Temas[id_Tema],FALSE)</f>
        <v>#NAME?</v>
      </c>
      <c r="D1214" t="s">
        <v>4602</v>
      </c>
      <c r="F1214" t="e" vm="2">
        <f t="shared" ca="1" si="72"/>
        <v>#NAME?</v>
      </c>
      <c r="G1214" t="e" vm="2">
        <f t="shared" ca="1" si="73"/>
        <v>#NAME?</v>
      </c>
      <c r="H1214" t="e" vm="2">
        <f t="shared" ca="1" si="74"/>
        <v>#NAME?</v>
      </c>
      <c r="I1214" t="str">
        <f t="shared" si="75"/>
        <v>28.01.02.05 Maltrato Habitual (Violencia Intrafamiliar)</v>
      </c>
      <c r="K1214" t="s">
        <v>106</v>
      </c>
      <c r="L1214" t="s">
        <v>181</v>
      </c>
      <c r="M1214" t="s">
        <v>1171</v>
      </c>
      <c r="N1214" t="s">
        <v>1182</v>
      </c>
    </row>
    <row r="1215" spans="1:14" x14ac:dyDescent="0.25">
      <c r="A1215" t="e" vm="1">
        <f ca="1">_xlfn.XLOOKUP(K1215,Sectores[Sector],Sectores[id_Sector],FALSE)</f>
        <v>#NAME?</v>
      </c>
      <c r="B1215" t="e" vm="1">
        <f ca="1">_xlfn.XLOOKUP(L1215,Contenido[Contenido],Contenido[id_contenido])</f>
        <v>#NAME?</v>
      </c>
      <c r="C1215" t="e" vm="1">
        <f ca="1">_xlfn.XLOOKUP(M1215,Temas[Tema],Temas[id_Tema],FALSE)</f>
        <v>#NAME?</v>
      </c>
      <c r="D1215" t="s">
        <v>4603</v>
      </c>
      <c r="F1215" t="e" vm="2">
        <f t="shared" ca="1" si="72"/>
        <v>#NAME?</v>
      </c>
      <c r="G1215" t="e" vm="2">
        <f t="shared" ca="1" si="73"/>
        <v>#NAME?</v>
      </c>
      <c r="H1215" t="e" vm="2">
        <f t="shared" ca="1" si="74"/>
        <v>#NAME?</v>
      </c>
      <c r="I1215" t="str">
        <f t="shared" si="75"/>
        <v>28.01.02.06 Secuestro Con Homicidio, Violación O Lesiones</v>
      </c>
      <c r="K1215" t="s">
        <v>106</v>
      </c>
      <c r="L1215" t="s">
        <v>181</v>
      </c>
      <c r="M1215" t="s">
        <v>1171</v>
      </c>
      <c r="N1215" t="s">
        <v>1184</v>
      </c>
    </row>
    <row r="1216" spans="1:14" x14ac:dyDescent="0.25">
      <c r="A1216" t="e" vm="1">
        <f ca="1">_xlfn.XLOOKUP(K1216,Sectores[Sector],Sectores[id_Sector],FALSE)</f>
        <v>#NAME?</v>
      </c>
      <c r="B1216" t="e" vm="1">
        <f ca="1">_xlfn.XLOOKUP(L1216,Contenido[Contenido],Contenido[id_contenido])</f>
        <v>#NAME?</v>
      </c>
      <c r="C1216" t="e" vm="1">
        <f ca="1">_xlfn.XLOOKUP(M1216,Temas[Tema],Temas[id_Tema],FALSE)</f>
        <v>#NAME?</v>
      </c>
      <c r="D1216" t="s">
        <v>3612</v>
      </c>
      <c r="F1216" t="e" vm="2">
        <f t="shared" ca="1" si="72"/>
        <v>#NAME?</v>
      </c>
      <c r="G1216" t="e" vm="2">
        <f t="shared" ca="1" si="73"/>
        <v>#NAME?</v>
      </c>
      <c r="H1216" t="e" vm="2">
        <f t="shared" ca="1" si="74"/>
        <v>#NAME?</v>
      </c>
      <c r="I1216" t="str">
        <f t="shared" si="75"/>
        <v>07.01.02.01 Número de Aphrenesiones</v>
      </c>
      <c r="K1216" t="s">
        <v>106</v>
      </c>
      <c r="L1216" t="s">
        <v>1186</v>
      </c>
      <c r="M1216" t="s">
        <v>401</v>
      </c>
      <c r="N1216" t="s">
        <v>1187</v>
      </c>
    </row>
    <row r="1217" spans="1:14" x14ac:dyDescent="0.25">
      <c r="A1217" t="e" vm="1">
        <f ca="1">_xlfn.XLOOKUP(K1217,Sectores[Sector],Sectores[id_Sector],FALSE)</f>
        <v>#NAME?</v>
      </c>
      <c r="B1217" t="e" vm="1">
        <f ca="1">_xlfn.XLOOKUP(L1217,Contenido[Contenido],Contenido[id_contenido])</f>
        <v>#NAME?</v>
      </c>
      <c r="C1217" t="e" vm="1">
        <f ca="1">_xlfn.XLOOKUP(M1217,Temas[Tema],Temas[id_Tema],FALSE)</f>
        <v>#NAME?</v>
      </c>
      <c r="D1217" t="s">
        <v>3624</v>
      </c>
      <c r="F1217" t="e" vm="2">
        <f t="shared" ca="1" si="72"/>
        <v>#NAME?</v>
      </c>
      <c r="G1217" t="e" vm="2">
        <f t="shared" ca="1" si="73"/>
        <v>#NAME?</v>
      </c>
      <c r="H1217" t="e" vm="2">
        <f t="shared" ca="1" si="74"/>
        <v>#NAME?</v>
      </c>
      <c r="I1217" t="str">
        <f t="shared" si="75"/>
        <v>07.01.03.01 Número de Casos Policiales</v>
      </c>
      <c r="K1217" t="s">
        <v>106</v>
      </c>
      <c r="L1217" t="s">
        <v>1186</v>
      </c>
      <c r="M1217" t="s">
        <v>69</v>
      </c>
      <c r="N1217" t="s">
        <v>1191</v>
      </c>
    </row>
    <row r="1218" spans="1:14" x14ac:dyDescent="0.25">
      <c r="A1218" t="e" vm="1">
        <f ca="1">_xlfn.XLOOKUP(K1218,Sectores[Sector],Sectores[id_Sector],FALSE)</f>
        <v>#NAME?</v>
      </c>
      <c r="B1218" t="e" vm="1">
        <f ca="1">_xlfn.XLOOKUP(L1218,Contenido[Contenido],Contenido[id_contenido])</f>
        <v>#NAME?</v>
      </c>
      <c r="C1218" t="e" vm="1">
        <f ca="1">_xlfn.XLOOKUP(M1218,Temas[Tema],Temas[id_Tema],FALSE)</f>
        <v>#NAME?</v>
      </c>
      <c r="D1218" t="s">
        <v>3636</v>
      </c>
      <c r="F1218" t="e" vm="2">
        <f t="shared" ca="1" si="72"/>
        <v>#NAME?</v>
      </c>
      <c r="G1218" t="e" vm="2">
        <f t="shared" ca="1" si="73"/>
        <v>#NAME?</v>
      </c>
      <c r="H1218" t="e" vm="2">
        <f t="shared" ca="1" si="74"/>
        <v>#NAME?</v>
      </c>
      <c r="I1218" t="str">
        <f t="shared" si="75"/>
        <v>07.01.04.01 Número de Denuncias por Violación</v>
      </c>
      <c r="K1218" t="s">
        <v>106</v>
      </c>
      <c r="L1218" t="s">
        <v>1186</v>
      </c>
      <c r="M1218" t="s">
        <v>70</v>
      </c>
      <c r="N1218" t="s">
        <v>1193</v>
      </c>
    </row>
    <row r="1219" spans="1:14" x14ac:dyDescent="0.25">
      <c r="A1219" t="e" vm="1">
        <f ca="1">_xlfn.XLOOKUP(K1219,Sectores[Sector],Sectores[id_Sector],FALSE)</f>
        <v>#NAME?</v>
      </c>
      <c r="B1219" t="e" vm="1">
        <f ca="1">_xlfn.XLOOKUP(L1219,Contenido[Contenido],Contenido[id_contenido])</f>
        <v>#NAME?</v>
      </c>
      <c r="C1219" t="e" vm="1">
        <f ca="1">_xlfn.XLOOKUP(M1219,Temas[Tema],Temas[id_Tema],FALSE)</f>
        <v>#NAME?</v>
      </c>
      <c r="D1219" t="s">
        <v>3648</v>
      </c>
      <c r="F1219" t="e" vm="2">
        <f t="shared" ca="1" si="72"/>
        <v>#NAME?</v>
      </c>
      <c r="G1219" t="e" vm="2">
        <f t="shared" ca="1" si="73"/>
        <v>#NAME?</v>
      </c>
      <c r="H1219" t="e" vm="2">
        <f t="shared" ca="1" si="74"/>
        <v>#NAME?</v>
      </c>
      <c r="I1219" t="str">
        <f t="shared" si="75"/>
        <v>07.01.05.01 Número de Detenciones</v>
      </c>
      <c r="K1219" t="s">
        <v>106</v>
      </c>
      <c r="L1219" t="s">
        <v>1186</v>
      </c>
      <c r="M1219" t="s">
        <v>71</v>
      </c>
      <c r="N1219" t="s">
        <v>1195</v>
      </c>
    </row>
    <row r="1220" spans="1:14" x14ac:dyDescent="0.25">
      <c r="A1220" t="e" vm="1">
        <f ca="1">_xlfn.XLOOKUP(K1220,Sectores[Sector],Sectores[id_Sector],FALSE)</f>
        <v>#NAME?</v>
      </c>
      <c r="B1220" t="e" vm="1">
        <f ca="1">_xlfn.XLOOKUP(L1220,Contenido[Contenido],Contenido[id_contenido])</f>
        <v>#NAME?</v>
      </c>
      <c r="C1220" t="e" vm="1">
        <f ca="1">_xlfn.XLOOKUP(M1220,Temas[Tema],Temas[id_Tema],FALSE)</f>
        <v>#NAME?</v>
      </c>
      <c r="D1220" t="s">
        <v>3612</v>
      </c>
      <c r="F1220" t="e" vm="2">
        <f t="shared" ca="1" si="72"/>
        <v>#NAME?</v>
      </c>
      <c r="G1220" t="e" vm="2">
        <f t="shared" ca="1" si="73"/>
        <v>#NAME?</v>
      </c>
      <c r="H1220" t="e" vm="2">
        <f t="shared" ca="1" si="74"/>
        <v>#NAME?</v>
      </c>
      <c r="I1220" t="str">
        <f t="shared" si="75"/>
        <v>07.01.02.01 Número de Aprehensiones</v>
      </c>
      <c r="K1220" t="s">
        <v>106</v>
      </c>
      <c r="L1220" t="s">
        <v>1197</v>
      </c>
      <c r="M1220" t="s">
        <v>401</v>
      </c>
      <c r="N1220" t="s">
        <v>1198</v>
      </c>
    </row>
    <row r="1221" spans="1:14" x14ac:dyDescent="0.25">
      <c r="A1221" t="e" vm="1">
        <f ca="1">_xlfn.XLOOKUP(K1221,Sectores[Sector],Sectores[id_Sector],FALSE)</f>
        <v>#NAME?</v>
      </c>
      <c r="B1221" t="e" vm="1">
        <f ca="1">_xlfn.XLOOKUP(L1221,Contenido[Contenido],Contenido[id_contenido])</f>
        <v>#NAME?</v>
      </c>
      <c r="C1221" t="e" vm="1">
        <f ca="1">_xlfn.XLOOKUP(M1221,Temas[Tema],Temas[id_Tema],FALSE)</f>
        <v>#NAME?</v>
      </c>
      <c r="D1221" t="s">
        <v>3613</v>
      </c>
      <c r="F1221" t="e" vm="2">
        <f t="shared" ref="F1221:F1234" ca="1" si="76">+A1221&amp;" "&amp;K1221</f>
        <v>#NAME?</v>
      </c>
      <c r="G1221" t="e" vm="2">
        <f t="shared" ref="G1221:G1234" ca="1" si="77">+B1221&amp;" "&amp;L1221</f>
        <v>#NAME?</v>
      </c>
      <c r="H1221" t="e" vm="2">
        <f t="shared" ref="H1221:H1234" ca="1" si="78">+C1221&amp;" "&amp;M1221</f>
        <v>#NAME?</v>
      </c>
      <c r="I1221" t="str">
        <f t="shared" ref="I1221:I1234" si="79">+D1221&amp;" "&amp;N1221</f>
        <v>07.01.02.02 Tasa de Aprehensiones</v>
      </c>
      <c r="K1221" t="s">
        <v>106</v>
      </c>
      <c r="L1221" t="s">
        <v>1197</v>
      </c>
      <c r="M1221" t="s">
        <v>401</v>
      </c>
      <c r="N1221" t="s">
        <v>1203</v>
      </c>
    </row>
    <row r="1222" spans="1:14" x14ac:dyDescent="0.25">
      <c r="A1222" t="e" vm="1">
        <f ca="1">_xlfn.XLOOKUP(K1222,Sectores[Sector],Sectores[id_Sector],FALSE)</f>
        <v>#NAME?</v>
      </c>
      <c r="B1222" t="e" vm="1">
        <f ca="1">_xlfn.XLOOKUP(L1222,Contenido[Contenido],Contenido[id_contenido])</f>
        <v>#NAME?</v>
      </c>
      <c r="C1222" t="e" vm="1">
        <f ca="1">_xlfn.XLOOKUP(M1222,Temas[Tema],Temas[id_Tema],FALSE)</f>
        <v>#NAME?</v>
      </c>
      <c r="D1222" t="s">
        <v>3624</v>
      </c>
      <c r="F1222" t="e" vm="2">
        <f t="shared" ca="1" si="76"/>
        <v>#NAME?</v>
      </c>
      <c r="G1222" t="e" vm="2">
        <f t="shared" ca="1" si="77"/>
        <v>#NAME?</v>
      </c>
      <c r="H1222" t="e" vm="2">
        <f t="shared" ca="1" si="78"/>
        <v>#NAME?</v>
      </c>
      <c r="I1222" t="str">
        <f t="shared" si="79"/>
        <v>07.01.03.01 Número de Casos Policiales</v>
      </c>
      <c r="K1222" t="s">
        <v>106</v>
      </c>
      <c r="L1222" t="s">
        <v>1197</v>
      </c>
      <c r="M1222" t="s">
        <v>69</v>
      </c>
      <c r="N1222" t="s">
        <v>1191</v>
      </c>
    </row>
    <row r="1223" spans="1:14" x14ac:dyDescent="0.25">
      <c r="A1223" t="e" vm="1">
        <f ca="1">_xlfn.XLOOKUP(K1223,Sectores[Sector],Sectores[id_Sector],FALSE)</f>
        <v>#NAME?</v>
      </c>
      <c r="B1223" t="e" vm="1">
        <f ca="1">_xlfn.XLOOKUP(L1223,Contenido[Contenido],Contenido[id_contenido])</f>
        <v>#NAME?</v>
      </c>
      <c r="C1223" t="e" vm="1">
        <f ca="1">_xlfn.XLOOKUP(M1223,Temas[Tema],Temas[id_Tema],FALSE)</f>
        <v>#NAME?</v>
      </c>
      <c r="D1223" t="s">
        <v>3625</v>
      </c>
      <c r="F1223" t="e" vm="2">
        <f t="shared" ca="1" si="76"/>
        <v>#NAME?</v>
      </c>
      <c r="G1223" t="e" vm="2">
        <f t="shared" ca="1" si="77"/>
        <v>#NAME?</v>
      </c>
      <c r="H1223" t="e" vm="2">
        <f t="shared" ca="1" si="78"/>
        <v>#NAME?</v>
      </c>
      <c r="I1223" t="str">
        <f t="shared" si="79"/>
        <v>07.01.03.02 Tasa de Casos Policiales</v>
      </c>
      <c r="K1223" t="s">
        <v>106</v>
      </c>
      <c r="L1223" t="s">
        <v>1197</v>
      </c>
      <c r="M1223" t="s">
        <v>69</v>
      </c>
      <c r="N1223" t="s">
        <v>72</v>
      </c>
    </row>
    <row r="1224" spans="1:14" x14ac:dyDescent="0.25">
      <c r="A1224" t="e" vm="1">
        <f ca="1">_xlfn.XLOOKUP(K1224,Sectores[Sector],Sectores[id_Sector],FALSE)</f>
        <v>#NAME?</v>
      </c>
      <c r="B1224" t="e" vm="1">
        <f ca="1">_xlfn.XLOOKUP(L1224,Contenido[Contenido],Contenido[id_contenido])</f>
        <v>#NAME?</v>
      </c>
      <c r="C1224" t="e" vm="1">
        <f ca="1">_xlfn.XLOOKUP(M1224,Temas[Tema],Temas[id_Tema],FALSE)</f>
        <v>#NAME?</v>
      </c>
      <c r="D1224" t="s">
        <v>3636</v>
      </c>
      <c r="F1224" t="e" vm="2">
        <f t="shared" ca="1" si="76"/>
        <v>#NAME?</v>
      </c>
      <c r="G1224" t="e" vm="2">
        <f t="shared" ca="1" si="77"/>
        <v>#NAME?</v>
      </c>
      <c r="H1224" t="e" vm="2">
        <f t="shared" ca="1" si="78"/>
        <v>#NAME?</v>
      </c>
      <c r="I1224" t="str">
        <f t="shared" si="79"/>
        <v>07.01.04.01 Número de Denuncias</v>
      </c>
      <c r="K1224" t="s">
        <v>106</v>
      </c>
      <c r="L1224" t="s">
        <v>1197</v>
      </c>
      <c r="M1224" t="s">
        <v>70</v>
      </c>
      <c r="N1224" t="s">
        <v>1200</v>
      </c>
    </row>
    <row r="1225" spans="1:14" x14ac:dyDescent="0.25">
      <c r="A1225" t="e" vm="1">
        <f ca="1">_xlfn.XLOOKUP(K1225,Sectores[Sector],Sectores[id_Sector],FALSE)</f>
        <v>#NAME?</v>
      </c>
      <c r="B1225" t="e" vm="1">
        <f ca="1">_xlfn.XLOOKUP(L1225,Contenido[Contenido],Contenido[id_contenido])</f>
        <v>#NAME?</v>
      </c>
      <c r="C1225" t="e" vm="1">
        <f ca="1">_xlfn.XLOOKUP(M1225,Temas[Tema],Temas[id_Tema],FALSE)</f>
        <v>#NAME?</v>
      </c>
      <c r="D1225" t="s">
        <v>3637</v>
      </c>
      <c r="F1225" t="e" vm="2">
        <f t="shared" ca="1" si="76"/>
        <v>#NAME?</v>
      </c>
      <c r="G1225" t="e" vm="2">
        <f t="shared" ca="1" si="77"/>
        <v>#NAME?</v>
      </c>
      <c r="H1225" t="e" vm="2">
        <f t="shared" ca="1" si="78"/>
        <v>#NAME?</v>
      </c>
      <c r="I1225" t="str">
        <f t="shared" si="79"/>
        <v>07.01.04.02 Tasa de Denuncias</v>
      </c>
      <c r="K1225" t="s">
        <v>106</v>
      </c>
      <c r="L1225" t="s">
        <v>1197</v>
      </c>
      <c r="M1225" t="s">
        <v>70</v>
      </c>
      <c r="N1225" t="s">
        <v>73</v>
      </c>
    </row>
    <row r="1226" spans="1:14" x14ac:dyDescent="0.25">
      <c r="A1226" t="e" vm="1">
        <f ca="1">_xlfn.XLOOKUP(K1226,Sectores[Sector],Sectores[id_Sector],FALSE)</f>
        <v>#NAME?</v>
      </c>
      <c r="B1226" t="e" vm="1">
        <f ca="1">_xlfn.XLOOKUP(L1226,Contenido[Contenido],Contenido[id_contenido])</f>
        <v>#NAME?</v>
      </c>
      <c r="C1226" t="e" vm="1">
        <f ca="1">_xlfn.XLOOKUP(M1226,Temas[Tema],Temas[id_Tema],FALSE)</f>
        <v>#NAME?</v>
      </c>
      <c r="D1226" t="s">
        <v>3648</v>
      </c>
      <c r="F1226" t="e" vm="2">
        <f t="shared" ca="1" si="76"/>
        <v>#NAME?</v>
      </c>
      <c r="G1226" t="e" vm="2">
        <f t="shared" ca="1" si="77"/>
        <v>#NAME?</v>
      </c>
      <c r="H1226" t="e" vm="2">
        <f t="shared" ca="1" si="78"/>
        <v>#NAME?</v>
      </c>
      <c r="I1226" t="str">
        <f t="shared" si="79"/>
        <v>07.01.05.01 Número de Detenciones</v>
      </c>
      <c r="K1226" t="s">
        <v>106</v>
      </c>
      <c r="L1226" t="s">
        <v>1197</v>
      </c>
      <c r="M1226" t="s">
        <v>71</v>
      </c>
      <c r="N1226" t="s">
        <v>1195</v>
      </c>
    </row>
    <row r="1227" spans="1:14" x14ac:dyDescent="0.25">
      <c r="A1227" t="e" vm="1">
        <f ca="1">_xlfn.XLOOKUP(K1227,Sectores[Sector],Sectores[id_Sector],FALSE)</f>
        <v>#NAME?</v>
      </c>
      <c r="B1227" t="e" vm="1">
        <f ca="1">_xlfn.XLOOKUP(L1227,Contenido[Contenido],Contenido[id_contenido])</f>
        <v>#NAME?</v>
      </c>
      <c r="C1227" t="e" vm="1">
        <f ca="1">_xlfn.XLOOKUP(M1227,Temas[Tema],Temas[id_Tema],FALSE)</f>
        <v>#NAME?</v>
      </c>
      <c r="D1227" t="s">
        <v>3649</v>
      </c>
      <c r="F1227" t="e" vm="2">
        <f t="shared" ca="1" si="76"/>
        <v>#NAME?</v>
      </c>
      <c r="G1227" t="e" vm="2">
        <f t="shared" ca="1" si="77"/>
        <v>#NAME?</v>
      </c>
      <c r="H1227" t="e" vm="2">
        <f t="shared" ca="1" si="78"/>
        <v>#NAME?</v>
      </c>
      <c r="I1227" t="str">
        <f t="shared" si="79"/>
        <v>07.01.05.02 Tasa de Detenciones</v>
      </c>
      <c r="K1227" t="s">
        <v>106</v>
      </c>
      <c r="L1227" t="s">
        <v>1197</v>
      </c>
      <c r="M1227" t="s">
        <v>71</v>
      </c>
      <c r="N1227" t="s">
        <v>74</v>
      </c>
    </row>
    <row r="1228" spans="1:14" x14ac:dyDescent="0.25">
      <c r="A1228" t="e" vm="1">
        <f ca="1">_xlfn.XLOOKUP(K1228,Sectores[Sector],Sectores[id_Sector],FALSE)</f>
        <v>#NAME?</v>
      </c>
      <c r="B1228" t="e" vm="1">
        <f ca="1">_xlfn.XLOOKUP(L1228,Contenido[Contenido],Contenido[id_contenido])</f>
        <v>#NAME?</v>
      </c>
      <c r="C1228" t="e" vm="1">
        <f ca="1">_xlfn.XLOOKUP(M1228,Temas[Tema],Temas[id_Tema],FALSE)</f>
        <v>#NAME?</v>
      </c>
      <c r="D1228" t="s">
        <v>4604</v>
      </c>
      <c r="F1228" t="e" vm="2">
        <f t="shared" ca="1" si="76"/>
        <v>#NAME?</v>
      </c>
      <c r="G1228" t="e" vm="2">
        <f t="shared" ca="1" si="77"/>
        <v>#NAME?</v>
      </c>
      <c r="H1228" t="e" vm="2">
        <f t="shared" ca="1" si="78"/>
        <v>#NAME?</v>
      </c>
      <c r="I1228" t="str">
        <f t="shared" si="79"/>
        <v>29.01.01.01 Pagados</v>
      </c>
      <c r="K1228" t="s">
        <v>103</v>
      </c>
      <c r="L1228" t="s">
        <v>2834</v>
      </c>
      <c r="M1228" t="s">
        <v>2839</v>
      </c>
      <c r="N1228" t="s">
        <v>2845</v>
      </c>
    </row>
    <row r="1229" spans="1:14" x14ac:dyDescent="0.25">
      <c r="A1229" t="e" vm="1">
        <f ca="1">_xlfn.XLOOKUP(K1229,Sectores[Sector],Sectores[id_Sector],FALSE)</f>
        <v>#NAME?</v>
      </c>
      <c r="B1229" t="e" vm="1">
        <f ca="1">_xlfn.XLOOKUP(L1229,Contenido[Contenido],Contenido[id_contenido])</f>
        <v>#NAME?</v>
      </c>
      <c r="C1229" t="e" vm="1">
        <f ca="1">_xlfn.XLOOKUP(M1229,Temas[Tema],Temas[id_Tema],FALSE)</f>
        <v>#NAME?</v>
      </c>
      <c r="D1229" t="s">
        <v>4605</v>
      </c>
      <c r="F1229" t="e" vm="2">
        <f t="shared" ca="1" si="76"/>
        <v>#NAME?</v>
      </c>
      <c r="G1229" t="e" vm="2">
        <f t="shared" ca="1" si="77"/>
        <v>#NAME?</v>
      </c>
      <c r="H1229" t="e" vm="2">
        <f t="shared" ca="1" si="78"/>
        <v>#NAME?</v>
      </c>
      <c r="I1229" t="str">
        <f t="shared" si="79"/>
        <v>29.01.01.02 Postulaciones</v>
      </c>
      <c r="K1229" t="s">
        <v>103</v>
      </c>
      <c r="L1229" t="s">
        <v>2834</v>
      </c>
      <c r="M1229" t="s">
        <v>2839</v>
      </c>
      <c r="N1229" t="s">
        <v>2840</v>
      </c>
    </row>
    <row r="1230" spans="1:14" x14ac:dyDescent="0.25">
      <c r="A1230" t="e" vm="1">
        <f ca="1">_xlfn.XLOOKUP(K1230,Sectores[Sector],Sectores[id_Sector],FALSE)</f>
        <v>#NAME?</v>
      </c>
      <c r="B1230" t="e" vm="1">
        <f ca="1">_xlfn.XLOOKUP(L1230,Contenido[Contenido],Contenido[id_contenido])</f>
        <v>#NAME?</v>
      </c>
      <c r="C1230" t="e" vm="1">
        <f ca="1">_xlfn.XLOOKUP(M1230,Temas[Tema],Temas[id_Tema],FALSE)</f>
        <v>#NAME?</v>
      </c>
      <c r="D1230" t="s">
        <v>4606</v>
      </c>
      <c r="F1230" t="e" vm="2">
        <f t="shared" ca="1" si="76"/>
        <v>#NAME?</v>
      </c>
      <c r="G1230" t="e" vm="2">
        <f t="shared" ca="1" si="77"/>
        <v>#NAME?</v>
      </c>
      <c r="H1230" t="e" vm="2">
        <f t="shared" ca="1" si="78"/>
        <v>#NAME?</v>
      </c>
      <c r="I1230" t="str">
        <f t="shared" si="79"/>
        <v>29.01.01.03 Postulantes</v>
      </c>
      <c r="K1230" t="s">
        <v>103</v>
      </c>
      <c r="L1230" t="s">
        <v>2834</v>
      </c>
      <c r="M1230" t="s">
        <v>2839</v>
      </c>
      <c r="N1230" t="s">
        <v>2842</v>
      </c>
    </row>
    <row r="1231" spans="1:14" x14ac:dyDescent="0.25">
      <c r="A1231" t="e" vm="1">
        <f ca="1">_xlfn.XLOOKUP(K1231,Sectores[Sector],Sectores[id_Sector],FALSE)</f>
        <v>#NAME?</v>
      </c>
      <c r="B1231" t="e" vm="1">
        <f ca="1">_xlfn.XLOOKUP(L1231,Contenido[Contenido],Contenido[id_contenido])</f>
        <v>#NAME?</v>
      </c>
      <c r="C1231" t="e" vm="1">
        <f ca="1">_xlfn.XLOOKUP(M1231,Temas[Tema],Temas[id_Tema],FALSE)</f>
        <v>#NAME?</v>
      </c>
      <c r="D1231" t="s">
        <v>4607</v>
      </c>
      <c r="F1231" t="e" vm="2">
        <f t="shared" ca="1" si="76"/>
        <v>#NAME?</v>
      </c>
      <c r="G1231" t="e" vm="2">
        <f t="shared" ca="1" si="77"/>
        <v>#NAME?</v>
      </c>
      <c r="H1231" t="e" vm="2">
        <f t="shared" ca="1" si="78"/>
        <v>#NAME?</v>
      </c>
      <c r="I1231" t="str">
        <f t="shared" si="79"/>
        <v>29.01.01.04 Renunciados</v>
      </c>
      <c r="K1231" t="s">
        <v>103</v>
      </c>
      <c r="L1231" t="s">
        <v>2834</v>
      </c>
      <c r="M1231" t="s">
        <v>2839</v>
      </c>
      <c r="N1231" t="s">
        <v>2847</v>
      </c>
    </row>
    <row r="1232" spans="1:14" x14ac:dyDescent="0.25">
      <c r="A1232" t="e" vm="1">
        <f ca="1">_xlfn.XLOOKUP(K1232,Sectores[Sector],Sectores[id_Sector],FALSE)</f>
        <v>#NAME?</v>
      </c>
      <c r="B1232" t="e" vm="1">
        <f ca="1">_xlfn.XLOOKUP(L1232,Contenido[Contenido],Contenido[id_contenido])</f>
        <v>#NAME?</v>
      </c>
      <c r="C1232" t="e" vm="1">
        <f ca="1">_xlfn.XLOOKUP(M1232,Temas[Tema],Temas[id_Tema],FALSE)</f>
        <v>#NAME?</v>
      </c>
      <c r="D1232" t="s">
        <v>4608</v>
      </c>
      <c r="F1232" t="e" vm="2">
        <f t="shared" ca="1" si="76"/>
        <v>#NAME?</v>
      </c>
      <c r="G1232" t="e" vm="2">
        <f t="shared" ca="1" si="77"/>
        <v>#NAME?</v>
      </c>
      <c r="H1232" t="e" vm="2">
        <f t="shared" ca="1" si="78"/>
        <v>#NAME?</v>
      </c>
      <c r="I1232" t="str">
        <f t="shared" si="79"/>
        <v>29.01.01.05 Seleccionados</v>
      </c>
      <c r="K1232" t="s">
        <v>103</v>
      </c>
      <c r="L1232" t="s">
        <v>2834</v>
      </c>
      <c r="M1232" t="s">
        <v>2839</v>
      </c>
      <c r="N1232" t="s">
        <v>2836</v>
      </c>
    </row>
    <row r="1233" spans="1:14" x14ac:dyDescent="0.25">
      <c r="A1233" t="e" vm="1">
        <f ca="1">_xlfn.XLOOKUP(K1233,Sectores[Sector],Sectores[id_Sector],FALSE)</f>
        <v>#NAME?</v>
      </c>
      <c r="B1233" t="e" vm="1">
        <f ca="1">_xlfn.XLOOKUP(L1233,Contenido[Contenido],Contenido[id_contenido])</f>
        <v>#NAME?</v>
      </c>
      <c r="C1233" t="e" vm="1">
        <f ca="1">_xlfn.XLOOKUP(M1233,Temas[Tema],Temas[id_Tema],FALSE)</f>
        <v>#NAME?</v>
      </c>
      <c r="D1233" t="s">
        <v>4609</v>
      </c>
      <c r="F1233" t="e" vm="2">
        <f t="shared" ca="1" si="76"/>
        <v>#NAME?</v>
      </c>
      <c r="G1233" t="e" vm="2">
        <f t="shared" ca="1" si="77"/>
        <v>#NAME?</v>
      </c>
      <c r="H1233" t="e" vm="2">
        <f t="shared" ca="1" si="78"/>
        <v>#NAME?</v>
      </c>
      <c r="I1233" t="str">
        <f t="shared" si="79"/>
        <v>29.01.02.01 Seleccionados</v>
      </c>
      <c r="K1233" t="s">
        <v>103</v>
      </c>
      <c r="L1233" t="s">
        <v>2834</v>
      </c>
      <c r="M1233" t="s">
        <v>2835</v>
      </c>
      <c r="N1233" t="s">
        <v>2836</v>
      </c>
    </row>
    <row r="1234" spans="1:14" x14ac:dyDescent="0.25">
      <c r="F1234" t="str">
        <f t="shared" si="76"/>
        <v xml:space="preserve"> (en blanco)</v>
      </c>
      <c r="G1234" t="str">
        <f t="shared" si="77"/>
        <v xml:space="preserve"> (en blanco)</v>
      </c>
      <c r="H1234" t="str">
        <f t="shared" si="78"/>
        <v xml:space="preserve"> (en blanco)</v>
      </c>
      <c r="I1234" t="str">
        <f t="shared" si="79"/>
        <v xml:space="preserve"> (en blanco)</v>
      </c>
      <c r="K1234" t="s">
        <v>3440</v>
      </c>
      <c r="L1234" t="s">
        <v>3440</v>
      </c>
      <c r="M1234" t="s">
        <v>3440</v>
      </c>
      <c r="N1234" t="s">
        <v>3440</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8D59-6AB8-4F5B-BB1B-6C7C538A772F}">
  <dimension ref="A1:AI1539"/>
  <sheetViews>
    <sheetView topLeftCell="A1526" workbookViewId="0">
      <selection activeCell="A1542" sqref="A1542"/>
    </sheetView>
  </sheetViews>
  <sheetFormatPr baseColWidth="10" defaultRowHeight="15" x14ac:dyDescent="0.25"/>
  <cols>
    <col min="1" max="1" width="75.42578125" bestFit="1" customWidth="1"/>
    <col min="2" max="2" width="22.140625" customWidth="1"/>
    <col min="3" max="3" width="22.85546875" customWidth="1"/>
    <col min="4" max="4" width="18.42578125" bestFit="1" customWidth="1"/>
    <col min="5" max="5" width="12.42578125" bestFit="1" customWidth="1"/>
    <col min="11" max="11" width="31.28515625" bestFit="1" customWidth="1"/>
    <col min="12" max="12" width="47.42578125" bestFit="1" customWidth="1"/>
    <col min="13" max="13" width="63.5703125" bestFit="1" customWidth="1"/>
    <col min="20" max="20" width="16.7109375" bestFit="1" customWidth="1"/>
    <col min="23" max="23" width="16.7109375" bestFit="1" customWidth="1"/>
    <col min="25" max="25" width="16.7109375" bestFit="1" customWidth="1"/>
    <col min="27" max="27" width="16.7109375" bestFit="1" customWidth="1"/>
    <col min="29" max="29" width="16.7109375" bestFit="1" customWidth="1"/>
    <col min="31" max="31" width="16.7109375" bestFit="1" customWidth="1"/>
    <col min="34" max="34" width="16.7109375" bestFit="1" customWidth="1"/>
  </cols>
  <sheetData>
    <row r="1" spans="1:35" x14ac:dyDescent="0.25">
      <c r="A1" t="s">
        <v>0</v>
      </c>
      <c r="B1" t="s">
        <v>1</v>
      </c>
      <c r="C1" t="s">
        <v>2</v>
      </c>
      <c r="D1" t="s">
        <v>3</v>
      </c>
      <c r="E1" t="s">
        <v>4</v>
      </c>
      <c r="F1" t="s">
        <v>5</v>
      </c>
      <c r="G1" t="s">
        <v>6</v>
      </c>
      <c r="H1" t="s">
        <v>7</v>
      </c>
      <c r="I1" s="2" t="s">
        <v>216</v>
      </c>
      <c r="J1" t="s">
        <v>8</v>
      </c>
      <c r="K1" s="17" t="s">
        <v>1</v>
      </c>
      <c r="L1" s="17" t="s">
        <v>2</v>
      </c>
      <c r="M1" s="17" t="s">
        <v>3</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s="2" customFormat="1" x14ac:dyDescent="0.25">
      <c r="A2" s="2" t="s">
        <v>217</v>
      </c>
      <c r="B2" s="2" t="s">
        <v>31</v>
      </c>
      <c r="C2" s="2" t="s">
        <v>32</v>
      </c>
      <c r="D2" s="2" t="s">
        <v>33</v>
      </c>
      <c r="E2" s="2" t="s">
        <v>34</v>
      </c>
      <c r="F2" s="2" t="s">
        <v>449</v>
      </c>
      <c r="G2" s="2" t="s">
        <v>595</v>
      </c>
      <c r="I2" s="2" t="s">
        <v>806</v>
      </c>
      <c r="J2" s="2" t="s">
        <v>799</v>
      </c>
      <c r="K2" s="2" t="str">
        <f>+IFERROR(VLOOKUP(B2,Sectores[[Sector]:[Columna1]],2),"")</f>
        <v>02 Agricultura</v>
      </c>
      <c r="L2" s="2" t="str">
        <f>+IFERROR(VLOOKUP(C2,Contenido[[Contenido]:[Columna1]],2,0),"")</f>
        <v>02.03 Producción</v>
      </c>
      <c r="M2" s="2" t="str">
        <f>+IFERROR(VLOOKUP(D2,Temas[[Tema]:[Columna1]],2,0),"")</f>
        <v>02.03.01 Fruta</v>
      </c>
    </row>
    <row r="3" spans="1:35" s="2" customFormat="1" x14ac:dyDescent="0.25">
      <c r="A3" s="2" t="s">
        <v>218</v>
      </c>
      <c r="B3" s="2" t="s">
        <v>31</v>
      </c>
      <c r="C3" s="2" t="s">
        <v>32</v>
      </c>
      <c r="D3" s="2" t="s">
        <v>33</v>
      </c>
      <c r="E3" s="2" t="s">
        <v>35</v>
      </c>
      <c r="F3" s="2" t="s">
        <v>449</v>
      </c>
      <c r="G3" s="2" t="s">
        <v>595</v>
      </c>
      <c r="I3" s="2" t="s">
        <v>807</v>
      </c>
      <c r="J3" s="2" t="s">
        <v>799</v>
      </c>
      <c r="K3" s="2" t="str">
        <f>+IFERROR(VLOOKUP(B3,Sectores[[Sector]:[Columna1]],2),"")</f>
        <v>02 Agricultura</v>
      </c>
      <c r="L3" s="2" t="str">
        <f>+IFERROR(VLOOKUP(C3,Contenido[[Contenido]:[Columna1]],2,0),"")</f>
        <v>02.03 Producción</v>
      </c>
      <c r="M3" s="2" t="str">
        <f>+IFERROR(VLOOKUP(D3,Temas[[Tema]:[Columna1]],2,0),"")</f>
        <v>02.03.01 Fruta</v>
      </c>
    </row>
    <row r="4" spans="1:35" s="2" customFormat="1" x14ac:dyDescent="0.25">
      <c r="A4" s="2" t="s">
        <v>219</v>
      </c>
      <c r="B4" s="2" t="s">
        <v>31</v>
      </c>
      <c r="C4" s="2" t="s">
        <v>32</v>
      </c>
      <c r="D4" s="2" t="s">
        <v>33</v>
      </c>
      <c r="E4" s="2" t="s">
        <v>36</v>
      </c>
      <c r="F4" s="2" t="s">
        <v>449</v>
      </c>
      <c r="G4" s="2" t="s">
        <v>595</v>
      </c>
      <c r="I4" s="2" t="s">
        <v>808</v>
      </c>
      <c r="J4" s="2" t="s">
        <v>799</v>
      </c>
      <c r="K4" s="2" t="str">
        <f>+IFERROR(VLOOKUP(B4,Sectores[[Sector]:[Columna1]],2),"")</f>
        <v>02 Agricultura</v>
      </c>
      <c r="L4" s="2" t="str">
        <f>+IFERROR(VLOOKUP(C4,Contenido[[Contenido]:[Columna1]],2,0),"")</f>
        <v>02.03 Producción</v>
      </c>
      <c r="M4" s="2" t="str">
        <f>+IFERROR(VLOOKUP(D4,Temas[[Tema]:[Columna1]],2,0),"")</f>
        <v>02.03.01 Fruta</v>
      </c>
    </row>
    <row r="5" spans="1:35" s="2" customFormat="1" x14ac:dyDescent="0.25">
      <c r="A5" s="2" t="s">
        <v>220</v>
      </c>
      <c r="B5" s="2" t="s">
        <v>37</v>
      </c>
      <c r="C5" s="2" t="s">
        <v>38</v>
      </c>
      <c r="D5" s="2" t="s">
        <v>128</v>
      </c>
      <c r="E5" s="2" t="s">
        <v>129</v>
      </c>
      <c r="F5" s="2" t="s">
        <v>804</v>
      </c>
      <c r="G5" s="2" t="s">
        <v>980</v>
      </c>
      <c r="J5" s="2" t="s">
        <v>227</v>
      </c>
      <c r="K5" s="2" t="str">
        <f>+IFERROR(VLOOKUP(B5,Sectores[[Sector]:[Columna1]],2),"")</f>
        <v>16 Medioambiente</v>
      </c>
      <c r="L5" s="2" t="str">
        <f>+IFERROR(VLOOKUP(C5,Contenido[[Contenido]:[Columna1]],2,0),"")</f>
        <v>16.02 Emisiones</v>
      </c>
      <c r="M5" s="2" t="str">
        <f>+IFERROR(VLOOKUP(D5,Temas[[Tema]:[Columna1]],2,0),"")</f>
        <v>16.02.05 Gases de Efecto Invernadero</v>
      </c>
    </row>
    <row r="6" spans="1:35" s="2" customFormat="1" x14ac:dyDescent="0.25">
      <c r="A6" s="2" t="s">
        <v>221</v>
      </c>
      <c r="B6" s="2" t="s">
        <v>39</v>
      </c>
      <c r="C6" s="2" t="s">
        <v>130</v>
      </c>
      <c r="D6" s="2" t="s">
        <v>41</v>
      </c>
      <c r="E6" s="2" t="s">
        <v>224</v>
      </c>
      <c r="F6" s="2" t="s">
        <v>805</v>
      </c>
      <c r="G6" s="2" t="s">
        <v>981</v>
      </c>
      <c r="J6" s="2" t="s">
        <v>798</v>
      </c>
      <c r="K6" s="2" t="str">
        <f>+IFERROR(VLOOKUP(B6,Sectores[[Sector]:[Columna1]],2),"")</f>
        <v>13 Gestión Territorial</v>
      </c>
      <c r="L6" s="2" t="str">
        <f>+IFERROR(VLOOKUP(C6,Contenido[[Contenido]:[Columna1]],2,0),"")</f>
        <v>13.01 Infraestructura Verde</v>
      </c>
      <c r="M6" s="2" t="str">
        <f>+IFERROR(VLOOKUP(D6,Temas[[Tema]:[Columna1]],2,0),"")</f>
        <v>13.01.01 Áreas Verdes</v>
      </c>
    </row>
    <row r="7" spans="1:35" s="2" customFormat="1" x14ac:dyDescent="0.25">
      <c r="A7" s="2" t="s">
        <v>131</v>
      </c>
      <c r="B7" s="2" t="s">
        <v>39</v>
      </c>
      <c r="C7" s="2" t="s">
        <v>130</v>
      </c>
      <c r="D7" s="2" t="s">
        <v>42</v>
      </c>
      <c r="E7" s="2" t="s">
        <v>131</v>
      </c>
      <c r="F7" s="2" t="s">
        <v>131</v>
      </c>
      <c r="G7" s="2" t="s">
        <v>984</v>
      </c>
      <c r="J7" s="2" t="s">
        <v>798</v>
      </c>
      <c r="K7" s="2" t="str">
        <f>+IFERROR(VLOOKUP(B7,Sectores[[Sector]:[Columna1]],2),"")</f>
        <v>13 Gestión Territorial</v>
      </c>
      <c r="L7" s="2" t="str">
        <f>+IFERROR(VLOOKUP(C7,Contenido[[Contenido]:[Columna1]],2,0),"")</f>
        <v>13.01 Infraestructura Verde</v>
      </c>
      <c r="M7" s="2" t="str">
        <f>+IFERROR(VLOOKUP(D7,Temas[[Tema]:[Columna1]],2,0),"")</f>
        <v>13.01.02 Parques Urbanos</v>
      </c>
    </row>
    <row r="8" spans="1:35" s="2" customFormat="1" x14ac:dyDescent="0.25">
      <c r="A8" s="2" t="s">
        <v>222</v>
      </c>
      <c r="B8" s="2" t="s">
        <v>39</v>
      </c>
      <c r="C8" s="2" t="s">
        <v>130</v>
      </c>
      <c r="D8" s="2" t="s">
        <v>42</v>
      </c>
      <c r="E8" s="2" t="s">
        <v>225</v>
      </c>
      <c r="F8" s="2" t="s">
        <v>546</v>
      </c>
      <c r="G8" s="2" t="s">
        <v>984</v>
      </c>
      <c r="J8" s="2" t="s">
        <v>798</v>
      </c>
      <c r="K8" s="2" t="str">
        <f>+IFERROR(VLOOKUP(B8,Sectores[[Sector]:[Columna1]],2),"")</f>
        <v>13 Gestión Territorial</v>
      </c>
      <c r="L8" s="2" t="str">
        <f>+IFERROR(VLOOKUP(C8,Contenido[[Contenido]:[Columna1]],2,0),"")</f>
        <v>13.01 Infraestructura Verde</v>
      </c>
      <c r="M8" s="2" t="str">
        <f>+IFERROR(VLOOKUP(D8,Temas[[Tema]:[Columna1]],2,0),"")</f>
        <v>13.01.02 Parques Urbanos</v>
      </c>
    </row>
    <row r="9" spans="1:35" s="2" customFormat="1" x14ac:dyDescent="0.25">
      <c r="A9" s="2" t="s">
        <v>132</v>
      </c>
      <c r="B9" s="2" t="s">
        <v>39</v>
      </c>
      <c r="C9" s="2" t="s">
        <v>130</v>
      </c>
      <c r="D9" s="2" t="s">
        <v>43</v>
      </c>
      <c r="E9" s="2" t="s">
        <v>132</v>
      </c>
      <c r="F9" s="2" t="s">
        <v>132</v>
      </c>
      <c r="G9" s="2" t="s">
        <v>984</v>
      </c>
      <c r="J9" s="2" t="s">
        <v>798</v>
      </c>
      <c r="K9" s="2" t="str">
        <f>+IFERROR(VLOOKUP(B9,Sectores[[Sector]:[Columna1]],2),"")</f>
        <v>13 Gestión Territorial</v>
      </c>
      <c r="L9" s="2" t="str">
        <f>+IFERROR(VLOOKUP(C9,Contenido[[Contenido]:[Columna1]],2,0),"")</f>
        <v>13.01 Infraestructura Verde</v>
      </c>
      <c r="M9" s="2" t="str">
        <f>+IFERROR(VLOOKUP(D9,Temas[[Tema]:[Columna1]],2,0),"")</f>
        <v>13.01.03 Plazas</v>
      </c>
    </row>
    <row r="10" spans="1:35" s="2" customFormat="1" x14ac:dyDescent="0.25">
      <c r="A10" s="2" t="s">
        <v>223</v>
      </c>
      <c r="B10" s="2" t="s">
        <v>39</v>
      </c>
      <c r="C10" s="2" t="s">
        <v>130</v>
      </c>
      <c r="D10" s="2" t="s">
        <v>43</v>
      </c>
      <c r="E10" s="2" t="s">
        <v>226</v>
      </c>
      <c r="F10" s="2" t="s">
        <v>546</v>
      </c>
      <c r="G10" s="2" t="s">
        <v>984</v>
      </c>
      <c r="J10" s="2" t="s">
        <v>798</v>
      </c>
      <c r="K10" s="2" t="str">
        <f>+IFERROR(VLOOKUP(B10,Sectores[[Sector]:[Columna1]],2),"")</f>
        <v>13 Gestión Territorial</v>
      </c>
      <c r="L10" s="2" t="str">
        <f>+IFERROR(VLOOKUP(C10,Contenido[[Contenido]:[Columna1]],2,0),"")</f>
        <v>13.01 Infraestructura Verde</v>
      </c>
      <c r="M10" s="2" t="str">
        <f>+IFERROR(VLOOKUP(D10,Temas[[Tema]:[Columna1]],2,0),"")</f>
        <v>13.01.03 Plazas</v>
      </c>
    </row>
    <row r="11" spans="1:35" s="2" customFormat="1" x14ac:dyDescent="0.25">
      <c r="A11" s="2" t="s">
        <v>133</v>
      </c>
      <c r="B11" s="2" t="s">
        <v>45</v>
      </c>
      <c r="C11" s="2" t="s">
        <v>40</v>
      </c>
      <c r="D11" s="2" t="s">
        <v>44</v>
      </c>
      <c r="E11" s="2" t="s">
        <v>133</v>
      </c>
      <c r="F11" s="2" t="s">
        <v>133</v>
      </c>
      <c r="J11" s="2" t="s">
        <v>798</v>
      </c>
      <c r="K11" s="2" t="str">
        <f>+IFERROR(VLOOKUP(B11,Sectores[[Sector]:[Columna1]],2),"")</f>
        <v>03 Arte y Cultura</v>
      </c>
      <c r="L11" s="2" t="str">
        <f>+IFERROR(VLOOKUP(C11,Contenido[[Contenido]:[Columna1]],2,0),"")</f>
        <v>03.01 Infraestructura</v>
      </c>
      <c r="M11" s="2" t="str">
        <f>+IFERROR(VLOOKUP(D11,Temas[[Tema]:[Columna1]],2,0),"")</f>
        <v>03.01.01 Centros Culturales</v>
      </c>
    </row>
    <row r="12" spans="1:35" s="2" customFormat="1" x14ac:dyDescent="0.25">
      <c r="A12" s="2" t="s">
        <v>977</v>
      </c>
      <c r="B12" s="2" t="s">
        <v>47</v>
      </c>
      <c r="C12" s="2" t="s">
        <v>48</v>
      </c>
      <c r="D12" s="2" t="s">
        <v>51</v>
      </c>
      <c r="E12" s="2" t="s">
        <v>48</v>
      </c>
      <c r="F12" s="2" t="s">
        <v>978</v>
      </c>
      <c r="G12" s="2" t="s">
        <v>595</v>
      </c>
      <c r="J12" s="2" t="s">
        <v>799</v>
      </c>
      <c r="K12" s="2" t="str">
        <f>+IFERROR(VLOOKUP(B12,Sectores[[Sector]:[Columna1]],2),"")</f>
        <v>04 Comercio Exterior</v>
      </c>
      <c r="L12" s="2" t="str">
        <f>+IFERROR(VLOOKUP(C12,Contenido[[Contenido]:[Columna1]],2,0),"")</f>
        <v>04.01 Exportaciones</v>
      </c>
      <c r="M12" s="2" t="str">
        <f>+IFERROR(VLOOKUP(D12,Temas[[Tema]:[Columna1]],2,0),"")</f>
        <v/>
      </c>
    </row>
    <row r="13" spans="1:35" s="2" customFormat="1" x14ac:dyDescent="0.25">
      <c r="A13" s="2" t="s">
        <v>228</v>
      </c>
      <c r="B13" s="2" t="s">
        <v>47</v>
      </c>
      <c r="C13" s="2" t="s">
        <v>48</v>
      </c>
      <c r="D13" s="2" t="s">
        <v>49</v>
      </c>
      <c r="E13" s="2" t="s">
        <v>46</v>
      </c>
      <c r="F13" s="2" t="s">
        <v>50</v>
      </c>
      <c r="G13" s="2" t="s">
        <v>68</v>
      </c>
      <c r="J13" s="1" t="s">
        <v>993</v>
      </c>
      <c r="K13" s="2" t="str">
        <f>+IFERROR(VLOOKUP(B13,Sectores[[Sector]:[Columna1]],2),"")</f>
        <v>04 Comercio Exterior</v>
      </c>
      <c r="L13" s="2" t="str">
        <f>+IFERROR(VLOOKUP(C13,Contenido[[Contenido]:[Columna1]],2,0),"")</f>
        <v>04.01 Exportaciones</v>
      </c>
      <c r="M13" s="2" t="str">
        <f>+IFERROR(VLOOKUP(D13,Temas[[Tema]:[Columna1]],2,0),"")</f>
        <v>04.01.01 Agrícola</v>
      </c>
      <c r="V13" s="2">
        <v>82.3</v>
      </c>
      <c r="W13" s="2">
        <v>81.8</v>
      </c>
      <c r="X13" s="2">
        <v>84.1</v>
      </c>
      <c r="Y13" s="2">
        <v>94.5</v>
      </c>
      <c r="Z13" s="2">
        <v>93.9</v>
      </c>
      <c r="AA13" s="2">
        <v>100</v>
      </c>
      <c r="AB13" s="2">
        <v>91.8</v>
      </c>
      <c r="AC13" s="2">
        <v>95.8</v>
      </c>
      <c r="AD13" s="2">
        <v>110.2</v>
      </c>
      <c r="AE13" s="2">
        <v>104.2</v>
      </c>
      <c r="AF13" s="2">
        <v>123.5</v>
      </c>
      <c r="AG13" s="2">
        <v>126.4</v>
      </c>
      <c r="AH13" s="2">
        <v>122.1</v>
      </c>
    </row>
    <row r="14" spans="1:35" s="2" customFormat="1" x14ac:dyDescent="0.25">
      <c r="A14" s="2" t="s">
        <v>229</v>
      </c>
      <c r="B14" s="2" t="s">
        <v>47</v>
      </c>
      <c r="C14" s="2" t="s">
        <v>48</v>
      </c>
      <c r="D14" s="2" t="s">
        <v>52</v>
      </c>
      <c r="E14" s="2" t="s">
        <v>236</v>
      </c>
      <c r="F14" s="2" t="s">
        <v>50</v>
      </c>
      <c r="G14" s="2" t="s">
        <v>68</v>
      </c>
      <c r="J14" s="1" t="s">
        <v>993</v>
      </c>
      <c r="K14" s="2" t="str">
        <f>+IFERROR(VLOOKUP(B14,Sectores[[Sector]:[Columna1]],2),"")</f>
        <v>04 Comercio Exterior</v>
      </c>
      <c r="L14" s="2" t="str">
        <f>+IFERROR(VLOOKUP(C14,Contenido[[Contenido]:[Columna1]],2,0),"")</f>
        <v>04.01 Exportaciones</v>
      </c>
      <c r="M14" s="2" t="str">
        <f>+IFERROR(VLOOKUP(D14,Temas[[Tema]:[Columna1]],2,0),"")</f>
        <v>04.01.04 Minería</v>
      </c>
      <c r="V14" s="2">
        <v>92.1</v>
      </c>
      <c r="W14" s="2">
        <v>93.3</v>
      </c>
      <c r="X14" s="2">
        <v>93.8</v>
      </c>
      <c r="Y14" s="2">
        <v>92.2</v>
      </c>
      <c r="Z14" s="2">
        <v>94.3</v>
      </c>
      <c r="AA14" s="2">
        <v>100</v>
      </c>
      <c r="AB14" s="2">
        <v>101.7</v>
      </c>
      <c r="AC14" s="2">
        <v>101.3</v>
      </c>
      <c r="AD14" s="2">
        <v>98</v>
      </c>
      <c r="AE14" s="2">
        <v>94.7</v>
      </c>
      <c r="AF14" s="2">
        <v>99.5</v>
      </c>
      <c r="AG14" s="2">
        <v>98.1</v>
      </c>
      <c r="AH14" s="2">
        <v>99.2</v>
      </c>
    </row>
    <row r="15" spans="1:35" s="2" customFormat="1" x14ac:dyDescent="0.25">
      <c r="A15" s="2" t="s">
        <v>265</v>
      </c>
      <c r="B15" s="2" t="s">
        <v>47</v>
      </c>
      <c r="C15" s="2" t="s">
        <v>48</v>
      </c>
      <c r="D15" s="2" t="s">
        <v>52</v>
      </c>
      <c r="E15" s="2" t="s">
        <v>236</v>
      </c>
      <c r="F15" s="2" t="s">
        <v>53</v>
      </c>
      <c r="G15" s="2" t="s">
        <v>68</v>
      </c>
      <c r="J15" s="1" t="s">
        <v>993</v>
      </c>
      <c r="K15" s="2" t="str">
        <f>+IFERROR(VLOOKUP(B15,Sectores[[Sector]:[Columna1]],2),"")</f>
        <v>04 Comercio Exterior</v>
      </c>
      <c r="L15" s="2" t="str">
        <f>+IFERROR(VLOOKUP(C15,Contenido[[Contenido]:[Columna1]],2,0),"")</f>
        <v>04.01 Exportaciones</v>
      </c>
      <c r="M15" s="2" t="str">
        <f>+IFERROR(VLOOKUP(D15,Temas[[Tema]:[Columna1]],2,0),"")</f>
        <v>04.01.04 Minería</v>
      </c>
      <c r="V15" s="2">
        <v>31755</v>
      </c>
      <c r="W15" s="2">
        <v>29695</v>
      </c>
      <c r="X15" s="2">
        <v>41361</v>
      </c>
      <c r="Y15" s="2">
        <v>44670</v>
      </c>
      <c r="Z15" s="2">
        <v>41955</v>
      </c>
      <c r="AA15" s="2">
        <v>39946</v>
      </c>
      <c r="AB15" s="2">
        <v>37317</v>
      </c>
      <c r="AC15" s="2">
        <v>29967</v>
      </c>
      <c r="AD15" s="2">
        <v>27928</v>
      </c>
      <c r="AE15" s="2">
        <v>34006</v>
      </c>
      <c r="AF15" s="2">
        <v>35588</v>
      </c>
      <c r="AG15" s="2">
        <v>32536</v>
      </c>
      <c r="AH15" s="2">
        <v>37993</v>
      </c>
    </row>
    <row r="16" spans="1:35" s="2" customFormat="1" x14ac:dyDescent="0.25">
      <c r="A16" s="2" t="s">
        <v>264</v>
      </c>
      <c r="B16" s="2" t="s">
        <v>47</v>
      </c>
      <c r="C16" s="2" t="s">
        <v>48</v>
      </c>
      <c r="D16" s="2" t="s">
        <v>231</v>
      </c>
      <c r="E16" s="2" t="s">
        <v>230</v>
      </c>
      <c r="F16" s="2" t="s">
        <v>53</v>
      </c>
      <c r="G16" s="2" t="s">
        <v>68</v>
      </c>
      <c r="J16" s="1" t="s">
        <v>993</v>
      </c>
      <c r="K16" s="2" t="str">
        <f>+IFERROR(VLOOKUP(B16,Sectores[[Sector]:[Columna1]],2),"")</f>
        <v>04 Comercio Exterior</v>
      </c>
      <c r="L16" s="2" t="str">
        <f>+IFERROR(VLOOKUP(C16,Contenido[[Contenido]:[Columna1]],2,0),"")</f>
        <v>04.01 Exportaciones</v>
      </c>
      <c r="M16" s="2" t="str">
        <f>+IFERROR(VLOOKUP(D16,Temas[[Tema]:[Columna1]],2,0),"")</f>
        <v/>
      </c>
      <c r="V16" s="2">
        <v>4066</v>
      </c>
      <c r="W16" s="2">
        <v>3668</v>
      </c>
      <c r="X16" s="2">
        <v>4372</v>
      </c>
      <c r="Y16" s="2">
        <v>4969</v>
      </c>
      <c r="Z16" s="2">
        <v>5019</v>
      </c>
      <c r="AA16" s="2">
        <v>5647</v>
      </c>
      <c r="AB16" s="2">
        <v>5621</v>
      </c>
      <c r="AC16" s="2">
        <v>5194</v>
      </c>
      <c r="AD16" s="2">
        <v>5882</v>
      </c>
      <c r="AE16" s="2">
        <v>5742</v>
      </c>
      <c r="AF16" s="2">
        <v>6486</v>
      </c>
      <c r="AG16" s="2">
        <v>6786</v>
      </c>
      <c r="AH16" s="2">
        <v>6363</v>
      </c>
    </row>
    <row r="17" spans="1:34" s="2" customFormat="1" x14ac:dyDescent="0.25">
      <c r="A17" s="2" t="s">
        <v>238</v>
      </c>
      <c r="B17" s="2" t="s">
        <v>47</v>
      </c>
      <c r="C17" s="2" t="s">
        <v>48</v>
      </c>
      <c r="D17" s="2" t="s">
        <v>134</v>
      </c>
      <c r="E17" s="2" t="s">
        <v>54</v>
      </c>
      <c r="F17" s="1"/>
      <c r="G17" s="2" t="s">
        <v>68</v>
      </c>
      <c r="J17" s="1" t="s">
        <v>993</v>
      </c>
      <c r="K17" s="2" t="str">
        <f>+IFERROR(VLOOKUP(B17,Sectores[[Sector]:[Columna1]],2),"")</f>
        <v>04 Comercio Exterior</v>
      </c>
      <c r="L17" s="2" t="str">
        <f>+IFERROR(VLOOKUP(C17,Contenido[[Contenido]:[Columna1]],2,0),"")</f>
        <v>04.01 Exportaciones</v>
      </c>
      <c r="M17" s="2" t="str">
        <f>+IFERROR(VLOOKUP(D17,Temas[[Tema]:[Columna1]],2,0),"")</f>
        <v>04.01.02 Bienes</v>
      </c>
      <c r="V17" s="2">
        <v>93.1</v>
      </c>
      <c r="W17" s="2">
        <v>90.2</v>
      </c>
      <c r="X17" s="2">
        <v>90.5</v>
      </c>
      <c r="Y17" s="2">
        <v>94.4</v>
      </c>
      <c r="Z17" s="2">
        <v>96.3</v>
      </c>
      <c r="AA17" s="2">
        <v>100</v>
      </c>
      <c r="AB17" s="2">
        <v>101.6</v>
      </c>
      <c r="AC17" s="2">
        <v>100.3</v>
      </c>
      <c r="AD17" s="2">
        <v>100.7</v>
      </c>
      <c r="AE17" s="2">
        <v>98.8</v>
      </c>
      <c r="AF17" s="2">
        <v>104.8</v>
      </c>
      <c r="AG17" s="2">
        <v>102.2</v>
      </c>
      <c r="AH17" s="2">
        <v>105.3</v>
      </c>
    </row>
    <row r="18" spans="1:34" s="2" customFormat="1" x14ac:dyDescent="0.25">
      <c r="A18" s="2" t="s">
        <v>263</v>
      </c>
      <c r="B18" s="2" t="s">
        <v>47</v>
      </c>
      <c r="C18" s="2" t="s">
        <v>48</v>
      </c>
      <c r="D18" s="2" t="s">
        <v>134</v>
      </c>
      <c r="E18" s="2" t="s">
        <v>54</v>
      </c>
      <c r="F18" s="2" t="s">
        <v>53</v>
      </c>
      <c r="G18" s="2" t="s">
        <v>68</v>
      </c>
      <c r="J18" s="1" t="s">
        <v>993</v>
      </c>
      <c r="K18" s="2" t="str">
        <f>+IFERROR(VLOOKUP(B18,Sectores[[Sector]:[Columna1]],2),"")</f>
        <v>04 Comercio Exterior</v>
      </c>
      <c r="L18" s="2" t="str">
        <f>+IFERROR(VLOOKUP(C18,Contenido[[Contenido]:[Columna1]],2,0),"")</f>
        <v>04.01 Exportaciones</v>
      </c>
      <c r="M18" s="2" t="str">
        <f>+IFERROR(VLOOKUP(D18,Temas[[Tema]:[Columna1]],2,0),"")</f>
        <v>04.01.02 Bienes</v>
      </c>
      <c r="V18" s="2">
        <v>64510</v>
      </c>
      <c r="W18" s="2">
        <v>55463</v>
      </c>
      <c r="X18" s="2">
        <v>71109</v>
      </c>
      <c r="Y18" s="2">
        <v>81438</v>
      </c>
      <c r="Z18" s="2">
        <v>78063</v>
      </c>
      <c r="AA18" s="2">
        <v>76770</v>
      </c>
      <c r="AB18" s="2">
        <v>75065</v>
      </c>
      <c r="AC18" s="2">
        <v>62035</v>
      </c>
      <c r="AD18" s="2">
        <v>60718</v>
      </c>
      <c r="AE18" s="2">
        <v>68823</v>
      </c>
      <c r="AF18" s="2">
        <v>74708</v>
      </c>
      <c r="AG18" s="2">
        <v>68763</v>
      </c>
      <c r="AH18" s="2">
        <v>73485</v>
      </c>
    </row>
    <row r="19" spans="1:34" s="2" customFormat="1" x14ac:dyDescent="0.25">
      <c r="A19" s="2" t="s">
        <v>239</v>
      </c>
      <c r="B19" s="2" t="s">
        <v>47</v>
      </c>
      <c r="C19" s="2" t="s">
        <v>48</v>
      </c>
      <c r="D19" s="2" t="s">
        <v>138</v>
      </c>
      <c r="E19" s="2" t="s">
        <v>55</v>
      </c>
      <c r="F19" s="1"/>
      <c r="G19" s="2" t="s">
        <v>68</v>
      </c>
      <c r="J19" s="1" t="s">
        <v>993</v>
      </c>
      <c r="K19" s="2" t="str">
        <f>+IFERROR(VLOOKUP(B19,Sectores[[Sector]:[Columna1]],2),"")</f>
        <v>04 Comercio Exterior</v>
      </c>
      <c r="L19" s="2" t="str">
        <f>+IFERROR(VLOOKUP(C19,Contenido[[Contenido]:[Columna1]],2,0),"")</f>
        <v>04.01 Exportaciones</v>
      </c>
      <c r="M19" s="2" t="str">
        <f>+IFERROR(VLOOKUP(D19,Temas[[Tema]:[Columna1]],2,0),"")</f>
        <v>04.01.03 Industria</v>
      </c>
      <c r="V19" s="2">
        <v>95.1</v>
      </c>
      <c r="W19" s="2">
        <v>86.4</v>
      </c>
      <c r="X19" s="2">
        <v>85.6</v>
      </c>
      <c r="Y19" s="2">
        <v>97.3</v>
      </c>
      <c r="Z19" s="2">
        <v>98.9</v>
      </c>
      <c r="AA19" s="2">
        <v>100</v>
      </c>
      <c r="AB19" s="2">
        <v>103.6</v>
      </c>
      <c r="AC19" s="2">
        <v>100</v>
      </c>
      <c r="AD19" s="2">
        <v>101.9</v>
      </c>
      <c r="AE19" s="2">
        <v>102.4</v>
      </c>
      <c r="AF19" s="2">
        <v>107.6</v>
      </c>
      <c r="AG19" s="2">
        <v>104.4</v>
      </c>
      <c r="AH19" s="2">
        <v>108.8</v>
      </c>
    </row>
    <row r="20" spans="1:34" s="2" customFormat="1" x14ac:dyDescent="0.25">
      <c r="A20" s="2" t="s">
        <v>262</v>
      </c>
      <c r="B20" s="2" t="s">
        <v>47</v>
      </c>
      <c r="C20" s="2" t="s">
        <v>48</v>
      </c>
      <c r="D20" s="2" t="s">
        <v>138</v>
      </c>
      <c r="E20" s="2" t="s">
        <v>55</v>
      </c>
      <c r="F20" s="2" t="s">
        <v>53</v>
      </c>
      <c r="G20" s="2" t="s">
        <v>68</v>
      </c>
      <c r="J20" s="1" t="s">
        <v>993</v>
      </c>
      <c r="K20" s="2" t="str">
        <f>+IFERROR(VLOOKUP(B20,Sectores[[Sector]:[Columna1]],2),"")</f>
        <v>04 Comercio Exterior</v>
      </c>
      <c r="L20" s="2" t="str">
        <f>+IFERROR(VLOOKUP(C20,Contenido[[Contenido]:[Columna1]],2,0),"")</f>
        <v>04.01 Exportaciones</v>
      </c>
      <c r="M20" s="2" t="str">
        <f>+IFERROR(VLOOKUP(D20,Temas[[Tema]:[Columna1]],2,0),"")</f>
        <v>04.01.03 Industria</v>
      </c>
      <c r="V20" s="2">
        <v>26152</v>
      </c>
      <c r="W20" s="2">
        <v>19918</v>
      </c>
      <c r="X20" s="2">
        <v>22185</v>
      </c>
      <c r="Y20" s="2">
        <v>27385</v>
      </c>
      <c r="Z20" s="2">
        <v>26784</v>
      </c>
      <c r="AA20" s="2">
        <v>27422</v>
      </c>
      <c r="AB20" s="2">
        <v>29007</v>
      </c>
      <c r="AC20" s="2">
        <v>24502</v>
      </c>
      <c r="AD20" s="2">
        <v>24138</v>
      </c>
      <c r="AE20" s="2">
        <v>25942</v>
      </c>
      <c r="AF20" s="2">
        <v>29092</v>
      </c>
      <c r="AG20" s="2">
        <v>26637</v>
      </c>
      <c r="AH20" s="2">
        <v>25352</v>
      </c>
    </row>
    <row r="21" spans="1:34" s="2" customFormat="1" x14ac:dyDescent="0.25">
      <c r="A21" s="2" t="s">
        <v>240</v>
      </c>
      <c r="B21" s="2" t="s">
        <v>47</v>
      </c>
      <c r="C21" s="2" t="s">
        <v>48</v>
      </c>
      <c r="D21" s="2" t="s">
        <v>52</v>
      </c>
      <c r="E21" s="2" t="s">
        <v>56</v>
      </c>
      <c r="F21" s="1"/>
      <c r="G21" s="2" t="s">
        <v>68</v>
      </c>
      <c r="J21" s="1" t="s">
        <v>993</v>
      </c>
      <c r="K21" s="2" t="str">
        <f>+IFERROR(VLOOKUP(B21,Sectores[[Sector]:[Columna1]],2),"")</f>
        <v>04 Comercio Exterior</v>
      </c>
      <c r="L21" s="2" t="str">
        <f>+IFERROR(VLOOKUP(C21,Contenido[[Contenido]:[Columna1]],2,0),"")</f>
        <v>04.01 Exportaciones</v>
      </c>
      <c r="M21" s="2" t="str">
        <f>+IFERROR(VLOOKUP(D21,Temas[[Tema]:[Columna1]],2,0),"")</f>
        <v>04.01.04 Minería</v>
      </c>
      <c r="V21" s="2">
        <v>91.9</v>
      </c>
      <c r="W21" s="2">
        <v>93</v>
      </c>
      <c r="X21" s="2">
        <v>93.8</v>
      </c>
      <c r="Y21" s="2">
        <v>92.7</v>
      </c>
      <c r="Z21" s="2">
        <v>95.2</v>
      </c>
      <c r="AA21" s="2">
        <v>100</v>
      </c>
      <c r="AB21" s="2">
        <v>101.7</v>
      </c>
      <c r="AC21" s="2">
        <v>101.2</v>
      </c>
      <c r="AD21" s="2">
        <v>98</v>
      </c>
      <c r="AE21" s="2">
        <v>95</v>
      </c>
      <c r="AF21" s="2">
        <v>99.6</v>
      </c>
      <c r="AG21" s="2">
        <v>96.8</v>
      </c>
      <c r="AH21" s="2">
        <v>99.9</v>
      </c>
    </row>
    <row r="22" spans="1:34" s="2" customFormat="1" x14ac:dyDescent="0.25">
      <c r="A22" s="2" t="s">
        <v>261</v>
      </c>
      <c r="B22" s="2" t="s">
        <v>47</v>
      </c>
      <c r="C22" s="2" t="s">
        <v>48</v>
      </c>
      <c r="D22" s="2" t="s">
        <v>52</v>
      </c>
      <c r="E22" s="2" t="s">
        <v>56</v>
      </c>
      <c r="F22" s="2" t="s">
        <v>53</v>
      </c>
      <c r="G22" s="2" t="s">
        <v>68</v>
      </c>
      <c r="J22" s="1" t="s">
        <v>993</v>
      </c>
      <c r="K22" s="2" t="str">
        <f>+IFERROR(VLOOKUP(B22,Sectores[[Sector]:[Columna1]],2),"")</f>
        <v>04 Comercio Exterior</v>
      </c>
      <c r="L22" s="2" t="str">
        <f>+IFERROR(VLOOKUP(C22,Contenido[[Contenido]:[Columna1]],2,0),"")</f>
        <v>04.01 Exportaciones</v>
      </c>
      <c r="M22" s="2" t="str">
        <f>+IFERROR(VLOOKUP(D22,Temas[[Tema]:[Columna1]],2,0),"")</f>
        <v>04.01.04 Minería</v>
      </c>
      <c r="V22" s="2">
        <v>34293</v>
      </c>
      <c r="W22" s="2">
        <v>31877</v>
      </c>
      <c r="X22" s="2">
        <v>44552</v>
      </c>
      <c r="Y22" s="2">
        <v>49083</v>
      </c>
      <c r="Z22" s="2">
        <v>46260</v>
      </c>
      <c r="AA22" s="2">
        <v>43700</v>
      </c>
      <c r="AB22" s="2">
        <v>40437</v>
      </c>
      <c r="AC22" s="2">
        <v>32340</v>
      </c>
      <c r="AD22" s="2">
        <v>30698</v>
      </c>
      <c r="AE22" s="2">
        <v>37139</v>
      </c>
      <c r="AF22" s="2">
        <v>39130</v>
      </c>
      <c r="AG22" s="2">
        <v>35340</v>
      </c>
      <c r="AH22" s="2">
        <v>41770</v>
      </c>
    </row>
    <row r="23" spans="1:34" s="2" customFormat="1" x14ac:dyDescent="0.25">
      <c r="A23" s="2" t="s">
        <v>260</v>
      </c>
      <c r="B23" s="2" t="s">
        <v>47</v>
      </c>
      <c r="C23" s="2" t="s">
        <v>57</v>
      </c>
      <c r="D23" s="2" t="s">
        <v>136</v>
      </c>
      <c r="E23" s="2" t="s">
        <v>59</v>
      </c>
      <c r="F23" s="2" t="s">
        <v>139</v>
      </c>
      <c r="G23" s="2" t="s">
        <v>68</v>
      </c>
      <c r="J23" s="1" t="s">
        <v>993</v>
      </c>
      <c r="K23" s="2" t="str">
        <f>+IFERROR(VLOOKUP(B23,Sectores[[Sector]:[Columna1]],2),"")</f>
        <v>04 Comercio Exterior</v>
      </c>
      <c r="L23" s="2" t="str">
        <f>+IFERROR(VLOOKUP(C23,Contenido[[Contenido]:[Columna1]],2,0),"")</f>
        <v>04.02 Importaciones</v>
      </c>
      <c r="M23" s="2" t="str">
        <f>+IFERROR(VLOOKUP(D23,Temas[[Tema]:[Columna1]],2,0),"")</f>
        <v>04.02.02 Capital</v>
      </c>
      <c r="V23" s="2">
        <v>11454</v>
      </c>
      <c r="W23" s="2">
        <v>8352</v>
      </c>
      <c r="X23" s="2">
        <v>11315</v>
      </c>
      <c r="Y23" s="2">
        <v>14352</v>
      </c>
      <c r="Z23" s="2">
        <v>17168</v>
      </c>
      <c r="AA23" s="2">
        <v>16968</v>
      </c>
      <c r="AB23" s="2">
        <v>14592</v>
      </c>
      <c r="AC23" s="2">
        <v>13328</v>
      </c>
      <c r="AD23" s="2">
        <v>13301</v>
      </c>
      <c r="AE23" s="2">
        <v>13576</v>
      </c>
      <c r="AF23" s="2">
        <v>15309</v>
      </c>
      <c r="AG23" s="2">
        <v>15164</v>
      </c>
      <c r="AH23" s="2">
        <v>13065</v>
      </c>
    </row>
    <row r="24" spans="1:34" s="2" customFormat="1" x14ac:dyDescent="0.25">
      <c r="A24" s="2" t="s">
        <v>241</v>
      </c>
      <c r="B24" s="2" t="s">
        <v>47</v>
      </c>
      <c r="C24" s="2" t="s">
        <v>57</v>
      </c>
      <c r="D24" s="2" t="s">
        <v>135</v>
      </c>
      <c r="E24" s="2" t="s">
        <v>233</v>
      </c>
      <c r="F24" s="1"/>
      <c r="G24" s="2" t="s">
        <v>68</v>
      </c>
      <c r="J24" s="1" t="s">
        <v>993</v>
      </c>
      <c r="K24" s="2" t="str">
        <f>+IFERROR(VLOOKUP(B24,Sectores[[Sector]:[Columna1]],2),"")</f>
        <v>04 Comercio Exterior</v>
      </c>
      <c r="L24" s="2" t="str">
        <f>+IFERROR(VLOOKUP(C24,Contenido[[Contenido]:[Columna1]],2,0),"")</f>
        <v>04.02 Importaciones</v>
      </c>
      <c r="M24" s="2" t="str">
        <f>+IFERROR(VLOOKUP(D24,Temas[[Tema]:[Columna1]],2,0),"")</f>
        <v>04.02.03 Combustibles</v>
      </c>
      <c r="V24" s="2">
        <v>100</v>
      </c>
      <c r="W24" s="2">
        <v>86.7</v>
      </c>
      <c r="X24" s="2">
        <v>93</v>
      </c>
      <c r="Y24" s="2">
        <v>100.6</v>
      </c>
      <c r="Z24" s="2">
        <v>97.3</v>
      </c>
      <c r="AA24" s="2">
        <v>100</v>
      </c>
      <c r="AB24" s="2">
        <v>95.6</v>
      </c>
      <c r="AC24" s="2">
        <v>94.3</v>
      </c>
      <c r="AD24" s="2">
        <v>101.2</v>
      </c>
      <c r="AE24" s="2">
        <v>102.5</v>
      </c>
      <c r="AF24" s="2">
        <v>104.5</v>
      </c>
      <c r="AG24" s="2">
        <v>105.8</v>
      </c>
      <c r="AH24" s="2">
        <v>96.5</v>
      </c>
    </row>
    <row r="25" spans="1:34" s="2" customFormat="1" x14ac:dyDescent="0.25">
      <c r="A25" s="2" t="s">
        <v>259</v>
      </c>
      <c r="B25" s="2" t="s">
        <v>47</v>
      </c>
      <c r="C25" s="2" t="s">
        <v>57</v>
      </c>
      <c r="D25" s="2" t="s">
        <v>232</v>
      </c>
      <c r="E25" s="2" t="s">
        <v>234</v>
      </c>
      <c r="F25" s="2" t="s">
        <v>139</v>
      </c>
      <c r="G25" s="2" t="s">
        <v>68</v>
      </c>
      <c r="J25" s="1" t="s">
        <v>993</v>
      </c>
      <c r="K25" s="2" t="str">
        <f>+IFERROR(VLOOKUP(B25,Sectores[[Sector]:[Columna1]],2),"")</f>
        <v>04 Comercio Exterior</v>
      </c>
      <c r="L25" s="2" t="str">
        <f>+IFERROR(VLOOKUP(C25,Contenido[[Contenido]:[Columna1]],2,0),"")</f>
        <v>04.02 Importaciones</v>
      </c>
      <c r="M25" s="2" t="str">
        <f>+IFERROR(VLOOKUP(D25,Temas[[Tema]:[Columna1]],2,0),"")</f>
        <v>33.06.05 Combustibles y Lubricantes</v>
      </c>
      <c r="V25" s="2">
        <v>16041</v>
      </c>
      <c r="W25" s="2">
        <v>8926</v>
      </c>
      <c r="X25" s="2">
        <v>11320</v>
      </c>
      <c r="Y25" s="2">
        <v>16095</v>
      </c>
      <c r="Z25" s="2">
        <v>16092</v>
      </c>
      <c r="AA25" s="2">
        <v>15614</v>
      </c>
      <c r="AB25" s="2">
        <v>14034</v>
      </c>
      <c r="AC25" s="2">
        <v>8056</v>
      </c>
      <c r="AD25" s="2">
        <v>7138</v>
      </c>
      <c r="AE25" s="2">
        <v>9001</v>
      </c>
      <c r="AF25" s="2">
        <v>11455</v>
      </c>
      <c r="AG25" s="2">
        <v>10565</v>
      </c>
      <c r="AH25" s="2">
        <v>6929</v>
      </c>
    </row>
    <row r="26" spans="1:34" s="2" customFormat="1" x14ac:dyDescent="0.25">
      <c r="A26" s="2" t="s">
        <v>258</v>
      </c>
      <c r="B26" s="2" t="s">
        <v>47</v>
      </c>
      <c r="C26" s="2" t="s">
        <v>57</v>
      </c>
      <c r="D26" s="2" t="s">
        <v>102</v>
      </c>
      <c r="E26" s="2" t="s">
        <v>60</v>
      </c>
      <c r="F26" s="2" t="s">
        <v>139</v>
      </c>
      <c r="G26" s="2" t="s">
        <v>68</v>
      </c>
      <c r="J26" s="1" t="s">
        <v>993</v>
      </c>
      <c r="K26" s="2" t="str">
        <f>+IFERROR(VLOOKUP(B26,Sectores[[Sector]:[Columna1]],2),"")</f>
        <v>04 Comercio Exterior</v>
      </c>
      <c r="L26" s="2" t="str">
        <f>+IFERROR(VLOOKUP(C26,Contenido[[Contenido]:[Columna1]],2,0),"")</f>
        <v>04.02 Importaciones</v>
      </c>
      <c r="M26" s="2" t="str">
        <f>+IFERROR(VLOOKUP(D26,Temas[[Tema]:[Columna1]],2,0),"")</f>
        <v>04.02.04 Consumo</v>
      </c>
      <c r="V26" s="2">
        <v>13300</v>
      </c>
      <c r="W26" s="2">
        <v>9990</v>
      </c>
      <c r="X26" s="2">
        <v>15493</v>
      </c>
      <c r="Y26" s="2">
        <v>18620</v>
      </c>
      <c r="Z26" s="2">
        <v>19706</v>
      </c>
      <c r="AA26" s="2">
        <v>21028</v>
      </c>
      <c r="AB26" s="2">
        <v>19431</v>
      </c>
      <c r="AC26" s="2">
        <v>17862</v>
      </c>
      <c r="AD26" s="2">
        <v>17798</v>
      </c>
      <c r="AE26" s="2">
        <v>20734</v>
      </c>
      <c r="AF26" s="2">
        <v>22460</v>
      </c>
      <c r="AG26" s="2">
        <v>20119</v>
      </c>
      <c r="AH26" s="2">
        <v>16346</v>
      </c>
    </row>
    <row r="27" spans="1:34" s="2" customFormat="1" x14ac:dyDescent="0.25">
      <c r="A27" s="2" t="s">
        <v>257</v>
      </c>
      <c r="B27" s="2" t="s">
        <v>47</v>
      </c>
      <c r="C27" s="2" t="s">
        <v>57</v>
      </c>
      <c r="D27" s="2" t="s">
        <v>102</v>
      </c>
      <c r="E27" s="2" t="s">
        <v>235</v>
      </c>
      <c r="F27" s="2" t="s">
        <v>139</v>
      </c>
      <c r="G27" s="2" t="s">
        <v>68</v>
      </c>
      <c r="J27" s="1" t="s">
        <v>993</v>
      </c>
      <c r="K27" s="2" t="str">
        <f>+IFERROR(VLOOKUP(B27,Sectores[[Sector]:[Columna1]],2),"")</f>
        <v>04 Comercio Exterior</v>
      </c>
      <c r="L27" s="2" t="str">
        <f>+IFERROR(VLOOKUP(C27,Contenido[[Contenido]:[Columna1]],2,0),"")</f>
        <v>04.02 Importaciones</v>
      </c>
      <c r="M27" s="2" t="str">
        <f>+IFERROR(VLOOKUP(D27,Temas[[Tema]:[Columna1]],2,0),"")</f>
        <v>04.02.04 Consumo</v>
      </c>
      <c r="V27" s="2">
        <v>5169</v>
      </c>
      <c r="W27" s="2">
        <v>3462</v>
      </c>
      <c r="X27" s="2">
        <v>6349</v>
      </c>
      <c r="Y27" s="2">
        <v>7358</v>
      </c>
      <c r="Z27" s="2">
        <v>7878</v>
      </c>
      <c r="AA27" s="2">
        <v>8768</v>
      </c>
      <c r="AB27" s="2">
        <v>7355</v>
      </c>
      <c r="AC27" s="2">
        <v>6877</v>
      </c>
      <c r="AD27" s="2">
        <v>7055</v>
      </c>
      <c r="AE27" s="2">
        <v>8118</v>
      </c>
      <c r="AF27" s="2">
        <v>8920</v>
      </c>
      <c r="AG27" s="2">
        <v>7491</v>
      </c>
      <c r="AH27" s="2">
        <v>5655</v>
      </c>
    </row>
    <row r="28" spans="1:34" s="2" customFormat="1" x14ac:dyDescent="0.25">
      <c r="A28" s="2" t="s">
        <v>242</v>
      </c>
      <c r="B28" s="2" t="s">
        <v>47</v>
      </c>
      <c r="C28" s="2" t="s">
        <v>57</v>
      </c>
      <c r="D28" s="2" t="s">
        <v>134</v>
      </c>
      <c r="E28" s="2" t="s">
        <v>58</v>
      </c>
      <c r="F28" s="1"/>
      <c r="G28" s="2" t="s">
        <v>68</v>
      </c>
      <c r="J28" s="1" t="s">
        <v>993</v>
      </c>
      <c r="K28" s="2" t="str">
        <f>+IFERROR(VLOOKUP(B28,Sectores[[Sector]:[Columna1]],2),"")</f>
        <v>04 Comercio Exterior</v>
      </c>
      <c r="L28" s="2" t="str">
        <f>+IFERROR(VLOOKUP(C28,Contenido[[Contenido]:[Columna1]],2,0),"")</f>
        <v>04.02 Importaciones</v>
      </c>
      <c r="M28" s="2" t="str">
        <f>+IFERROR(VLOOKUP(D28,Temas[[Tema]:[Columna1]],2,0),"")</f>
        <v>04.01.02 Bienes</v>
      </c>
      <c r="V28" s="2">
        <v>75.7</v>
      </c>
      <c r="W28" s="2">
        <v>60.4</v>
      </c>
      <c r="X28" s="2">
        <v>79.3</v>
      </c>
      <c r="Y28" s="2">
        <v>93</v>
      </c>
      <c r="Z28" s="2">
        <v>98.7</v>
      </c>
      <c r="AA28" s="2">
        <v>100</v>
      </c>
      <c r="AB28" s="2">
        <v>93.5</v>
      </c>
      <c r="AC28" s="2">
        <v>93</v>
      </c>
      <c r="AD28" s="2">
        <v>94</v>
      </c>
      <c r="AE28" s="2">
        <v>98.6</v>
      </c>
      <c r="AF28" s="2">
        <v>107</v>
      </c>
      <c r="AG28" s="2">
        <v>104.3</v>
      </c>
      <c r="AH28" s="2">
        <v>93.6</v>
      </c>
    </row>
    <row r="29" spans="1:34" s="2" customFormat="1" x14ac:dyDescent="0.25">
      <c r="A29" s="2" t="s">
        <v>256</v>
      </c>
      <c r="B29" s="2" t="s">
        <v>47</v>
      </c>
      <c r="C29" s="2" t="s">
        <v>57</v>
      </c>
      <c r="D29" s="2" t="s">
        <v>134</v>
      </c>
      <c r="E29" s="2" t="s">
        <v>58</v>
      </c>
      <c r="F29" s="2" t="s">
        <v>53</v>
      </c>
      <c r="G29" s="2" t="s">
        <v>68</v>
      </c>
      <c r="J29" s="1" t="s">
        <v>993</v>
      </c>
      <c r="K29" s="2" t="str">
        <f>+IFERROR(VLOOKUP(B29,Sectores[[Sector]:[Columna1]],2),"")</f>
        <v>04 Comercio Exterior</v>
      </c>
      <c r="L29" s="2" t="str">
        <f>+IFERROR(VLOOKUP(C29,Contenido[[Contenido]:[Columna1]],2,0),"")</f>
        <v>04.02 Importaciones</v>
      </c>
      <c r="M29" s="2" t="str">
        <f>+IFERROR(VLOOKUP(D29,Temas[[Tema]:[Columna1]],2,0),"")</f>
        <v>04.01.02 Bienes</v>
      </c>
      <c r="V29" s="2">
        <v>58455</v>
      </c>
      <c r="W29" s="2">
        <v>40142</v>
      </c>
      <c r="X29" s="2">
        <v>55216</v>
      </c>
      <c r="Y29" s="2">
        <v>70666</v>
      </c>
      <c r="Z29" s="2">
        <v>75455</v>
      </c>
      <c r="AA29" s="2">
        <v>74755</v>
      </c>
      <c r="AB29" s="2">
        <v>68599</v>
      </c>
      <c r="AC29" s="2">
        <v>58609</v>
      </c>
      <c r="AD29" s="2">
        <v>55855</v>
      </c>
      <c r="AE29" s="2">
        <v>61472</v>
      </c>
      <c r="AF29" s="2">
        <v>70498</v>
      </c>
      <c r="AG29" s="2">
        <v>65810</v>
      </c>
      <c r="AH29" s="2">
        <v>55116</v>
      </c>
    </row>
    <row r="30" spans="1:34" s="2" customFormat="1" x14ac:dyDescent="0.25">
      <c r="A30" s="2" t="s">
        <v>243</v>
      </c>
      <c r="B30" s="2" t="s">
        <v>47</v>
      </c>
      <c r="C30" s="2" t="s">
        <v>57</v>
      </c>
      <c r="D30" s="2" t="s">
        <v>136</v>
      </c>
      <c r="E30" s="2" t="s">
        <v>59</v>
      </c>
      <c r="F30" s="1"/>
      <c r="G30" s="2" t="s">
        <v>68</v>
      </c>
      <c r="J30" s="1" t="s">
        <v>993</v>
      </c>
      <c r="K30" s="2" t="str">
        <f>+IFERROR(VLOOKUP(B30,Sectores[[Sector]:[Columna1]],2),"")</f>
        <v>04 Comercio Exterior</v>
      </c>
      <c r="L30" s="2" t="str">
        <f>+IFERROR(VLOOKUP(C30,Contenido[[Contenido]:[Columna1]],2,0),"")</f>
        <v>04.02 Importaciones</v>
      </c>
      <c r="M30" s="2" t="str">
        <f>+IFERROR(VLOOKUP(D30,Temas[[Tema]:[Columna1]],2,0),"")</f>
        <v>04.02.02 Capital</v>
      </c>
      <c r="V30" s="2">
        <v>74.599999999999994</v>
      </c>
      <c r="W30" s="2">
        <v>54.5</v>
      </c>
      <c r="X30" s="2">
        <v>72.599999999999994</v>
      </c>
      <c r="Y30" s="2">
        <v>90.9</v>
      </c>
      <c r="Z30" s="2">
        <v>107.2</v>
      </c>
      <c r="AA30" s="2">
        <v>100</v>
      </c>
      <c r="AB30" s="2">
        <v>86.4</v>
      </c>
      <c r="AC30" s="2">
        <v>81.099999999999994</v>
      </c>
      <c r="AD30" s="2">
        <v>82.1</v>
      </c>
      <c r="AE30" s="2">
        <v>83.9</v>
      </c>
      <c r="AF30" s="2">
        <v>94.3</v>
      </c>
      <c r="AG30" s="2">
        <v>94.9</v>
      </c>
      <c r="AH30" s="2">
        <v>82.6</v>
      </c>
    </row>
    <row r="31" spans="1:34" s="2" customFormat="1" x14ac:dyDescent="0.25">
      <c r="A31" s="2" t="s">
        <v>244</v>
      </c>
      <c r="B31" s="2" t="s">
        <v>47</v>
      </c>
      <c r="C31" s="2" t="s">
        <v>57</v>
      </c>
      <c r="D31" s="2" t="s">
        <v>102</v>
      </c>
      <c r="E31" s="2" t="s">
        <v>60</v>
      </c>
      <c r="F31" s="1"/>
      <c r="G31" s="2" t="s">
        <v>68</v>
      </c>
      <c r="J31" s="1" t="s">
        <v>993</v>
      </c>
      <c r="K31" s="2" t="str">
        <f>+IFERROR(VLOOKUP(B31,Sectores[[Sector]:[Columna1]],2),"")</f>
        <v>04 Comercio Exterior</v>
      </c>
      <c r="L31" s="2" t="str">
        <f>+IFERROR(VLOOKUP(C31,Contenido[[Contenido]:[Columna1]],2,0),"")</f>
        <v>04.02 Importaciones</v>
      </c>
      <c r="M31" s="2" t="str">
        <f>+IFERROR(VLOOKUP(D31,Temas[[Tema]:[Columna1]],2,0),"")</f>
        <v>04.02.04 Consumo</v>
      </c>
      <c r="V31" s="2">
        <v>61.5</v>
      </c>
      <c r="W31" s="2">
        <v>48.9</v>
      </c>
      <c r="X31" s="2">
        <v>73.5</v>
      </c>
      <c r="Y31" s="2">
        <v>86.1</v>
      </c>
      <c r="Z31" s="2">
        <v>91.4</v>
      </c>
      <c r="AA31" s="2">
        <v>100</v>
      </c>
      <c r="AB31" s="2">
        <v>93.9</v>
      </c>
      <c r="AC31" s="2">
        <v>94.3</v>
      </c>
      <c r="AD31" s="2">
        <v>97.8</v>
      </c>
      <c r="AE31" s="2">
        <v>111</v>
      </c>
      <c r="AF31" s="2">
        <v>119.5</v>
      </c>
      <c r="AG31" s="2">
        <v>110.4</v>
      </c>
      <c r="AH31" s="2">
        <v>91.7</v>
      </c>
    </row>
    <row r="32" spans="1:34" s="2" customFormat="1" x14ac:dyDescent="0.25">
      <c r="A32" s="2" t="s">
        <v>245</v>
      </c>
      <c r="B32" s="2" t="s">
        <v>47</v>
      </c>
      <c r="C32" s="2" t="s">
        <v>57</v>
      </c>
      <c r="D32" s="2" t="s">
        <v>237</v>
      </c>
      <c r="E32" s="2" t="s">
        <v>61</v>
      </c>
      <c r="F32" s="1"/>
      <c r="G32" s="2" t="s">
        <v>68</v>
      </c>
      <c r="J32" s="1" t="s">
        <v>993</v>
      </c>
      <c r="K32" s="2" t="str">
        <f>+IFERROR(VLOOKUP(B32,Sectores[[Sector]:[Columna1]],2),"")</f>
        <v>04 Comercio Exterior</v>
      </c>
      <c r="L32" s="2" t="str">
        <f>+IFERROR(VLOOKUP(C32,Contenido[[Contenido]:[Columna1]],2,0),"")</f>
        <v>04.02 Importaciones</v>
      </c>
      <c r="M32" s="2" t="str">
        <f>+IFERROR(VLOOKUP(D32,Temas[[Tema]:[Columna1]],2,0),"")</f>
        <v>04.02.05 Importaciones Intermedias</v>
      </c>
      <c r="V32" s="2">
        <v>78</v>
      </c>
      <c r="W32" s="2">
        <v>61.3</v>
      </c>
      <c r="X32" s="2">
        <v>80.7</v>
      </c>
      <c r="Y32" s="2">
        <v>95.2</v>
      </c>
      <c r="Z32" s="2">
        <v>100.3</v>
      </c>
      <c r="AA32" s="2">
        <v>100</v>
      </c>
      <c r="AB32" s="2">
        <v>96.6</v>
      </c>
      <c r="AC32" s="2">
        <v>98.8</v>
      </c>
      <c r="AD32" s="2">
        <v>95.7</v>
      </c>
      <c r="AE32" s="2">
        <v>96.3</v>
      </c>
      <c r="AF32" s="2">
        <v>105.6</v>
      </c>
      <c r="AG32" s="2">
        <v>103.9</v>
      </c>
      <c r="AH32" s="2">
        <v>100.1</v>
      </c>
    </row>
    <row r="33" spans="1:34" s="2" customFormat="1" x14ac:dyDescent="0.25">
      <c r="A33" s="2" t="s">
        <v>255</v>
      </c>
      <c r="B33" s="2" t="s">
        <v>47</v>
      </c>
      <c r="C33" s="2" t="s">
        <v>57</v>
      </c>
      <c r="D33" s="2" t="s">
        <v>237</v>
      </c>
      <c r="E33" s="2" t="s">
        <v>61</v>
      </c>
      <c r="F33" s="2" t="s">
        <v>139</v>
      </c>
      <c r="G33" s="2" t="s">
        <v>68</v>
      </c>
      <c r="J33" s="1" t="s">
        <v>993</v>
      </c>
      <c r="K33" s="2" t="str">
        <f>+IFERROR(VLOOKUP(B33,Sectores[[Sector]:[Columna1]],2),"")</f>
        <v>04 Comercio Exterior</v>
      </c>
      <c r="L33" s="2" t="str">
        <f>+IFERROR(VLOOKUP(C33,Contenido[[Contenido]:[Columna1]],2,0),"")</f>
        <v>04.02 Importaciones</v>
      </c>
      <c r="M33" s="2" t="str">
        <f>+IFERROR(VLOOKUP(D33,Temas[[Tema]:[Columna1]],2,0),"")</f>
        <v>04.02.05 Importaciones Intermedias</v>
      </c>
      <c r="V33" s="2">
        <v>21999</v>
      </c>
      <c r="W33" s="2">
        <v>15576</v>
      </c>
      <c r="X33" s="2">
        <v>20879</v>
      </c>
      <c r="Y33" s="2">
        <v>25782</v>
      </c>
      <c r="Z33" s="2">
        <v>27126</v>
      </c>
      <c r="AA33" s="2">
        <v>25743</v>
      </c>
      <c r="AB33" s="2">
        <v>24795</v>
      </c>
      <c r="AC33" s="2">
        <v>23142</v>
      </c>
      <c r="AD33" s="2">
        <v>21139</v>
      </c>
      <c r="AE33" s="2">
        <v>21918</v>
      </c>
      <c r="AF33" s="2">
        <v>25460</v>
      </c>
      <c r="AG33" s="2">
        <v>24041</v>
      </c>
      <c r="AH33" s="2">
        <v>22886</v>
      </c>
    </row>
    <row r="34" spans="1:34" s="2" customFormat="1" x14ac:dyDescent="0.25">
      <c r="A34" s="2" t="s">
        <v>254</v>
      </c>
      <c r="B34" s="2" t="s">
        <v>63</v>
      </c>
      <c r="C34" s="2" t="s">
        <v>142</v>
      </c>
      <c r="D34" s="2" t="s">
        <v>196</v>
      </c>
      <c r="E34" s="2" t="s">
        <v>250</v>
      </c>
      <c r="F34" s="2" t="s">
        <v>251</v>
      </c>
      <c r="G34" s="2" t="s">
        <v>595</v>
      </c>
      <c r="I34" s="2" t="s">
        <v>809</v>
      </c>
      <c r="J34" s="2" t="s">
        <v>799</v>
      </c>
      <c r="K34" s="2" t="str">
        <f>+IFERROR(VLOOKUP(B34,Sectores[[Sector]:[Columna1]],2),"")</f>
        <v>05 Comercio, Restaurantes y Hoteles</v>
      </c>
      <c r="L34" s="2" t="str">
        <f>+IFERROR(VLOOKUP(C34,Contenido[[Contenido]:[Columna1]],2,0),"")</f>
        <v>05.02 Hoteles</v>
      </c>
      <c r="M34" s="2" t="str">
        <f>+IFERROR(VLOOKUP(D34,Temas[[Tema]:[Columna1]],2,0),"")</f>
        <v>05.02.03 Precios</v>
      </c>
    </row>
    <row r="35" spans="1:34" s="2" customFormat="1" x14ac:dyDescent="0.25">
      <c r="A35" s="2" t="s">
        <v>253</v>
      </c>
      <c r="B35" s="2" t="s">
        <v>63</v>
      </c>
      <c r="C35" s="2" t="s">
        <v>142</v>
      </c>
      <c r="D35" s="2" t="s">
        <v>246</v>
      </c>
      <c r="E35" s="2" t="s">
        <v>247</v>
      </c>
      <c r="F35" s="2" t="s">
        <v>252</v>
      </c>
      <c r="G35" s="2" t="s">
        <v>595</v>
      </c>
      <c r="I35" s="2" t="s">
        <v>810</v>
      </c>
      <c r="J35" s="2" t="s">
        <v>799</v>
      </c>
      <c r="K35" s="2" t="str">
        <f>+IFERROR(VLOOKUP(B35,Sectores[[Sector]:[Columna1]],2),"")</f>
        <v>05 Comercio, Restaurantes y Hoteles</v>
      </c>
      <c r="L35" s="2" t="str">
        <f>+IFERROR(VLOOKUP(C35,Contenido[[Contenido]:[Columna1]],2,0),"")</f>
        <v>05.02 Hoteles</v>
      </c>
      <c r="M35" s="2" t="str">
        <f>+IFERROR(VLOOKUP(D35,Temas[[Tema]:[Columna1]],2,0),"")</f>
        <v>05.02.01 Alojamiento</v>
      </c>
    </row>
    <row r="36" spans="1:34" s="2" customFormat="1" x14ac:dyDescent="0.25">
      <c r="A36" s="2" t="s">
        <v>267</v>
      </c>
      <c r="B36" s="2" t="s">
        <v>63</v>
      </c>
      <c r="C36" s="2" t="s">
        <v>142</v>
      </c>
      <c r="D36" s="2" t="s">
        <v>246</v>
      </c>
      <c r="E36" s="2" t="s">
        <v>248</v>
      </c>
      <c r="F36" s="2" t="s">
        <v>266</v>
      </c>
      <c r="G36" s="2" t="s">
        <v>595</v>
      </c>
      <c r="I36" s="2" t="s">
        <v>811</v>
      </c>
      <c r="J36" s="2" t="s">
        <v>799</v>
      </c>
      <c r="K36" s="2" t="str">
        <f>+IFERROR(VLOOKUP(B36,Sectores[[Sector]:[Columna1]],2),"")</f>
        <v>05 Comercio, Restaurantes y Hoteles</v>
      </c>
      <c r="L36" s="2" t="str">
        <f>+IFERROR(VLOOKUP(C36,Contenido[[Contenido]:[Columna1]],2,0),"")</f>
        <v>05.02 Hoteles</v>
      </c>
      <c r="M36" s="2" t="str">
        <f>+IFERROR(VLOOKUP(D36,Temas[[Tema]:[Columna1]],2,0),"")</f>
        <v>05.02.01 Alojamiento</v>
      </c>
    </row>
    <row r="37" spans="1:34" s="2" customFormat="1" x14ac:dyDescent="0.25">
      <c r="A37" s="2" t="s">
        <v>268</v>
      </c>
      <c r="B37" s="2" t="s">
        <v>63</v>
      </c>
      <c r="C37" s="2" t="s">
        <v>142</v>
      </c>
      <c r="D37" s="2" t="s">
        <v>246</v>
      </c>
      <c r="E37" s="2" t="s">
        <v>249</v>
      </c>
      <c r="F37" s="2" t="s">
        <v>252</v>
      </c>
      <c r="G37" s="2" t="s">
        <v>595</v>
      </c>
      <c r="I37" s="2" t="s">
        <v>812</v>
      </c>
      <c r="J37" s="2" t="s">
        <v>799</v>
      </c>
      <c r="K37" s="2" t="str">
        <f>+IFERROR(VLOOKUP(B37,Sectores[[Sector]:[Columna1]],2),"")</f>
        <v>05 Comercio, Restaurantes y Hoteles</v>
      </c>
      <c r="L37" s="2" t="str">
        <f>+IFERROR(VLOOKUP(C37,Contenido[[Contenido]:[Columna1]],2,0),"")</f>
        <v>05.02 Hoteles</v>
      </c>
      <c r="M37" s="2" t="str">
        <f>+IFERROR(VLOOKUP(D37,Temas[[Tema]:[Columna1]],2,0),"")</f>
        <v>05.02.01 Alojamiento</v>
      </c>
    </row>
    <row r="38" spans="1:34" s="2" customFormat="1" x14ac:dyDescent="0.25">
      <c r="A38" s="2" t="s">
        <v>269</v>
      </c>
      <c r="B38" s="2" t="s">
        <v>63</v>
      </c>
      <c r="C38" s="2" t="s">
        <v>142</v>
      </c>
      <c r="D38" s="2" t="s">
        <v>270</v>
      </c>
      <c r="E38" s="2" t="s">
        <v>271</v>
      </c>
      <c r="F38" s="2" t="s">
        <v>251</v>
      </c>
      <c r="G38" s="2" t="s">
        <v>595</v>
      </c>
      <c r="I38" s="2" t="s">
        <v>813</v>
      </c>
      <c r="J38" s="2" t="s">
        <v>799</v>
      </c>
      <c r="K38" s="2" t="str">
        <f>+IFERROR(VLOOKUP(B38,Sectores[[Sector]:[Columna1]],2),"")</f>
        <v>05 Comercio, Restaurantes y Hoteles</v>
      </c>
      <c r="L38" s="2" t="str">
        <f>+IFERROR(VLOOKUP(C38,Contenido[[Contenido]:[Columna1]],2,0),"")</f>
        <v>05.02 Hoteles</v>
      </c>
      <c r="M38" s="2" t="str">
        <f>+IFERROR(VLOOKUP(D38,Temas[[Tema]:[Columna1]],2,0),"")</f>
        <v>05.02.02 Ingresos</v>
      </c>
    </row>
    <row r="39" spans="1:34" s="2" customFormat="1" x14ac:dyDescent="0.25">
      <c r="A39" s="2" t="s">
        <v>275</v>
      </c>
      <c r="B39" s="2" t="s">
        <v>63</v>
      </c>
      <c r="C39" s="2" t="s">
        <v>142</v>
      </c>
      <c r="D39" s="2" t="s">
        <v>246</v>
      </c>
      <c r="E39" s="2" t="s">
        <v>272</v>
      </c>
      <c r="F39" s="2" t="s">
        <v>274</v>
      </c>
      <c r="G39" s="2" t="s">
        <v>595</v>
      </c>
      <c r="I39" s="2" t="s">
        <v>814</v>
      </c>
      <c r="J39" s="2" t="s">
        <v>799</v>
      </c>
      <c r="K39" s="2" t="str">
        <f>+IFERROR(VLOOKUP(B39,Sectores[[Sector]:[Columna1]],2),"")</f>
        <v>05 Comercio, Restaurantes y Hoteles</v>
      </c>
      <c r="L39" s="2" t="str">
        <f>+IFERROR(VLOOKUP(C39,Contenido[[Contenido]:[Columna1]],2,0),"")</f>
        <v>05.02 Hoteles</v>
      </c>
      <c r="M39" s="2" t="str">
        <f>+IFERROR(VLOOKUP(D39,Temas[[Tema]:[Columna1]],2,0),"")</f>
        <v>05.02.01 Alojamiento</v>
      </c>
    </row>
    <row r="40" spans="1:34" s="2" customFormat="1" x14ac:dyDescent="0.25">
      <c r="A40" s="2" t="s">
        <v>276</v>
      </c>
      <c r="B40" s="2" t="s">
        <v>63</v>
      </c>
      <c r="C40" s="2" t="s">
        <v>142</v>
      </c>
      <c r="D40" s="2" t="s">
        <v>246</v>
      </c>
      <c r="E40" s="2" t="s">
        <v>273</v>
      </c>
      <c r="F40" s="2" t="s">
        <v>274</v>
      </c>
      <c r="G40" s="2" t="s">
        <v>595</v>
      </c>
      <c r="I40" s="2" t="s">
        <v>815</v>
      </c>
      <c r="J40" s="2" t="s">
        <v>799</v>
      </c>
      <c r="K40" s="2" t="str">
        <f>+IFERROR(VLOOKUP(B40,Sectores[[Sector]:[Columna1]],2),"")</f>
        <v>05 Comercio, Restaurantes y Hoteles</v>
      </c>
      <c r="L40" s="2" t="str">
        <f>+IFERROR(VLOOKUP(C40,Contenido[[Contenido]:[Columna1]],2,0),"")</f>
        <v>05.02 Hoteles</v>
      </c>
      <c r="M40" s="2" t="str">
        <f>+IFERROR(VLOOKUP(D40,Temas[[Tema]:[Columna1]],2,0),"")</f>
        <v>05.02.01 Alojamiento</v>
      </c>
    </row>
    <row r="41" spans="1:34" s="2" customFormat="1" x14ac:dyDescent="0.25">
      <c r="A41" s="2" t="s">
        <v>390</v>
      </c>
      <c r="B41" s="2" t="s">
        <v>63</v>
      </c>
      <c r="C41" s="2" t="s">
        <v>143</v>
      </c>
      <c r="D41" s="2" t="s">
        <v>144</v>
      </c>
      <c r="E41" s="2" t="s">
        <v>144</v>
      </c>
      <c r="F41" s="2" t="s">
        <v>392</v>
      </c>
      <c r="G41" s="2" t="s">
        <v>595</v>
      </c>
      <c r="I41" s="2" t="s">
        <v>816</v>
      </c>
      <c r="J41" s="2" t="s">
        <v>799</v>
      </c>
      <c r="K41" s="2" t="str">
        <f>+IFERROR(VLOOKUP(B41,Sectores[[Sector]:[Columna1]],2),"")</f>
        <v>05 Comercio, Restaurantes y Hoteles</v>
      </c>
      <c r="L41" s="2" t="str">
        <f>+IFERROR(VLOOKUP(C41,Contenido[[Contenido]:[Columna1]],2,0),"")</f>
        <v>05.01 Comercio</v>
      </c>
      <c r="M41" s="2" t="str">
        <f>+IFERROR(VLOOKUP(D41,Temas[[Tema]:[Columna1]],2,0),"")</f>
        <v>05.01.01 Supermercados</v>
      </c>
    </row>
    <row r="42" spans="1:34" s="2" customFormat="1" x14ac:dyDescent="0.25">
      <c r="A42" s="2" t="s">
        <v>391</v>
      </c>
      <c r="B42" s="2" t="s">
        <v>63</v>
      </c>
      <c r="C42" s="2" t="s">
        <v>143</v>
      </c>
      <c r="D42" s="2" t="s">
        <v>144</v>
      </c>
      <c r="E42" s="2" t="s">
        <v>144</v>
      </c>
      <c r="F42" s="2" t="s">
        <v>546</v>
      </c>
      <c r="G42" s="2" t="s">
        <v>595</v>
      </c>
      <c r="I42" s="2" t="s">
        <v>817</v>
      </c>
      <c r="J42" s="2" t="s">
        <v>799</v>
      </c>
      <c r="K42" s="2" t="str">
        <f>+IFERROR(VLOOKUP(B42,Sectores[[Sector]:[Columna1]],2),"")</f>
        <v>05 Comercio, Restaurantes y Hoteles</v>
      </c>
      <c r="L42" s="2" t="str">
        <f>+IFERROR(VLOOKUP(C42,Contenido[[Contenido]:[Columna1]],2,0),"")</f>
        <v>05.01 Comercio</v>
      </c>
      <c r="M42" s="2" t="str">
        <f>+IFERROR(VLOOKUP(D42,Temas[[Tema]:[Columna1]],2,0),"")</f>
        <v>05.01.01 Supermercados</v>
      </c>
    </row>
    <row r="43" spans="1:34" s="2" customFormat="1" x14ac:dyDescent="0.25">
      <c r="A43" s="2" t="s">
        <v>394</v>
      </c>
      <c r="B43" s="2" t="s">
        <v>63</v>
      </c>
      <c r="C43" s="2" t="s">
        <v>143</v>
      </c>
      <c r="D43" s="2" t="s">
        <v>144</v>
      </c>
      <c r="E43" s="2" t="s">
        <v>393</v>
      </c>
      <c r="F43" s="2" t="s">
        <v>395</v>
      </c>
      <c r="G43" s="2" t="s">
        <v>595</v>
      </c>
      <c r="I43" s="2" t="s">
        <v>819</v>
      </c>
      <c r="J43" s="2" t="s">
        <v>799</v>
      </c>
      <c r="K43" s="2" t="str">
        <f>+IFERROR(VLOOKUP(B43,Sectores[[Sector]:[Columna1]],2),"")</f>
        <v>05 Comercio, Restaurantes y Hoteles</v>
      </c>
      <c r="L43" s="2" t="str">
        <f>+IFERROR(VLOOKUP(C43,Contenido[[Contenido]:[Columna1]],2,0),"")</f>
        <v>05.01 Comercio</v>
      </c>
      <c r="M43" s="2" t="str">
        <f>+IFERROR(VLOOKUP(D43,Temas[[Tema]:[Columna1]],2,0),"")</f>
        <v>05.01.01 Supermercados</v>
      </c>
    </row>
    <row r="44" spans="1:34" s="2" customFormat="1" x14ac:dyDescent="0.25">
      <c r="A44" s="2" t="s">
        <v>396</v>
      </c>
      <c r="B44" s="2" t="s">
        <v>63</v>
      </c>
      <c r="C44" s="2" t="s">
        <v>143</v>
      </c>
      <c r="D44" s="2" t="s">
        <v>144</v>
      </c>
      <c r="E44" s="2" t="s">
        <v>397</v>
      </c>
      <c r="F44" s="2" t="s">
        <v>395</v>
      </c>
      <c r="G44" s="2" t="s">
        <v>595</v>
      </c>
      <c r="I44" s="2" t="s">
        <v>818</v>
      </c>
      <c r="J44" s="2" t="s">
        <v>799</v>
      </c>
      <c r="K44" s="2" t="str">
        <f>+IFERROR(VLOOKUP(B44,Sectores[[Sector]:[Columna1]],2),"")</f>
        <v>05 Comercio, Restaurantes y Hoteles</v>
      </c>
      <c r="L44" s="2" t="str">
        <f>+IFERROR(VLOOKUP(C44,Contenido[[Contenido]:[Columna1]],2,0),"")</f>
        <v>05.01 Comercio</v>
      </c>
      <c r="M44" s="2" t="str">
        <f>+IFERROR(VLOOKUP(D44,Temas[[Tema]:[Columna1]],2,0),"")</f>
        <v>05.01.01 Supermercados</v>
      </c>
    </row>
    <row r="45" spans="1:34" s="2" customFormat="1" x14ac:dyDescent="0.25">
      <c r="A45" s="2" t="s">
        <v>430</v>
      </c>
      <c r="B45" s="2" t="s">
        <v>64</v>
      </c>
      <c r="C45" s="2" t="s">
        <v>424</v>
      </c>
      <c r="D45" s="2" t="s">
        <v>416</v>
      </c>
      <c r="E45" s="2" t="s">
        <v>417</v>
      </c>
      <c r="F45" s="2" t="s">
        <v>361</v>
      </c>
      <c r="G45" s="2" t="s">
        <v>595</v>
      </c>
      <c r="I45" s="2" t="s">
        <v>820</v>
      </c>
      <c r="J45" s="2" t="s">
        <v>799</v>
      </c>
      <c r="K45" s="2" t="str">
        <f>+IFERROR(VLOOKUP(B45,Sectores[[Sector]:[Columna1]],2),"")</f>
        <v>06 Construcción</v>
      </c>
      <c r="L45" s="2" t="str">
        <f>+IFERROR(VLOOKUP(C45,Contenido[[Contenido]:[Columna1]],2,0),"")</f>
        <v>06.03 Ejecución Presupuestaria</v>
      </c>
      <c r="M45" s="2" t="str">
        <f>+IFERROR(VLOOKUP(D45,Temas[[Tema]:[Columna1]],2,0),"")</f>
        <v>06.03.01 Inversión</v>
      </c>
    </row>
    <row r="46" spans="1:34" s="2" customFormat="1" x14ac:dyDescent="0.25">
      <c r="A46" s="2" t="s">
        <v>431</v>
      </c>
      <c r="B46" s="2" t="s">
        <v>64</v>
      </c>
      <c r="C46" s="2" t="s">
        <v>424</v>
      </c>
      <c r="D46" s="2" t="s">
        <v>416</v>
      </c>
      <c r="E46" s="2" t="s">
        <v>418</v>
      </c>
      <c r="F46" s="2" t="s">
        <v>361</v>
      </c>
      <c r="G46" s="2" t="s">
        <v>595</v>
      </c>
      <c r="I46" s="2" t="s">
        <v>821</v>
      </c>
      <c r="J46" s="2" t="s">
        <v>799</v>
      </c>
      <c r="K46" s="2" t="str">
        <f>+IFERROR(VLOOKUP(B46,Sectores[[Sector]:[Columna1]],2),"")</f>
        <v>06 Construcción</v>
      </c>
      <c r="L46" s="2" t="str">
        <f>+IFERROR(VLOOKUP(C46,Contenido[[Contenido]:[Columna1]],2,0),"")</f>
        <v>06.03 Ejecución Presupuestaria</v>
      </c>
      <c r="M46" s="2" t="str">
        <f>+IFERROR(VLOOKUP(D46,Temas[[Tema]:[Columna1]],2,0),"")</f>
        <v>06.03.01 Inversión</v>
      </c>
    </row>
    <row r="47" spans="1:34" s="2" customFormat="1" x14ac:dyDescent="0.25">
      <c r="A47" s="2" t="s">
        <v>432</v>
      </c>
      <c r="B47" s="2" t="s">
        <v>64</v>
      </c>
      <c r="C47" s="2" t="s">
        <v>424</v>
      </c>
      <c r="D47" s="2" t="s">
        <v>416</v>
      </c>
      <c r="E47" s="2" t="s">
        <v>419</v>
      </c>
      <c r="F47" s="2" t="s">
        <v>361</v>
      </c>
      <c r="G47" s="2" t="s">
        <v>595</v>
      </c>
      <c r="I47" s="2" t="s">
        <v>822</v>
      </c>
      <c r="J47" s="2" t="s">
        <v>799</v>
      </c>
      <c r="K47" s="2" t="str">
        <f>+IFERROR(VLOOKUP(B47,Sectores[[Sector]:[Columna1]],2),"")</f>
        <v>06 Construcción</v>
      </c>
      <c r="L47" s="2" t="str">
        <f>+IFERROR(VLOOKUP(C47,Contenido[[Contenido]:[Columna1]],2,0),"")</f>
        <v>06.03 Ejecución Presupuestaria</v>
      </c>
      <c r="M47" s="2" t="str">
        <f>+IFERROR(VLOOKUP(D47,Temas[[Tema]:[Columna1]],2,0),"")</f>
        <v>06.03.01 Inversión</v>
      </c>
    </row>
    <row r="48" spans="1:34" s="2" customFormat="1" x14ac:dyDescent="0.25">
      <c r="A48" s="2" t="s">
        <v>433</v>
      </c>
      <c r="B48" s="2" t="s">
        <v>64</v>
      </c>
      <c r="C48" s="2" t="s">
        <v>424</v>
      </c>
      <c r="D48" s="2" t="s">
        <v>416</v>
      </c>
      <c r="E48" s="2" t="s">
        <v>420</v>
      </c>
      <c r="F48" s="2" t="s">
        <v>361</v>
      </c>
      <c r="G48" s="2" t="s">
        <v>595</v>
      </c>
      <c r="I48" s="2" t="s">
        <v>823</v>
      </c>
      <c r="J48" s="2" t="s">
        <v>799</v>
      </c>
      <c r="K48" s="2" t="str">
        <f>+IFERROR(VLOOKUP(B48,Sectores[[Sector]:[Columna1]],2),"")</f>
        <v>06 Construcción</v>
      </c>
      <c r="L48" s="2" t="str">
        <f>+IFERROR(VLOOKUP(C48,Contenido[[Contenido]:[Columna1]],2,0),"")</f>
        <v>06.03 Ejecución Presupuestaria</v>
      </c>
      <c r="M48" s="2" t="str">
        <f>+IFERROR(VLOOKUP(D48,Temas[[Tema]:[Columna1]],2,0),"")</f>
        <v>06.03.01 Inversión</v>
      </c>
    </row>
    <row r="49" spans="1:13" s="2" customFormat="1" x14ac:dyDescent="0.25">
      <c r="A49" s="2" t="s">
        <v>434</v>
      </c>
      <c r="B49" s="2" t="s">
        <v>64</v>
      </c>
      <c r="C49" s="2" t="s">
        <v>424</v>
      </c>
      <c r="D49" s="2" t="s">
        <v>416</v>
      </c>
      <c r="E49" s="2" t="s">
        <v>421</v>
      </c>
      <c r="F49" s="2" t="s">
        <v>361</v>
      </c>
      <c r="G49" s="2" t="s">
        <v>595</v>
      </c>
      <c r="I49" s="2" t="s">
        <v>824</v>
      </c>
      <c r="J49" s="2" t="s">
        <v>799</v>
      </c>
      <c r="K49" s="2" t="str">
        <f>+IFERROR(VLOOKUP(B49,Sectores[[Sector]:[Columna1]],2),"")</f>
        <v>06 Construcción</v>
      </c>
      <c r="L49" s="2" t="str">
        <f>+IFERROR(VLOOKUP(C49,Contenido[[Contenido]:[Columna1]],2,0),"")</f>
        <v>06.03 Ejecución Presupuestaria</v>
      </c>
      <c r="M49" s="2" t="str">
        <f>+IFERROR(VLOOKUP(D49,Temas[[Tema]:[Columna1]],2,0),"")</f>
        <v>06.03.01 Inversión</v>
      </c>
    </row>
    <row r="50" spans="1:13" s="2" customFormat="1" x14ac:dyDescent="0.25">
      <c r="A50" s="2" t="s">
        <v>435</v>
      </c>
      <c r="B50" s="2" t="s">
        <v>64</v>
      </c>
      <c r="C50" s="2" t="s">
        <v>424</v>
      </c>
      <c r="D50" s="2" t="s">
        <v>416</v>
      </c>
      <c r="E50" s="2" t="s">
        <v>426</v>
      </c>
      <c r="F50" s="2" t="s">
        <v>361</v>
      </c>
      <c r="G50" s="2" t="s">
        <v>595</v>
      </c>
      <c r="I50" s="2" t="s">
        <v>825</v>
      </c>
      <c r="J50" s="2" t="s">
        <v>799</v>
      </c>
      <c r="K50" s="2" t="str">
        <f>+IFERROR(VLOOKUP(B50,Sectores[[Sector]:[Columna1]],2),"")</f>
        <v>06 Construcción</v>
      </c>
      <c r="L50" s="2" t="str">
        <f>+IFERROR(VLOOKUP(C50,Contenido[[Contenido]:[Columna1]],2,0),"")</f>
        <v>06.03 Ejecución Presupuestaria</v>
      </c>
      <c r="M50" s="2" t="str">
        <f>+IFERROR(VLOOKUP(D50,Temas[[Tema]:[Columna1]],2,0),"")</f>
        <v>06.03.01 Inversión</v>
      </c>
    </row>
    <row r="51" spans="1:13" s="2" customFormat="1" x14ac:dyDescent="0.25">
      <c r="A51" s="2" t="s">
        <v>436</v>
      </c>
      <c r="B51" s="2" t="s">
        <v>64</v>
      </c>
      <c r="C51" s="2" t="s">
        <v>424</v>
      </c>
      <c r="D51" s="2" t="s">
        <v>416</v>
      </c>
      <c r="E51" s="2" t="s">
        <v>427</v>
      </c>
      <c r="F51" s="2" t="s">
        <v>361</v>
      </c>
      <c r="G51" s="2" t="s">
        <v>595</v>
      </c>
      <c r="I51" s="2" t="s">
        <v>826</v>
      </c>
      <c r="J51" s="2" t="s">
        <v>799</v>
      </c>
      <c r="K51" s="2" t="str">
        <f>+IFERROR(VLOOKUP(B51,Sectores[[Sector]:[Columna1]],2),"")</f>
        <v>06 Construcción</v>
      </c>
      <c r="L51" s="2" t="str">
        <f>+IFERROR(VLOOKUP(C51,Contenido[[Contenido]:[Columna1]],2,0),"")</f>
        <v>06.03 Ejecución Presupuestaria</v>
      </c>
      <c r="M51" s="2" t="str">
        <f>+IFERROR(VLOOKUP(D51,Temas[[Tema]:[Columna1]],2,0),"")</f>
        <v>06.03.01 Inversión</v>
      </c>
    </row>
    <row r="52" spans="1:13" s="2" customFormat="1" x14ac:dyDescent="0.25">
      <c r="A52" s="2" t="s">
        <v>437</v>
      </c>
      <c r="B52" s="2" t="s">
        <v>64</v>
      </c>
      <c r="C52" s="2" t="s">
        <v>424</v>
      </c>
      <c r="D52" s="2" t="s">
        <v>416</v>
      </c>
      <c r="E52" s="2" t="s">
        <v>428</v>
      </c>
      <c r="F52" s="2" t="s">
        <v>361</v>
      </c>
      <c r="G52" s="2" t="s">
        <v>595</v>
      </c>
      <c r="I52" s="2" t="s">
        <v>827</v>
      </c>
      <c r="J52" s="2" t="s">
        <v>799</v>
      </c>
      <c r="K52" s="2" t="str">
        <f>+IFERROR(VLOOKUP(B52,Sectores[[Sector]:[Columna1]],2),"")</f>
        <v>06 Construcción</v>
      </c>
      <c r="L52" s="2" t="str">
        <f>+IFERROR(VLOOKUP(C52,Contenido[[Contenido]:[Columna1]],2,0),"")</f>
        <v>06.03 Ejecución Presupuestaria</v>
      </c>
      <c r="M52" s="2" t="str">
        <f>+IFERROR(VLOOKUP(D52,Temas[[Tema]:[Columna1]],2,0),"")</f>
        <v>06.03.01 Inversión</v>
      </c>
    </row>
    <row r="53" spans="1:13" s="2" customFormat="1" x14ac:dyDescent="0.25">
      <c r="A53" s="2" t="s">
        <v>438</v>
      </c>
      <c r="B53" s="2" t="s">
        <v>64</v>
      </c>
      <c r="C53" s="2" t="s">
        <v>424</v>
      </c>
      <c r="D53" s="2" t="s">
        <v>416</v>
      </c>
      <c r="E53" s="2" t="s">
        <v>429</v>
      </c>
      <c r="F53" s="2" t="s">
        <v>361</v>
      </c>
      <c r="G53" s="2" t="s">
        <v>595</v>
      </c>
      <c r="I53" s="2" t="s">
        <v>828</v>
      </c>
      <c r="J53" s="2" t="s">
        <v>799</v>
      </c>
      <c r="K53" s="2" t="str">
        <f>+IFERROR(VLOOKUP(B53,Sectores[[Sector]:[Columna1]],2),"")</f>
        <v>06 Construcción</v>
      </c>
      <c r="L53" s="2" t="str">
        <f>+IFERROR(VLOOKUP(C53,Contenido[[Contenido]:[Columna1]],2,0),"")</f>
        <v>06.03 Ejecución Presupuestaria</v>
      </c>
      <c r="M53" s="2" t="str">
        <f>+IFERROR(VLOOKUP(D53,Temas[[Tema]:[Columna1]],2,0),"")</f>
        <v>06.03.01 Inversión</v>
      </c>
    </row>
    <row r="54" spans="1:13" s="2" customFormat="1" x14ac:dyDescent="0.25">
      <c r="A54" s="2" t="s">
        <v>439</v>
      </c>
      <c r="B54" s="2" t="s">
        <v>64</v>
      </c>
      <c r="C54" s="2" t="s">
        <v>424</v>
      </c>
      <c r="D54" s="2" t="s">
        <v>416</v>
      </c>
      <c r="E54" s="2" t="s">
        <v>425</v>
      </c>
      <c r="F54" s="2" t="s">
        <v>361</v>
      </c>
      <c r="G54" s="2" t="s">
        <v>595</v>
      </c>
      <c r="I54" s="2" t="s">
        <v>829</v>
      </c>
      <c r="J54" s="2" t="s">
        <v>799</v>
      </c>
      <c r="K54" s="2" t="str">
        <f>+IFERROR(VLOOKUP(B54,Sectores[[Sector]:[Columna1]],2),"")</f>
        <v>06 Construcción</v>
      </c>
      <c r="L54" s="2" t="str">
        <f>+IFERROR(VLOOKUP(C54,Contenido[[Contenido]:[Columna1]],2,0),"")</f>
        <v>06.03 Ejecución Presupuestaria</v>
      </c>
      <c r="M54" s="2" t="str">
        <f>+IFERROR(VLOOKUP(D54,Temas[[Tema]:[Columna1]],2,0),"")</f>
        <v>06.03.01 Inversión</v>
      </c>
    </row>
    <row r="55" spans="1:13" s="2" customFormat="1" x14ac:dyDescent="0.25">
      <c r="A55" s="2" t="s">
        <v>440</v>
      </c>
      <c r="B55" s="2" t="s">
        <v>64</v>
      </c>
      <c r="C55" s="2" t="s">
        <v>424</v>
      </c>
      <c r="D55" s="2" t="s">
        <v>416</v>
      </c>
      <c r="E55" s="2" t="s">
        <v>422</v>
      </c>
      <c r="F55" s="2" t="s">
        <v>361</v>
      </c>
      <c r="G55" s="2" t="s">
        <v>595</v>
      </c>
      <c r="I55" s="2" t="s">
        <v>830</v>
      </c>
      <c r="J55" s="2" t="s">
        <v>799</v>
      </c>
      <c r="K55" s="2" t="str">
        <f>+IFERROR(VLOOKUP(B55,Sectores[[Sector]:[Columna1]],2),"")</f>
        <v>06 Construcción</v>
      </c>
      <c r="L55" s="2" t="str">
        <f>+IFERROR(VLOOKUP(C55,Contenido[[Contenido]:[Columna1]],2,0),"")</f>
        <v>06.03 Ejecución Presupuestaria</v>
      </c>
      <c r="M55" s="2" t="str">
        <f>+IFERROR(VLOOKUP(D55,Temas[[Tema]:[Columna1]],2,0),"")</f>
        <v>06.03.01 Inversión</v>
      </c>
    </row>
    <row r="56" spans="1:13" s="2" customFormat="1" x14ac:dyDescent="0.25">
      <c r="A56" s="2" t="s">
        <v>441</v>
      </c>
      <c r="B56" s="2" t="s">
        <v>64</v>
      </c>
      <c r="C56" s="2" t="s">
        <v>424</v>
      </c>
      <c r="D56" s="2" t="s">
        <v>416</v>
      </c>
      <c r="E56" s="2" t="s">
        <v>423</v>
      </c>
      <c r="F56" s="2" t="s">
        <v>361</v>
      </c>
      <c r="G56" s="2" t="s">
        <v>595</v>
      </c>
      <c r="I56" s="2" t="s">
        <v>831</v>
      </c>
      <c r="J56" s="2" t="s">
        <v>799</v>
      </c>
      <c r="K56" s="2" t="str">
        <f>+IFERROR(VLOOKUP(B56,Sectores[[Sector]:[Columna1]],2),"")</f>
        <v>06 Construcción</v>
      </c>
      <c r="L56" s="2" t="str">
        <f>+IFERROR(VLOOKUP(C56,Contenido[[Contenido]:[Columna1]],2,0),"")</f>
        <v>06.03 Ejecución Presupuestaria</v>
      </c>
      <c r="M56" s="2" t="str">
        <f>+IFERROR(VLOOKUP(D56,Temas[[Tema]:[Columna1]],2,0),"")</f>
        <v>06.03.01 Inversión</v>
      </c>
    </row>
    <row r="57" spans="1:13" s="2" customFormat="1" x14ac:dyDescent="0.25">
      <c r="A57" s="2" t="s">
        <v>65</v>
      </c>
      <c r="B57" s="2" t="s">
        <v>64</v>
      </c>
      <c r="C57" s="2" t="s">
        <v>103</v>
      </c>
      <c r="D57" s="2" t="s">
        <v>545</v>
      </c>
      <c r="E57" s="2" t="s">
        <v>151</v>
      </c>
      <c r="F57" s="2" t="s">
        <v>544</v>
      </c>
      <c r="G57" s="2" t="s">
        <v>595</v>
      </c>
      <c r="I57" s="2" t="s">
        <v>832</v>
      </c>
      <c r="J57" s="2" t="s">
        <v>799</v>
      </c>
      <c r="K57" s="2" t="str">
        <f>+IFERROR(VLOOKUP(B57,Sectores[[Sector]:[Columna1]],2),"")</f>
        <v>06 Construcción</v>
      </c>
      <c r="L57" s="2" t="str">
        <f>+IFERROR(VLOOKUP(C57,Contenido[[Contenido]:[Columna1]],2,0),"")</f>
        <v>06.06 Vivienda</v>
      </c>
      <c r="M57" s="2" t="str">
        <f>+IFERROR(VLOOKUP(D57,Temas[[Tema]:[Columna1]],2,0),"")</f>
        <v>06.06.01 Obras Nuevas y Ampliaciones</v>
      </c>
    </row>
    <row r="58" spans="1:13" s="2" customFormat="1" x14ac:dyDescent="0.25">
      <c r="A58" s="2" t="s">
        <v>148</v>
      </c>
      <c r="B58" s="2" t="s">
        <v>64</v>
      </c>
      <c r="C58" s="2" t="s">
        <v>551</v>
      </c>
      <c r="D58" s="2" t="s">
        <v>137</v>
      </c>
      <c r="E58" s="2" t="s">
        <v>148</v>
      </c>
      <c r="F58" s="2" t="s">
        <v>546</v>
      </c>
      <c r="G58" s="2" t="s">
        <v>595</v>
      </c>
      <c r="I58" s="2" t="s">
        <v>833</v>
      </c>
      <c r="J58" s="2" t="s">
        <v>799</v>
      </c>
      <c r="K58" s="2" t="str">
        <f>+IFERROR(VLOOKUP(B58,Sectores[[Sector]:[Columna1]],2),"")</f>
        <v>06 Construcción</v>
      </c>
      <c r="L58" s="2" t="str">
        <f>+IFERROR(VLOOKUP(C58,Contenido[[Contenido]:[Columna1]],2,0),"")</f>
        <v>06.02 Edificación No Habitacional</v>
      </c>
      <c r="M58" s="2" t="str">
        <f>+IFERROR(VLOOKUP(D58,Temas[[Tema]:[Columna1]],2,0),"")</f>
        <v>06.01.03 Total</v>
      </c>
    </row>
    <row r="59" spans="1:13" s="2" customFormat="1" x14ac:dyDescent="0.25">
      <c r="A59" s="2" t="s">
        <v>547</v>
      </c>
      <c r="B59" s="2" t="s">
        <v>64</v>
      </c>
      <c r="C59" s="2" t="s">
        <v>150</v>
      </c>
      <c r="D59" s="2" t="s">
        <v>146</v>
      </c>
      <c r="E59" s="2" t="s">
        <v>148</v>
      </c>
      <c r="F59" s="2" t="s">
        <v>546</v>
      </c>
      <c r="G59" s="2" t="s">
        <v>595</v>
      </c>
      <c r="I59" s="2" t="s">
        <v>834</v>
      </c>
      <c r="J59" s="2" t="s">
        <v>799</v>
      </c>
      <c r="K59" s="2" t="str">
        <f>+IFERROR(VLOOKUP(B59,Sectores[[Sector]:[Columna1]],2),"")</f>
        <v>06 Construcción</v>
      </c>
      <c r="L59" s="2" t="str">
        <f>+IFERROR(VLOOKUP(C59,Contenido[[Contenido]:[Columna1]],2,0),"")</f>
        <v>06.04 Industria, comercio y establecimientos financieros</v>
      </c>
      <c r="M59" s="2" t="str">
        <f>+IFERROR(VLOOKUP(D59,Temas[[Tema]:[Columna1]],2,0),"")</f>
        <v>06.01.01 Ampliaciones</v>
      </c>
    </row>
    <row r="60" spans="1:13" s="2" customFormat="1" x14ac:dyDescent="0.25">
      <c r="A60" s="2" t="s">
        <v>548</v>
      </c>
      <c r="B60" s="2" t="s">
        <v>64</v>
      </c>
      <c r="C60" s="2" t="s">
        <v>150</v>
      </c>
      <c r="D60" s="2" t="s">
        <v>147</v>
      </c>
      <c r="E60" s="2" t="s">
        <v>148</v>
      </c>
      <c r="F60" s="2" t="s">
        <v>546</v>
      </c>
      <c r="G60" s="2" t="s">
        <v>595</v>
      </c>
      <c r="I60" s="2" t="s">
        <v>835</v>
      </c>
      <c r="J60" s="2" t="s">
        <v>799</v>
      </c>
      <c r="K60" s="2" t="str">
        <f>+IFERROR(VLOOKUP(B60,Sectores[[Sector]:[Columna1]],2),"")</f>
        <v>06 Construcción</v>
      </c>
      <c r="L60" s="2" t="str">
        <f>+IFERROR(VLOOKUP(C60,Contenido[[Contenido]:[Columna1]],2,0),"")</f>
        <v>06.04 Industria, comercio y establecimientos financieros</v>
      </c>
      <c r="M60" s="2" t="str">
        <f>+IFERROR(VLOOKUP(D60,Temas[[Tema]:[Columna1]],2,0),"")</f>
        <v>06.01.02 Obras Nuevas</v>
      </c>
    </row>
    <row r="61" spans="1:13" s="2" customFormat="1" x14ac:dyDescent="0.25">
      <c r="A61" s="2" t="s">
        <v>549</v>
      </c>
      <c r="B61" s="2" t="s">
        <v>64</v>
      </c>
      <c r="C61" s="2" t="s">
        <v>87</v>
      </c>
      <c r="D61" s="2" t="s">
        <v>146</v>
      </c>
      <c r="E61" s="2" t="s">
        <v>148</v>
      </c>
      <c r="F61" s="2" t="s">
        <v>546</v>
      </c>
      <c r="G61" s="2" t="s">
        <v>595</v>
      </c>
      <c r="I61" s="2" t="s">
        <v>836</v>
      </c>
      <c r="J61" s="2" t="s">
        <v>799</v>
      </c>
      <c r="K61" s="2" t="str">
        <f>+IFERROR(VLOOKUP(B61,Sectores[[Sector]:[Columna1]],2),"")</f>
        <v>06 Construcción</v>
      </c>
      <c r="L61" s="2" t="str">
        <f>+IFERROR(VLOOKUP(C61,Contenido[[Contenido]:[Columna1]],2,0),"")</f>
        <v>06.05 Servicios</v>
      </c>
      <c r="M61" s="2" t="str">
        <f>+IFERROR(VLOOKUP(D61,Temas[[Tema]:[Columna1]],2,0),"")</f>
        <v>06.01.01 Ampliaciones</v>
      </c>
    </row>
    <row r="62" spans="1:13" s="2" customFormat="1" x14ac:dyDescent="0.25">
      <c r="A62" s="2" t="s">
        <v>550</v>
      </c>
      <c r="B62" s="2" t="s">
        <v>64</v>
      </c>
      <c r="C62" s="2" t="s">
        <v>87</v>
      </c>
      <c r="D62" s="2" t="s">
        <v>147</v>
      </c>
      <c r="E62" s="2" t="s">
        <v>148</v>
      </c>
      <c r="F62" s="2" t="s">
        <v>546</v>
      </c>
      <c r="G62" s="2" t="s">
        <v>595</v>
      </c>
      <c r="I62" s="2" t="s">
        <v>837</v>
      </c>
      <c r="J62" s="2" t="s">
        <v>799</v>
      </c>
      <c r="K62" s="2" t="str">
        <f>+IFERROR(VLOOKUP(B62,Sectores[[Sector]:[Columna1]],2),"")</f>
        <v>06 Construcción</v>
      </c>
      <c r="L62" s="2" t="str">
        <f>+IFERROR(VLOOKUP(C62,Contenido[[Contenido]:[Columna1]],2,0),"")</f>
        <v>06.05 Servicios</v>
      </c>
      <c r="M62" s="2" t="str">
        <f>+IFERROR(VLOOKUP(D62,Temas[[Tema]:[Columna1]],2,0),"")</f>
        <v>06.01.02 Obras Nuevas</v>
      </c>
    </row>
    <row r="63" spans="1:13" s="2" customFormat="1" x14ac:dyDescent="0.25">
      <c r="A63" s="2" t="s">
        <v>149</v>
      </c>
      <c r="B63" s="2" t="s">
        <v>64</v>
      </c>
      <c r="C63" s="2" t="s">
        <v>552</v>
      </c>
      <c r="D63" s="2" t="s">
        <v>137</v>
      </c>
      <c r="E63" s="2" t="s">
        <v>149</v>
      </c>
      <c r="F63" s="2" t="s">
        <v>546</v>
      </c>
      <c r="G63" s="2" t="s">
        <v>595</v>
      </c>
      <c r="I63" s="2" t="s">
        <v>838</v>
      </c>
      <c r="J63" s="2" t="s">
        <v>799</v>
      </c>
      <c r="K63" s="2" t="str">
        <f>+IFERROR(VLOOKUP(B63,Sectores[[Sector]:[Columna1]],2),"")</f>
        <v>06 Construcción</v>
      </c>
      <c r="L63" s="2" t="str">
        <f>+IFERROR(VLOOKUP(C63,Contenido[[Contenido]:[Columna1]],2,0),"")</f>
        <v>06.01 Edificación Habitacional</v>
      </c>
      <c r="M63" s="2" t="str">
        <f>+IFERROR(VLOOKUP(D63,Temas[[Tema]:[Columna1]],2,0),"")</f>
        <v>06.01.03 Total</v>
      </c>
    </row>
    <row r="64" spans="1:13" s="2" customFormat="1" x14ac:dyDescent="0.25">
      <c r="A64" s="2" t="s">
        <v>553</v>
      </c>
      <c r="B64" s="2" t="s">
        <v>64</v>
      </c>
      <c r="C64" s="2" t="s">
        <v>552</v>
      </c>
      <c r="D64" s="2" t="s">
        <v>146</v>
      </c>
      <c r="E64" s="2" t="s">
        <v>149</v>
      </c>
      <c r="F64" s="2" t="s">
        <v>546</v>
      </c>
      <c r="G64" s="2" t="s">
        <v>595</v>
      </c>
      <c r="I64" s="2" t="s">
        <v>839</v>
      </c>
      <c r="J64" s="2" t="s">
        <v>799</v>
      </c>
      <c r="K64" s="2" t="str">
        <f>+IFERROR(VLOOKUP(B64,Sectores[[Sector]:[Columna1]],2),"")</f>
        <v>06 Construcción</v>
      </c>
      <c r="L64" s="2" t="str">
        <f>+IFERROR(VLOOKUP(C64,Contenido[[Contenido]:[Columna1]],2,0),"")</f>
        <v>06.01 Edificación Habitacional</v>
      </c>
      <c r="M64" s="2" t="str">
        <f>+IFERROR(VLOOKUP(D64,Temas[[Tema]:[Columna1]],2,0),"")</f>
        <v>06.01.01 Ampliaciones</v>
      </c>
    </row>
    <row r="65" spans="1:34" s="2" customFormat="1" x14ac:dyDescent="0.25">
      <c r="A65" s="2" t="s">
        <v>554</v>
      </c>
      <c r="B65" s="2" t="s">
        <v>64</v>
      </c>
      <c r="C65" s="2" t="s">
        <v>552</v>
      </c>
      <c r="D65" s="2" t="s">
        <v>147</v>
      </c>
      <c r="E65" s="2" t="s">
        <v>149</v>
      </c>
      <c r="F65" s="2" t="s">
        <v>546</v>
      </c>
      <c r="G65" s="2" t="s">
        <v>595</v>
      </c>
      <c r="I65" s="2" t="s">
        <v>840</v>
      </c>
      <c r="J65" s="2" t="s">
        <v>799</v>
      </c>
      <c r="K65" s="2" t="str">
        <f>+IFERROR(VLOOKUP(B65,Sectores[[Sector]:[Columna1]],2),"")</f>
        <v>06 Construcción</v>
      </c>
      <c r="L65" s="2" t="str">
        <f>+IFERROR(VLOOKUP(C65,Contenido[[Contenido]:[Columna1]],2,0),"")</f>
        <v>06.01 Edificación Habitacional</v>
      </c>
      <c r="M65" s="2" t="str">
        <f>+IFERROR(VLOOKUP(D65,Temas[[Tema]:[Columna1]],2,0),"")</f>
        <v>06.01.02 Obras Nuevas</v>
      </c>
    </row>
    <row r="66" spans="1:34" s="2" customFormat="1" x14ac:dyDescent="0.25">
      <c r="A66" s="2" t="s">
        <v>402</v>
      </c>
      <c r="B66" s="2" t="s">
        <v>67</v>
      </c>
      <c r="C66" s="2" t="s">
        <v>197</v>
      </c>
      <c r="D66" s="2" t="s">
        <v>401</v>
      </c>
      <c r="E66" s="2" t="s">
        <v>401</v>
      </c>
      <c r="F66" s="2" t="s">
        <v>402</v>
      </c>
      <c r="G66" s="2" t="s">
        <v>68</v>
      </c>
      <c r="J66" s="2" t="s">
        <v>1174</v>
      </c>
      <c r="K66" s="2" t="str">
        <f>+IFERROR(VLOOKUP(B66,Sectores[[Sector]:[Columna1]],2),"")</f>
        <v>07 Delincuencia</v>
      </c>
      <c r="L66" s="2" t="str">
        <f>+IFERROR(VLOOKUP(C66,Contenido[[Contenido]:[Columna1]],2,0),"")</f>
        <v>07.01 Delitos de Mayor Connotación Social</v>
      </c>
      <c r="M66" s="2" t="str">
        <f>+IFERROR(VLOOKUP(D66,Temas[[Tema]:[Columna1]],2,0),"")</f>
        <v>07.01.02 Aprehensiones</v>
      </c>
    </row>
    <row r="67" spans="1:34" s="2" customFormat="1" x14ac:dyDescent="0.25">
      <c r="A67" s="2" t="s">
        <v>403</v>
      </c>
      <c r="B67" s="2" t="s">
        <v>67</v>
      </c>
      <c r="C67" s="2" t="s">
        <v>197</v>
      </c>
      <c r="D67" s="2" t="s">
        <v>69</v>
      </c>
      <c r="E67" s="2" t="s">
        <v>69</v>
      </c>
      <c r="F67" s="2" t="s">
        <v>403</v>
      </c>
      <c r="G67" s="2" t="s">
        <v>68</v>
      </c>
      <c r="J67" s="2" t="s">
        <v>1174</v>
      </c>
      <c r="K67" s="2" t="str">
        <f>+IFERROR(VLOOKUP(B67,Sectores[[Sector]:[Columna1]],2),"")</f>
        <v>07 Delincuencia</v>
      </c>
      <c r="L67" s="2" t="str">
        <f>+IFERROR(VLOOKUP(C67,Contenido[[Contenido]:[Columna1]],2,0),"")</f>
        <v>07.01 Delitos de Mayor Connotación Social</v>
      </c>
      <c r="M67" s="2" t="str">
        <f>+IFERROR(VLOOKUP(D67,Temas[[Tema]:[Columna1]],2,0),"")</f>
        <v>07.01.03 Casos Policiales</v>
      </c>
    </row>
    <row r="68" spans="1:34" s="2" customFormat="1" x14ac:dyDescent="0.25">
      <c r="A68" s="2" t="s">
        <v>404</v>
      </c>
      <c r="B68" s="2" t="s">
        <v>67</v>
      </c>
      <c r="C68" s="2" t="s">
        <v>197</v>
      </c>
      <c r="D68" s="2" t="s">
        <v>70</v>
      </c>
      <c r="E68" s="2" t="s">
        <v>70</v>
      </c>
      <c r="F68" s="2" t="s">
        <v>404</v>
      </c>
      <c r="G68" s="2" t="s">
        <v>68</v>
      </c>
      <c r="J68" s="2" t="s">
        <v>1174</v>
      </c>
      <c r="K68" s="2" t="str">
        <f>+IFERROR(VLOOKUP(B68,Sectores[[Sector]:[Columna1]],2),"")</f>
        <v>07 Delincuencia</v>
      </c>
      <c r="L68" s="2" t="str">
        <f>+IFERROR(VLOOKUP(C68,Contenido[[Contenido]:[Columna1]],2,0),"")</f>
        <v>07.01 Delitos de Mayor Connotación Social</v>
      </c>
      <c r="M68" s="2" t="str">
        <f>+IFERROR(VLOOKUP(D68,Temas[[Tema]:[Columna1]],2,0),"")</f>
        <v>07.01.04 Denuncias</v>
      </c>
    </row>
    <row r="69" spans="1:34" s="2" customFormat="1" x14ac:dyDescent="0.25">
      <c r="A69" s="2" t="s">
        <v>405</v>
      </c>
      <c r="B69" s="2" t="s">
        <v>67</v>
      </c>
      <c r="C69" s="2" t="s">
        <v>197</v>
      </c>
      <c r="D69" s="2" t="s">
        <v>71</v>
      </c>
      <c r="E69" s="2" t="s">
        <v>71</v>
      </c>
      <c r="F69" s="2" t="s">
        <v>405</v>
      </c>
      <c r="G69" s="2" t="s">
        <v>68</v>
      </c>
      <c r="J69" s="2" t="s">
        <v>1174</v>
      </c>
      <c r="K69" s="2" t="str">
        <f>+IFERROR(VLOOKUP(B69,Sectores[[Sector]:[Columna1]],2),"")</f>
        <v>07 Delincuencia</v>
      </c>
      <c r="L69" s="2" t="str">
        <f>+IFERROR(VLOOKUP(C69,Contenido[[Contenido]:[Columna1]],2,0),"")</f>
        <v>07.01 Delitos de Mayor Connotación Social</v>
      </c>
      <c r="M69" s="2" t="str">
        <f>+IFERROR(VLOOKUP(D69,Temas[[Tema]:[Columna1]],2,0),"")</f>
        <v>07.01.05 Detenciones</v>
      </c>
    </row>
    <row r="70" spans="1:34" s="2" customFormat="1" x14ac:dyDescent="0.25">
      <c r="A70" s="2" t="s">
        <v>555</v>
      </c>
      <c r="B70" s="2" t="s">
        <v>67</v>
      </c>
      <c r="C70" s="2" t="s">
        <v>197</v>
      </c>
      <c r="D70" s="2" t="s">
        <v>401</v>
      </c>
      <c r="E70" s="2" t="s">
        <v>401</v>
      </c>
      <c r="F70" s="2" t="s">
        <v>406</v>
      </c>
      <c r="G70" s="2" t="s">
        <v>68</v>
      </c>
      <c r="J70" s="2" t="s">
        <v>1174</v>
      </c>
      <c r="K70" s="2" t="str">
        <f>+IFERROR(VLOOKUP(B70,Sectores[[Sector]:[Columna1]],2),"")</f>
        <v>07 Delincuencia</v>
      </c>
      <c r="L70" s="2" t="str">
        <f>+IFERROR(VLOOKUP(C70,Contenido[[Contenido]:[Columna1]],2,0),"")</f>
        <v>07.01 Delitos de Mayor Connotación Social</v>
      </c>
      <c r="M70" s="2" t="str">
        <f>+IFERROR(VLOOKUP(D70,Temas[[Tema]:[Columna1]],2,0),"")</f>
        <v>07.01.02 Aprehensiones</v>
      </c>
    </row>
    <row r="71" spans="1:34" s="2" customFormat="1" x14ac:dyDescent="0.25">
      <c r="A71" s="2" t="s">
        <v>556</v>
      </c>
      <c r="B71" s="2" t="s">
        <v>67</v>
      </c>
      <c r="C71" s="2" t="s">
        <v>197</v>
      </c>
      <c r="D71" s="2" t="s">
        <v>69</v>
      </c>
      <c r="E71" s="2" t="s">
        <v>69</v>
      </c>
      <c r="F71" s="2" t="s">
        <v>406</v>
      </c>
      <c r="G71" s="2" t="s">
        <v>68</v>
      </c>
      <c r="J71" s="2" t="s">
        <v>1174</v>
      </c>
      <c r="K71" s="2" t="str">
        <f>+IFERROR(VLOOKUP(B71,Sectores[[Sector]:[Columna1]],2),"")</f>
        <v>07 Delincuencia</v>
      </c>
      <c r="L71" s="2" t="str">
        <f>+IFERROR(VLOOKUP(C71,Contenido[[Contenido]:[Columna1]],2,0),"")</f>
        <v>07.01 Delitos de Mayor Connotación Social</v>
      </c>
      <c r="M71" s="2" t="str">
        <f>+IFERROR(VLOOKUP(D71,Temas[[Tema]:[Columna1]],2,0),"")</f>
        <v>07.01.03 Casos Policiales</v>
      </c>
    </row>
    <row r="72" spans="1:34" s="2" customFormat="1" x14ac:dyDescent="0.25">
      <c r="A72" s="2" t="s">
        <v>557</v>
      </c>
      <c r="B72" s="2" t="s">
        <v>67</v>
      </c>
      <c r="C72" s="2" t="s">
        <v>197</v>
      </c>
      <c r="D72" s="2" t="s">
        <v>70</v>
      </c>
      <c r="E72" s="2" t="s">
        <v>70</v>
      </c>
      <c r="F72" s="2" t="s">
        <v>406</v>
      </c>
      <c r="G72" s="2" t="s">
        <v>68</v>
      </c>
      <c r="J72" s="2" t="s">
        <v>1174</v>
      </c>
      <c r="K72" s="2" t="str">
        <f>+IFERROR(VLOOKUP(B72,Sectores[[Sector]:[Columna1]],2),"")</f>
        <v>07 Delincuencia</v>
      </c>
      <c r="L72" s="2" t="str">
        <f>+IFERROR(VLOOKUP(C72,Contenido[[Contenido]:[Columna1]],2,0),"")</f>
        <v>07.01 Delitos de Mayor Connotación Social</v>
      </c>
      <c r="M72" s="2" t="str">
        <f>+IFERROR(VLOOKUP(D72,Temas[[Tema]:[Columna1]],2,0),"")</f>
        <v>07.01.04 Denuncias</v>
      </c>
    </row>
    <row r="73" spans="1:34" s="2" customFormat="1" x14ac:dyDescent="0.25">
      <c r="A73" s="2" t="s">
        <v>558</v>
      </c>
      <c r="B73" s="2" t="s">
        <v>67</v>
      </c>
      <c r="C73" s="2" t="s">
        <v>197</v>
      </c>
      <c r="D73" s="2" t="s">
        <v>71</v>
      </c>
      <c r="E73" s="2" t="s">
        <v>71</v>
      </c>
      <c r="F73" s="2" t="s">
        <v>406</v>
      </c>
      <c r="G73" s="2" t="s">
        <v>68</v>
      </c>
      <c r="J73" s="2" t="s">
        <v>1174</v>
      </c>
      <c r="K73" s="2" t="str">
        <f>+IFERROR(VLOOKUP(B73,Sectores[[Sector]:[Columna1]],2),"")</f>
        <v>07 Delincuencia</v>
      </c>
      <c r="L73" s="2" t="str">
        <f>+IFERROR(VLOOKUP(C73,Contenido[[Contenido]:[Columna1]],2,0),"")</f>
        <v>07.01 Delitos de Mayor Connotación Social</v>
      </c>
      <c r="M73" s="2" t="str">
        <f>+IFERROR(VLOOKUP(D73,Temas[[Tema]:[Columna1]],2,0),"")</f>
        <v>07.01.05 Detenciones</v>
      </c>
    </row>
    <row r="74" spans="1:34" s="2" customFormat="1" x14ac:dyDescent="0.25">
      <c r="A74" s="2" t="s">
        <v>559</v>
      </c>
      <c r="B74" s="2" t="s">
        <v>561</v>
      </c>
      <c r="C74" s="2" t="s">
        <v>75</v>
      </c>
      <c r="D74" s="2" t="s">
        <v>560</v>
      </c>
      <c r="E74" s="2" t="s">
        <v>560</v>
      </c>
      <c r="F74" s="2" t="s">
        <v>559</v>
      </c>
      <c r="G74" s="1"/>
      <c r="J74" s="1"/>
      <c r="K74" s="2" t="str">
        <f>+IFERROR(VLOOKUP(B74,Sectores[[Sector]:[Columna1]],2),"")</f>
        <v>23 en blanco</v>
      </c>
      <c r="L74" s="2" t="str">
        <f>+IFERROR(VLOOKUP(C74,Contenido[[Contenido]:[Columna1]],2,0),"")</f>
        <v>24.01 Demografía</v>
      </c>
      <c r="M74" s="2" t="str">
        <f>+IFERROR(VLOOKUP(D74,Temas[[Tema]:[Columna1]],2,0),"")</f>
        <v>24.01.12 Población</v>
      </c>
      <c r="V74" s="2">
        <v>16697754</v>
      </c>
      <c r="W74" s="2">
        <v>16881078</v>
      </c>
      <c r="X74" s="2">
        <v>17063927</v>
      </c>
      <c r="Y74" s="2">
        <v>17254159</v>
      </c>
      <c r="Z74" s="2">
        <v>17443491</v>
      </c>
      <c r="AA74" s="2">
        <v>17611902</v>
      </c>
      <c r="AB74" s="2">
        <v>17787617</v>
      </c>
      <c r="AC74" s="2">
        <v>17971423</v>
      </c>
      <c r="AD74" s="2">
        <v>18167147</v>
      </c>
      <c r="AE74" s="2">
        <v>18419192</v>
      </c>
      <c r="AF74" s="2">
        <v>18751405</v>
      </c>
      <c r="AG74" s="2">
        <v>19107216</v>
      </c>
      <c r="AH74" s="2">
        <v>19458310</v>
      </c>
    </row>
    <row r="75" spans="1:34" s="2" customFormat="1" x14ac:dyDescent="0.25">
      <c r="A75" s="2" t="s">
        <v>562</v>
      </c>
      <c r="B75" s="2" t="s">
        <v>62</v>
      </c>
      <c r="C75" s="2" t="s">
        <v>563</v>
      </c>
      <c r="D75" s="2" t="s">
        <v>565</v>
      </c>
      <c r="E75" s="2" t="s">
        <v>564</v>
      </c>
      <c r="F75" s="2" t="s">
        <v>274</v>
      </c>
      <c r="G75" s="1"/>
      <c r="J75" s="1"/>
      <c r="K75" s="2" t="str">
        <f>+IFERROR(VLOOKUP(B75,Sectores[[Sector]:[Columna1]],2),"")</f>
        <v>08 Educación</v>
      </c>
      <c r="L75" s="2" t="str">
        <f>+IFERROR(VLOOKUP(C75,Contenido[[Contenido]:[Columna1]],2,0),"")</f>
        <v>08.02 Métricas de la Educación</v>
      </c>
      <c r="M75" s="2" t="str">
        <f>+IFERROR(VLOOKUP(D75,Temas[[Tema]:[Columna1]],2,0),"")</f>
        <v>08.02.01 Prueba de Selección Universitaria</v>
      </c>
      <c r="V75" s="2">
        <v>46.547945205479401</v>
      </c>
      <c r="W75" s="2">
        <v>46.2665333333333</v>
      </c>
      <c r="X75" s="2">
        <v>47.216216216216203</v>
      </c>
      <c r="Y75" s="2">
        <v>44.559459459459497</v>
      </c>
      <c r="Z75" s="2">
        <v>46.195810810810798</v>
      </c>
      <c r="AA75" s="2">
        <v>46.447162162162201</v>
      </c>
      <c r="AB75" s="2">
        <v>45.1424324324324</v>
      </c>
      <c r="AC75" s="2">
        <v>45.944246575342497</v>
      </c>
      <c r="AD75" s="2">
        <v>45.981184210526301</v>
      </c>
      <c r="AE75" s="2">
        <v>48.743552631579</v>
      </c>
      <c r="AF75" s="2">
        <v>46.557625000000002</v>
      </c>
      <c r="AG75" s="2">
        <v>46.4219230769231</v>
      </c>
      <c r="AH75" s="2">
        <v>48.886056338028197</v>
      </c>
    </row>
    <row r="76" spans="1:34" s="2" customFormat="1" x14ac:dyDescent="0.25">
      <c r="A76" s="2" t="s">
        <v>77</v>
      </c>
      <c r="B76" s="2" t="s">
        <v>62</v>
      </c>
      <c r="C76" s="2" t="s">
        <v>567</v>
      </c>
      <c r="D76" s="2" t="s">
        <v>566</v>
      </c>
      <c r="E76" s="2" t="s">
        <v>568</v>
      </c>
      <c r="F76" s="2" t="s">
        <v>569</v>
      </c>
      <c r="G76" s="2" t="s">
        <v>981</v>
      </c>
      <c r="I76" s="2" t="s">
        <v>841</v>
      </c>
      <c r="J76" s="2" t="s">
        <v>798</v>
      </c>
      <c r="K76" s="2" t="str">
        <f>+IFERROR(VLOOKUP(B76,Sectores[[Sector]:[Columna1]],2),"")</f>
        <v>08 Educación</v>
      </c>
      <c r="L76" s="2" t="str">
        <f>+IFERROR(VLOOKUP(C76,Contenido[[Contenido]:[Columna1]],2,0),"")</f>
        <v>08.01 Apoyo Económico</v>
      </c>
      <c r="M76" s="2" t="str">
        <f>+IFERROR(VLOOKUP(D76,Temas[[Tema]:[Columna1]],2,0),"")</f>
        <v>08.01.01 Becas</v>
      </c>
    </row>
    <row r="77" spans="1:34" s="2" customFormat="1" x14ac:dyDescent="0.25">
      <c r="A77" s="2" t="s">
        <v>78</v>
      </c>
      <c r="B77" s="2" t="s">
        <v>62</v>
      </c>
      <c r="C77" s="2" t="s">
        <v>567</v>
      </c>
      <c r="D77" s="2" t="s">
        <v>566</v>
      </c>
      <c r="E77" s="2" t="s">
        <v>568</v>
      </c>
      <c r="F77" s="2" t="s">
        <v>569</v>
      </c>
      <c r="G77" s="2" t="s">
        <v>981</v>
      </c>
      <c r="I77" s="2" t="s">
        <v>842</v>
      </c>
      <c r="J77" s="2" t="s">
        <v>798</v>
      </c>
      <c r="K77" s="2" t="str">
        <f>+IFERROR(VLOOKUP(B77,Sectores[[Sector]:[Columna1]],2),"")</f>
        <v>08 Educación</v>
      </c>
      <c r="L77" s="2" t="str">
        <f>+IFERROR(VLOOKUP(C77,Contenido[[Contenido]:[Columna1]],2,0),"")</f>
        <v>08.01 Apoyo Económico</v>
      </c>
      <c r="M77" s="2" t="str">
        <f>+IFERROR(VLOOKUP(D77,Temas[[Tema]:[Columna1]],2,0),"")</f>
        <v>08.01.01 Becas</v>
      </c>
    </row>
    <row r="78" spans="1:34" s="2" customFormat="1" x14ac:dyDescent="0.25">
      <c r="A78" s="2" t="s">
        <v>79</v>
      </c>
      <c r="B78" s="2" t="s">
        <v>62</v>
      </c>
      <c r="C78" s="2" t="s">
        <v>567</v>
      </c>
      <c r="D78" s="2" t="s">
        <v>566</v>
      </c>
      <c r="E78" s="2" t="s">
        <v>568</v>
      </c>
      <c r="F78" s="2" t="s">
        <v>569</v>
      </c>
      <c r="G78" s="2" t="s">
        <v>981</v>
      </c>
      <c r="I78" s="2" t="s">
        <v>843</v>
      </c>
      <c r="J78" s="2" t="s">
        <v>798</v>
      </c>
      <c r="K78" s="2" t="str">
        <f>+IFERROR(VLOOKUP(B78,Sectores[[Sector]:[Columna1]],2),"")</f>
        <v>08 Educación</v>
      </c>
      <c r="L78" s="2" t="str">
        <f>+IFERROR(VLOOKUP(C78,Contenido[[Contenido]:[Columna1]],2,0),"")</f>
        <v>08.01 Apoyo Económico</v>
      </c>
      <c r="M78" s="2" t="str">
        <f>+IFERROR(VLOOKUP(D78,Temas[[Tema]:[Columna1]],2,0),"")</f>
        <v>08.01.01 Becas</v>
      </c>
    </row>
    <row r="79" spans="1:34" s="2" customFormat="1" x14ac:dyDescent="0.25">
      <c r="A79" s="2" t="s">
        <v>80</v>
      </c>
      <c r="B79" s="2" t="s">
        <v>81</v>
      </c>
      <c r="C79" s="2" t="s">
        <v>283</v>
      </c>
      <c r="D79" s="2" t="s">
        <v>284</v>
      </c>
      <c r="E79" s="2" t="s">
        <v>80</v>
      </c>
      <c r="F79" s="2" t="s">
        <v>803</v>
      </c>
      <c r="G79" s="2" t="s">
        <v>595</v>
      </c>
      <c r="I79" s="2" t="s">
        <v>844</v>
      </c>
      <c r="J79" s="2" t="s">
        <v>799</v>
      </c>
      <c r="K79" s="2" t="str">
        <f>+IFERROR(VLOOKUP(B79,Sectores[[Sector]:[Columna1]],2),"")</f>
        <v>10 Energía</v>
      </c>
      <c r="L79" s="2" t="str">
        <f>+IFERROR(VLOOKUP(C79,Contenido[[Contenido]:[Columna1]],2,0),"")</f>
        <v>10.01 Energía Eléctrica</v>
      </c>
      <c r="M79" s="2" t="str">
        <f>+IFERROR(VLOOKUP(D79,Temas[[Tema]:[Columna1]],2,0),"")</f>
        <v>10.01.01 Distribución Eléctrica</v>
      </c>
    </row>
    <row r="80" spans="1:34" s="2" customFormat="1" x14ac:dyDescent="0.25">
      <c r="A80" s="2" t="s">
        <v>285</v>
      </c>
      <c r="B80" s="2" t="s">
        <v>81</v>
      </c>
      <c r="C80" s="2" t="s">
        <v>283</v>
      </c>
      <c r="D80" s="2" t="s">
        <v>284</v>
      </c>
      <c r="E80" s="2" t="s">
        <v>285</v>
      </c>
      <c r="F80" s="2" t="s">
        <v>803</v>
      </c>
      <c r="G80" s="2" t="s">
        <v>595</v>
      </c>
      <c r="I80" s="2" t="s">
        <v>845</v>
      </c>
      <c r="J80" s="2" t="s">
        <v>799</v>
      </c>
      <c r="K80" s="2" t="str">
        <f>+IFERROR(VLOOKUP(B80,Sectores[[Sector]:[Columna1]],2),"")</f>
        <v>10 Energía</v>
      </c>
      <c r="L80" s="2" t="str">
        <f>+IFERROR(VLOOKUP(C80,Contenido[[Contenido]:[Columna1]],2,0),"")</f>
        <v>10.01 Energía Eléctrica</v>
      </c>
      <c r="M80" s="2" t="str">
        <f>+IFERROR(VLOOKUP(D80,Temas[[Tema]:[Columna1]],2,0),"")</f>
        <v>10.01.01 Distribución Eléctrica</v>
      </c>
    </row>
    <row r="81" spans="1:34" s="2" customFormat="1" x14ac:dyDescent="0.25">
      <c r="A81" s="2" t="s">
        <v>286</v>
      </c>
      <c r="B81" s="2" t="s">
        <v>81</v>
      </c>
      <c r="C81" s="2" t="s">
        <v>283</v>
      </c>
      <c r="D81" s="2" t="s">
        <v>284</v>
      </c>
      <c r="E81" s="2" t="s">
        <v>286</v>
      </c>
      <c r="F81" s="2" t="s">
        <v>803</v>
      </c>
      <c r="G81" s="2" t="s">
        <v>595</v>
      </c>
      <c r="I81" s="2" t="s">
        <v>846</v>
      </c>
      <c r="J81" s="2" t="s">
        <v>799</v>
      </c>
      <c r="K81" s="2" t="str">
        <f>+IFERROR(VLOOKUP(B81,Sectores[[Sector]:[Columna1]],2),"")</f>
        <v>10 Energía</v>
      </c>
      <c r="L81" s="2" t="str">
        <f>+IFERROR(VLOOKUP(C81,Contenido[[Contenido]:[Columna1]],2,0),"")</f>
        <v>10.01 Energía Eléctrica</v>
      </c>
      <c r="M81" s="2" t="str">
        <f>+IFERROR(VLOOKUP(D81,Temas[[Tema]:[Columna1]],2,0),"")</f>
        <v>10.01.01 Distribución Eléctrica</v>
      </c>
    </row>
    <row r="82" spans="1:34" s="2" customFormat="1" x14ac:dyDescent="0.25">
      <c r="A82" s="2" t="s">
        <v>287</v>
      </c>
      <c r="B82" s="2" t="s">
        <v>81</v>
      </c>
      <c r="C82" s="2" t="s">
        <v>283</v>
      </c>
      <c r="D82" s="2" t="s">
        <v>284</v>
      </c>
      <c r="E82" s="2" t="s">
        <v>287</v>
      </c>
      <c r="F82" s="2" t="s">
        <v>803</v>
      </c>
      <c r="G82" s="2" t="s">
        <v>595</v>
      </c>
      <c r="I82" s="2" t="s">
        <v>847</v>
      </c>
      <c r="J82" s="2" t="s">
        <v>799</v>
      </c>
      <c r="K82" s="2" t="str">
        <f>+IFERROR(VLOOKUP(B82,Sectores[[Sector]:[Columna1]],2),"")</f>
        <v>10 Energía</v>
      </c>
      <c r="L82" s="2" t="str">
        <f>+IFERROR(VLOOKUP(C82,Contenido[[Contenido]:[Columna1]],2,0),"")</f>
        <v>10.01 Energía Eléctrica</v>
      </c>
      <c r="M82" s="2" t="str">
        <f>+IFERROR(VLOOKUP(D82,Temas[[Tema]:[Columna1]],2,0),"")</f>
        <v>10.01.01 Distribución Eléctrica</v>
      </c>
    </row>
    <row r="83" spans="1:34" s="2" customFormat="1" x14ac:dyDescent="0.25">
      <c r="A83" s="2" t="s">
        <v>288</v>
      </c>
      <c r="B83" s="2" t="s">
        <v>81</v>
      </c>
      <c r="C83" s="2" t="s">
        <v>283</v>
      </c>
      <c r="D83" s="2" t="s">
        <v>284</v>
      </c>
      <c r="E83" s="2" t="s">
        <v>291</v>
      </c>
      <c r="F83" s="2" t="s">
        <v>803</v>
      </c>
      <c r="G83" s="2" t="s">
        <v>595</v>
      </c>
      <c r="I83" s="2" t="s">
        <v>848</v>
      </c>
      <c r="J83" s="2" t="s">
        <v>799</v>
      </c>
      <c r="K83" s="2" t="str">
        <f>+IFERROR(VLOOKUP(B83,Sectores[[Sector]:[Columna1]],2),"")</f>
        <v>10 Energía</v>
      </c>
      <c r="L83" s="2" t="str">
        <f>+IFERROR(VLOOKUP(C83,Contenido[[Contenido]:[Columna1]],2,0),"")</f>
        <v>10.01 Energía Eléctrica</v>
      </c>
      <c r="M83" s="2" t="str">
        <f>+IFERROR(VLOOKUP(D83,Temas[[Tema]:[Columna1]],2,0),"")</f>
        <v>10.01.01 Distribución Eléctrica</v>
      </c>
    </row>
    <row r="84" spans="1:34" s="2" customFormat="1" x14ac:dyDescent="0.25">
      <c r="A84" s="2" t="s">
        <v>289</v>
      </c>
      <c r="B84" s="2" t="s">
        <v>81</v>
      </c>
      <c r="C84" s="2" t="s">
        <v>283</v>
      </c>
      <c r="D84" s="2" t="s">
        <v>284</v>
      </c>
      <c r="E84" s="2" t="s">
        <v>289</v>
      </c>
      <c r="F84" s="2" t="s">
        <v>803</v>
      </c>
      <c r="G84" s="2" t="s">
        <v>595</v>
      </c>
      <c r="I84" s="2" t="s">
        <v>849</v>
      </c>
      <c r="J84" s="2" t="s">
        <v>799</v>
      </c>
      <c r="K84" s="2" t="str">
        <f>+IFERROR(VLOOKUP(B84,Sectores[[Sector]:[Columna1]],2),"")</f>
        <v>10 Energía</v>
      </c>
      <c r="L84" s="2" t="str">
        <f>+IFERROR(VLOOKUP(C84,Contenido[[Contenido]:[Columna1]],2,0),"")</f>
        <v>10.01 Energía Eléctrica</v>
      </c>
      <c r="M84" s="2" t="str">
        <f>+IFERROR(VLOOKUP(D84,Temas[[Tema]:[Columna1]],2,0),"")</f>
        <v>10.01.01 Distribución Eléctrica</v>
      </c>
    </row>
    <row r="85" spans="1:34" s="2" customFormat="1" x14ac:dyDescent="0.25">
      <c r="A85" s="2" t="s">
        <v>290</v>
      </c>
      <c r="B85" s="2" t="s">
        <v>81</v>
      </c>
      <c r="C85" s="2" t="s">
        <v>283</v>
      </c>
      <c r="D85" s="2" t="s">
        <v>284</v>
      </c>
      <c r="E85" s="2" t="s">
        <v>80</v>
      </c>
      <c r="F85" s="2" t="s">
        <v>803</v>
      </c>
      <c r="G85" s="2" t="s">
        <v>595</v>
      </c>
      <c r="I85" s="2" t="s">
        <v>850</v>
      </c>
      <c r="J85" s="2" t="s">
        <v>799</v>
      </c>
      <c r="K85" s="2" t="str">
        <f>+IFERROR(VLOOKUP(B85,Sectores[[Sector]:[Columna1]],2),"")</f>
        <v>10 Energía</v>
      </c>
      <c r="L85" s="2" t="str">
        <f>+IFERROR(VLOOKUP(C85,Contenido[[Contenido]:[Columna1]],2,0),"")</f>
        <v>10.01 Energía Eléctrica</v>
      </c>
      <c r="M85" s="2" t="str">
        <f>+IFERROR(VLOOKUP(D85,Temas[[Tema]:[Columna1]],2,0),"")</f>
        <v>10.01.01 Distribución Eléctrica</v>
      </c>
    </row>
    <row r="86" spans="1:34" s="2" customFormat="1" x14ac:dyDescent="0.25">
      <c r="A86" s="2" t="s">
        <v>292</v>
      </c>
      <c r="B86" s="2" t="s">
        <v>81</v>
      </c>
      <c r="C86" s="2" t="s">
        <v>283</v>
      </c>
      <c r="D86" s="2" t="s">
        <v>297</v>
      </c>
      <c r="E86" s="2" t="s">
        <v>292</v>
      </c>
      <c r="F86" s="2" t="s">
        <v>803</v>
      </c>
      <c r="G86" s="2" t="s">
        <v>595</v>
      </c>
      <c r="I86" s="2" t="s">
        <v>851</v>
      </c>
      <c r="J86" s="2" t="s">
        <v>799</v>
      </c>
      <c r="K86" s="2" t="str">
        <f>+IFERROR(VLOOKUP(B86,Sectores[[Sector]:[Columna1]],2),"")</f>
        <v>10 Energía</v>
      </c>
      <c r="L86" s="2" t="str">
        <f>+IFERROR(VLOOKUP(C86,Contenido[[Contenido]:[Columna1]],2,0),"")</f>
        <v>10.01 Energía Eléctrica</v>
      </c>
      <c r="M86" s="2" t="str">
        <f>+IFERROR(VLOOKUP(D86,Temas[[Tema]:[Columna1]],2,0),"")</f>
        <v>10.01.02 Generación Eléctrica</v>
      </c>
    </row>
    <row r="87" spans="1:34" s="2" customFormat="1" x14ac:dyDescent="0.25">
      <c r="A87" s="2" t="s">
        <v>82</v>
      </c>
      <c r="B87" s="2" t="s">
        <v>81</v>
      </c>
      <c r="C87" s="2" t="s">
        <v>283</v>
      </c>
      <c r="D87" s="2" t="s">
        <v>297</v>
      </c>
      <c r="E87" s="2" t="s">
        <v>293</v>
      </c>
      <c r="F87" s="2" t="s">
        <v>803</v>
      </c>
      <c r="G87" s="2" t="s">
        <v>595</v>
      </c>
      <c r="I87" s="2" t="s">
        <v>852</v>
      </c>
      <c r="J87" s="2" t="s">
        <v>799</v>
      </c>
      <c r="K87" s="2" t="str">
        <f>+IFERROR(VLOOKUP(B87,Sectores[[Sector]:[Columna1]],2),"")</f>
        <v>10 Energía</v>
      </c>
      <c r="L87" s="2" t="str">
        <f>+IFERROR(VLOOKUP(C87,Contenido[[Contenido]:[Columna1]],2,0),"")</f>
        <v>10.01 Energía Eléctrica</v>
      </c>
      <c r="M87" s="2" t="str">
        <f>+IFERROR(VLOOKUP(D87,Temas[[Tema]:[Columna1]],2,0),"")</f>
        <v>10.01.02 Generación Eléctrica</v>
      </c>
    </row>
    <row r="88" spans="1:34" s="2" customFormat="1" x14ac:dyDescent="0.25">
      <c r="A88" s="2" t="s">
        <v>83</v>
      </c>
      <c r="B88" s="2" t="s">
        <v>81</v>
      </c>
      <c r="C88" s="2" t="s">
        <v>283</v>
      </c>
      <c r="D88" s="2" t="s">
        <v>297</v>
      </c>
      <c r="E88" s="2" t="s">
        <v>294</v>
      </c>
      <c r="F88" s="2" t="s">
        <v>803</v>
      </c>
      <c r="G88" s="2" t="s">
        <v>595</v>
      </c>
      <c r="I88" s="2" t="s">
        <v>853</v>
      </c>
      <c r="J88" s="2" t="s">
        <v>799</v>
      </c>
      <c r="K88" s="2" t="str">
        <f>+IFERROR(VLOOKUP(B88,Sectores[[Sector]:[Columna1]],2),"")</f>
        <v>10 Energía</v>
      </c>
      <c r="L88" s="2" t="str">
        <f>+IFERROR(VLOOKUP(C88,Contenido[[Contenido]:[Columna1]],2,0),"")</f>
        <v>10.01 Energía Eléctrica</v>
      </c>
      <c r="M88" s="2" t="str">
        <f>+IFERROR(VLOOKUP(D88,Temas[[Tema]:[Columna1]],2,0),"")</f>
        <v>10.01.02 Generación Eléctrica</v>
      </c>
    </row>
    <row r="89" spans="1:34" s="2" customFormat="1" x14ac:dyDescent="0.25">
      <c r="A89" s="2" t="s">
        <v>84</v>
      </c>
      <c r="B89" s="2" t="s">
        <v>81</v>
      </c>
      <c r="C89" s="2" t="s">
        <v>283</v>
      </c>
      <c r="D89" s="2" t="s">
        <v>297</v>
      </c>
      <c r="E89" s="2" t="s">
        <v>295</v>
      </c>
      <c r="F89" s="2" t="s">
        <v>803</v>
      </c>
      <c r="G89" s="2" t="s">
        <v>595</v>
      </c>
      <c r="I89" s="2" t="s">
        <v>854</v>
      </c>
      <c r="J89" s="2" t="s">
        <v>799</v>
      </c>
      <c r="K89" s="2" t="str">
        <f>+IFERROR(VLOOKUP(B89,Sectores[[Sector]:[Columna1]],2),"")</f>
        <v>10 Energía</v>
      </c>
      <c r="L89" s="2" t="str">
        <f>+IFERROR(VLOOKUP(C89,Contenido[[Contenido]:[Columna1]],2,0),"")</f>
        <v>10.01 Energía Eléctrica</v>
      </c>
      <c r="M89" s="2" t="str">
        <f>+IFERROR(VLOOKUP(D89,Temas[[Tema]:[Columna1]],2,0),"")</f>
        <v>10.01.02 Generación Eléctrica</v>
      </c>
    </row>
    <row r="90" spans="1:34" s="2" customFormat="1" x14ac:dyDescent="0.25">
      <c r="A90" s="2" t="s">
        <v>85</v>
      </c>
      <c r="B90" s="2" t="s">
        <v>81</v>
      </c>
      <c r="C90" s="2" t="s">
        <v>283</v>
      </c>
      <c r="D90" s="2" t="s">
        <v>297</v>
      </c>
      <c r="E90" s="2" t="s">
        <v>296</v>
      </c>
      <c r="F90" s="2" t="s">
        <v>803</v>
      </c>
      <c r="G90" s="2" t="s">
        <v>595</v>
      </c>
      <c r="I90" s="2" t="s">
        <v>855</v>
      </c>
      <c r="J90" s="2" t="s">
        <v>799</v>
      </c>
      <c r="K90" s="2" t="str">
        <f>+IFERROR(VLOOKUP(B90,Sectores[[Sector]:[Columna1]],2),"")</f>
        <v>10 Energía</v>
      </c>
      <c r="L90" s="2" t="str">
        <f>+IFERROR(VLOOKUP(C90,Contenido[[Contenido]:[Columna1]],2,0),"")</f>
        <v>10.01 Energía Eléctrica</v>
      </c>
      <c r="M90" s="2" t="str">
        <f>+IFERROR(VLOOKUP(D90,Temas[[Tema]:[Columna1]],2,0),"")</f>
        <v>10.01.02 Generación Eléctrica</v>
      </c>
    </row>
    <row r="91" spans="1:34" s="2" customFormat="1" x14ac:dyDescent="0.25">
      <c r="A91" s="2" t="s">
        <v>575</v>
      </c>
      <c r="B91" s="2" t="s">
        <v>81</v>
      </c>
      <c r="C91" s="2" t="s">
        <v>283</v>
      </c>
      <c r="D91" s="2" t="s">
        <v>573</v>
      </c>
      <c r="E91" s="2" t="s">
        <v>574</v>
      </c>
      <c r="F91" s="2" t="s">
        <v>572</v>
      </c>
      <c r="G91" s="1"/>
      <c r="J91" s="1"/>
      <c r="K91" s="2" t="str">
        <f>+IFERROR(VLOOKUP(B91,Sectores[[Sector]:[Columna1]],2),"")</f>
        <v>10 Energía</v>
      </c>
      <c r="L91" s="2" t="str">
        <f>+IFERROR(VLOOKUP(C91,Contenido[[Contenido]:[Columna1]],2,0),"")</f>
        <v>10.01 Energía Eléctrica</v>
      </c>
      <c r="M91" s="2" t="str">
        <f>+IFERROR(VLOOKUP(D91,Temas[[Tema]:[Columna1]],2,0),"")</f>
        <v>10.01.03 Operación del Sistema Eléctrico</v>
      </c>
      <c r="V91" s="2">
        <v>56376.2</v>
      </c>
      <c r="W91" s="2">
        <v>56696.5</v>
      </c>
      <c r="X91" s="2">
        <v>58336.6</v>
      </c>
      <c r="Y91" s="2">
        <v>62009.599999999999</v>
      </c>
      <c r="Z91" s="2">
        <v>65610.600000000006</v>
      </c>
      <c r="AA91" s="2">
        <v>68119.8</v>
      </c>
      <c r="AB91" s="2">
        <v>69907</v>
      </c>
      <c r="AC91" s="2">
        <v>71705.3</v>
      </c>
      <c r="AD91" s="2">
        <v>73364</v>
      </c>
      <c r="AE91" s="2">
        <v>74265.399999999994</v>
      </c>
      <c r="AF91" s="2">
        <v>76732.800000000003</v>
      </c>
      <c r="AG91" s="2">
        <v>77223.100000000006</v>
      </c>
      <c r="AH91" s="2">
        <v>77698.8</v>
      </c>
    </row>
    <row r="92" spans="1:34" s="2" customFormat="1" x14ac:dyDescent="0.25">
      <c r="A92" s="2" t="s">
        <v>301</v>
      </c>
      <c r="B92" s="2" t="s">
        <v>88</v>
      </c>
      <c r="C92" s="2" t="s">
        <v>89</v>
      </c>
      <c r="D92" s="2" t="s">
        <v>90</v>
      </c>
      <c r="E92" s="2" t="s">
        <v>299</v>
      </c>
      <c r="F92" s="8"/>
      <c r="G92" s="1"/>
      <c r="J92" s="1"/>
      <c r="K92" s="2" t="str">
        <f>+IFERROR(VLOOKUP(B92,Sectores[[Sector]:[Columna1]],2),"")</f>
        <v>12 Forestal</v>
      </c>
      <c r="L92" s="2" t="str">
        <f>+IFERROR(VLOOKUP(C92,Contenido[[Contenido]:[Columna1]],2,0),"")</f>
        <v>12.02 Incendios</v>
      </c>
      <c r="M92" s="2" t="str">
        <f>+IFERROR(VLOOKUP(D92,Temas[[Tema]:[Columna1]],2,0),"")</f>
        <v>12.02.03 Superficie Afectada</v>
      </c>
    </row>
    <row r="93" spans="1:34" s="2" customFormat="1" x14ac:dyDescent="0.25">
      <c r="A93" s="2" t="s">
        <v>300</v>
      </c>
      <c r="B93" s="2" t="s">
        <v>88</v>
      </c>
      <c r="C93" s="2" t="s">
        <v>89</v>
      </c>
      <c r="D93" s="2" t="s">
        <v>298</v>
      </c>
      <c r="E93" s="2" t="s">
        <v>300</v>
      </c>
      <c r="F93" s="8"/>
      <c r="G93" s="1"/>
      <c r="J93" s="1"/>
      <c r="K93" s="2" t="str">
        <f>+IFERROR(VLOOKUP(B93,Sectores[[Sector]:[Columna1]],2),"")</f>
        <v>12 Forestal</v>
      </c>
      <c r="L93" s="2" t="str">
        <f>+IFERROR(VLOOKUP(C93,Contenido[[Contenido]:[Columna1]],2,0),"")</f>
        <v>12.02 Incendios</v>
      </c>
      <c r="M93" s="2" t="str">
        <f>+IFERROR(VLOOKUP(D93,Temas[[Tema]:[Columna1]],2,0),"")</f>
        <v>12.02.02 Ocurrencia</v>
      </c>
    </row>
    <row r="94" spans="1:34" s="2" customFormat="1" x14ac:dyDescent="0.25">
      <c r="A94" s="2" t="s">
        <v>91</v>
      </c>
      <c r="B94" s="2" t="s">
        <v>88</v>
      </c>
      <c r="C94" s="2" t="s">
        <v>302</v>
      </c>
      <c r="D94" s="2" t="s">
        <v>304</v>
      </c>
      <c r="E94" s="2" t="s">
        <v>307</v>
      </c>
      <c r="F94" s="2" t="s">
        <v>985</v>
      </c>
      <c r="G94" s="2" t="s">
        <v>595</v>
      </c>
      <c r="I94" s="2" t="s">
        <v>899</v>
      </c>
      <c r="J94" s="2" t="s">
        <v>799</v>
      </c>
      <c r="K94" s="2" t="str">
        <f>+IFERROR(VLOOKUP(B94,Sectores[[Sector]:[Columna1]],2),"")</f>
        <v>12 Forestal</v>
      </c>
      <c r="L94" s="2" t="str">
        <f>+IFERROR(VLOOKUP(C94,Contenido[[Contenido]:[Columna1]],2,0),"")</f>
        <v>12.04 Industria Maderera</v>
      </c>
      <c r="M94" s="2" t="str">
        <f>+IFERROR(VLOOKUP(D94,Temas[[Tema]:[Columna1]],2,0),"")</f>
        <v>12.04.01 Cosecha de Troza</v>
      </c>
    </row>
    <row r="95" spans="1:34" s="2" customFormat="1" x14ac:dyDescent="0.25">
      <c r="A95" s="2" t="s">
        <v>92</v>
      </c>
      <c r="B95" s="2" t="s">
        <v>88</v>
      </c>
      <c r="C95" s="2" t="s">
        <v>302</v>
      </c>
      <c r="D95" s="2" t="s">
        <v>305</v>
      </c>
      <c r="E95" s="2" t="s">
        <v>308</v>
      </c>
      <c r="F95" s="1"/>
      <c r="J95" s="2" t="s">
        <v>1212</v>
      </c>
      <c r="K95" s="2" t="str">
        <f>+IFERROR(VLOOKUP(B95,Sectores[[Sector]:[Columna1]],2),"")</f>
        <v>12 Forestal</v>
      </c>
      <c r="L95" s="2" t="str">
        <f>+IFERROR(VLOOKUP(C95,Contenido[[Contenido]:[Columna1]],2,0),"")</f>
        <v>12.04 Industria Maderera</v>
      </c>
      <c r="M95" s="2" t="str">
        <f>+IFERROR(VLOOKUP(D95,Temas[[Tema]:[Columna1]],2,0),"")</f>
        <v>12.04.02 Producción de Madera</v>
      </c>
    </row>
    <row r="96" spans="1:34" s="2" customFormat="1" x14ac:dyDescent="0.25">
      <c r="A96" s="2" t="s">
        <v>93</v>
      </c>
      <c r="B96" s="2" t="s">
        <v>88</v>
      </c>
      <c r="C96" s="2" t="s">
        <v>303</v>
      </c>
      <c r="D96" s="2" t="s">
        <v>306</v>
      </c>
      <c r="E96" s="2" t="s">
        <v>309</v>
      </c>
      <c r="F96" s="1"/>
      <c r="J96" s="2" t="s">
        <v>1212</v>
      </c>
      <c r="K96" s="2" t="str">
        <f>+IFERROR(VLOOKUP(B96,Sectores[[Sector]:[Columna1]],2),"")</f>
        <v>12 Forestal</v>
      </c>
      <c r="L96" s="2" t="str">
        <f>+IFERROR(VLOOKUP(C96,Contenido[[Contenido]:[Columna1]],2,0),"")</f>
        <v>12.01 Forestación</v>
      </c>
      <c r="M96" s="2" t="str">
        <f>+IFERROR(VLOOKUP(D96,Temas[[Tema]:[Columna1]],2,0),"")</f>
        <v>12.01.01 Superficie Plantada</v>
      </c>
    </row>
    <row r="97" spans="1:13" s="2" customFormat="1" x14ac:dyDescent="0.25">
      <c r="A97" s="2" t="s">
        <v>318</v>
      </c>
      <c r="B97" s="2" t="s">
        <v>94</v>
      </c>
      <c r="C97" s="2" t="s">
        <v>312</v>
      </c>
      <c r="D97" s="2" t="s">
        <v>315</v>
      </c>
      <c r="E97" s="2" t="s">
        <v>319</v>
      </c>
      <c r="F97" s="2" t="s">
        <v>318</v>
      </c>
      <c r="J97" s="2" t="s">
        <v>798</v>
      </c>
      <c r="K97" s="2" t="str">
        <f>+IFERROR(VLOOKUP(B97,Sectores[[Sector]:[Columna1]],2),"")</f>
        <v>14 Gobiernos Locales</v>
      </c>
      <c r="L97" s="2" t="str">
        <f>+IFERROR(VLOOKUP(C97,Contenido[[Contenido]:[Columna1]],2,0),"")</f>
        <v>14.02 Comunidad</v>
      </c>
      <c r="M97" s="2" t="str">
        <f>+IFERROR(VLOOKUP(D97,Temas[[Tema]:[Columna1]],2,0),"")</f>
        <v>14.02.01 Organizaciones Comunitarias</v>
      </c>
    </row>
    <row r="98" spans="1:13" s="2" customFormat="1" x14ac:dyDescent="0.25">
      <c r="A98" s="2" t="s">
        <v>765</v>
      </c>
      <c r="B98" s="2" t="s">
        <v>94</v>
      </c>
      <c r="C98" s="2" t="s">
        <v>95</v>
      </c>
      <c r="D98" s="2" t="s">
        <v>717</v>
      </c>
      <c r="E98" s="2" t="s">
        <v>766</v>
      </c>
      <c r="F98" s="2" t="s">
        <v>361</v>
      </c>
      <c r="J98" s="2" t="s">
        <v>798</v>
      </c>
      <c r="K98" s="2" t="str">
        <f>+IFERROR(VLOOKUP(B98,Sectores[[Sector]:[Columna1]],2),"")</f>
        <v>14 Gobiernos Locales</v>
      </c>
      <c r="L98" s="2" t="str">
        <f>+IFERROR(VLOOKUP(C98,Contenido[[Contenido]:[Columna1]],2,0),"")</f>
        <v>14.06 Salud</v>
      </c>
      <c r="M98" s="2" t="str">
        <f>+IFERROR(VLOOKUP(D98,Temas[[Tema]:[Columna1]],2,0),"")</f>
        <v>14.01.01 Egresos</v>
      </c>
    </row>
    <row r="99" spans="1:13" s="2" customFormat="1" x14ac:dyDescent="0.25">
      <c r="A99" s="2" t="s">
        <v>768</v>
      </c>
      <c r="B99" s="2" t="s">
        <v>94</v>
      </c>
      <c r="C99" s="2" t="s">
        <v>313</v>
      </c>
      <c r="D99" s="2" t="s">
        <v>770</v>
      </c>
      <c r="E99" s="2" t="s">
        <v>771</v>
      </c>
      <c r="F99" s="2" t="s">
        <v>361</v>
      </c>
      <c r="J99" s="2" t="s">
        <v>798</v>
      </c>
      <c r="K99" s="2" t="str">
        <f>+IFERROR(VLOOKUP(B99,Sectores[[Sector]:[Columna1]],2),"")</f>
        <v>14 Gobiernos Locales</v>
      </c>
      <c r="L99" s="2" t="str">
        <f>+IFERROR(VLOOKUP(C99,Contenido[[Contenido]:[Columna1]],2,0),"")</f>
        <v>14.01 Administración</v>
      </c>
      <c r="M99" s="2" t="str">
        <f>+IFERROR(VLOOKUP(D99,Temas[[Tema]:[Columna1]],2,0),"")</f>
        <v>14.01.07 Valoración Catastral</v>
      </c>
    </row>
    <row r="100" spans="1:13" s="2" customFormat="1" x14ac:dyDescent="0.25">
      <c r="A100" s="2" t="s">
        <v>769</v>
      </c>
      <c r="B100" s="2" t="s">
        <v>94</v>
      </c>
      <c r="C100" s="2" t="s">
        <v>313</v>
      </c>
      <c r="D100" s="2" t="s">
        <v>770</v>
      </c>
      <c r="E100" s="2" t="s">
        <v>771</v>
      </c>
      <c r="F100" s="2" t="s">
        <v>361</v>
      </c>
      <c r="J100" s="2" t="s">
        <v>798</v>
      </c>
      <c r="K100" s="2" t="str">
        <f>+IFERROR(VLOOKUP(B100,Sectores[[Sector]:[Columna1]],2),"")</f>
        <v>14 Gobiernos Locales</v>
      </c>
      <c r="L100" s="2" t="str">
        <f>+IFERROR(VLOOKUP(C100,Contenido[[Contenido]:[Columna1]],2,0),"")</f>
        <v>14.01 Administración</v>
      </c>
      <c r="M100" s="2" t="str">
        <f>+IFERROR(VLOOKUP(D100,Temas[[Tema]:[Columna1]],2,0),"")</f>
        <v>14.01.07 Valoración Catastral</v>
      </c>
    </row>
    <row r="101" spans="1:13" s="2" customFormat="1" x14ac:dyDescent="0.25">
      <c r="A101" s="2" t="s">
        <v>320</v>
      </c>
      <c r="B101" s="2" t="s">
        <v>94</v>
      </c>
      <c r="C101" s="2" t="s">
        <v>312</v>
      </c>
      <c r="D101" s="2" t="s">
        <v>315</v>
      </c>
      <c r="E101" s="2" t="s">
        <v>322</v>
      </c>
      <c r="F101" s="2" t="s">
        <v>320</v>
      </c>
      <c r="J101" s="2" t="s">
        <v>798</v>
      </c>
      <c r="K101" s="2" t="str">
        <f>+IFERROR(VLOOKUP(B101,Sectores[[Sector]:[Columna1]],2),"")</f>
        <v>14 Gobiernos Locales</v>
      </c>
      <c r="L101" s="2" t="str">
        <f>+IFERROR(VLOOKUP(C101,Contenido[[Contenido]:[Columna1]],2,0),"")</f>
        <v>14.02 Comunidad</v>
      </c>
      <c r="M101" s="2" t="str">
        <f>+IFERROR(VLOOKUP(D101,Temas[[Tema]:[Columna1]],2,0),"")</f>
        <v>14.02.01 Organizaciones Comunitarias</v>
      </c>
    </row>
    <row r="102" spans="1:13" s="2" customFormat="1" x14ac:dyDescent="0.25">
      <c r="A102" s="2" t="s">
        <v>321</v>
      </c>
      <c r="B102" s="2" t="s">
        <v>94</v>
      </c>
      <c r="C102" s="2" t="s">
        <v>95</v>
      </c>
      <c r="D102" s="2" t="s">
        <v>316</v>
      </c>
      <c r="E102" s="2" t="s">
        <v>310</v>
      </c>
      <c r="F102" s="2" t="s">
        <v>345</v>
      </c>
      <c r="J102" s="2" t="s">
        <v>798</v>
      </c>
      <c r="K102" s="2" t="str">
        <f>+IFERROR(VLOOKUP(B102,Sectores[[Sector]:[Columna1]],2),"")</f>
        <v>14 Gobiernos Locales</v>
      </c>
      <c r="L102" s="2" t="str">
        <f>+IFERROR(VLOOKUP(C102,Contenido[[Contenido]:[Columna1]],2,0),"")</f>
        <v>14.06 Salud</v>
      </c>
      <c r="M102" s="2" t="str">
        <f>+IFERROR(VLOOKUP(D102,Temas[[Tema]:[Columna1]],2,0),"")</f>
        <v>14.06.06 Red Asistencial</v>
      </c>
    </row>
    <row r="103" spans="1:13" s="2" customFormat="1" x14ac:dyDescent="0.25">
      <c r="A103" s="2" t="s">
        <v>323</v>
      </c>
      <c r="B103" s="2" t="s">
        <v>94</v>
      </c>
      <c r="C103" s="2" t="s">
        <v>312</v>
      </c>
      <c r="D103" s="2" t="s">
        <v>315</v>
      </c>
      <c r="E103" s="2" t="s">
        <v>326</v>
      </c>
      <c r="F103" s="2" t="s">
        <v>323</v>
      </c>
      <c r="J103" s="2" t="s">
        <v>798</v>
      </c>
      <c r="K103" s="2" t="str">
        <f>+IFERROR(VLOOKUP(B103,Sectores[[Sector]:[Columna1]],2),"")</f>
        <v>14 Gobiernos Locales</v>
      </c>
      <c r="L103" s="2" t="str">
        <f>+IFERROR(VLOOKUP(C103,Contenido[[Contenido]:[Columna1]],2,0),"")</f>
        <v>14.02 Comunidad</v>
      </c>
      <c r="M103" s="2" t="str">
        <f>+IFERROR(VLOOKUP(D103,Temas[[Tema]:[Columna1]],2,0),"")</f>
        <v>14.02.01 Organizaciones Comunitarias</v>
      </c>
    </row>
    <row r="104" spans="1:13" s="2" customFormat="1" x14ac:dyDescent="0.25">
      <c r="A104" s="2" t="s">
        <v>324</v>
      </c>
      <c r="B104" s="2" t="s">
        <v>94</v>
      </c>
      <c r="C104" s="2" t="s">
        <v>312</v>
      </c>
      <c r="D104" s="2" t="s">
        <v>315</v>
      </c>
      <c r="E104" s="2" t="s">
        <v>327</v>
      </c>
      <c r="F104" s="2" t="s">
        <v>324</v>
      </c>
      <c r="J104" s="2" t="s">
        <v>798</v>
      </c>
      <c r="K104" s="2" t="str">
        <f>+IFERROR(VLOOKUP(B104,Sectores[[Sector]:[Columna1]],2),"")</f>
        <v>14 Gobiernos Locales</v>
      </c>
      <c r="L104" s="2" t="str">
        <f>+IFERROR(VLOOKUP(C104,Contenido[[Contenido]:[Columna1]],2,0),"")</f>
        <v>14.02 Comunidad</v>
      </c>
      <c r="M104" s="2" t="str">
        <f>+IFERROR(VLOOKUP(D104,Temas[[Tema]:[Columna1]],2,0),"")</f>
        <v>14.02.01 Organizaciones Comunitarias</v>
      </c>
    </row>
    <row r="105" spans="1:13" s="2" customFormat="1" x14ac:dyDescent="0.25">
      <c r="A105" s="2" t="s">
        <v>325</v>
      </c>
      <c r="B105" s="2" t="s">
        <v>94</v>
      </c>
      <c r="C105" s="2" t="s">
        <v>312</v>
      </c>
      <c r="D105" s="2" t="s">
        <v>315</v>
      </c>
      <c r="E105" s="2" t="s">
        <v>328</v>
      </c>
      <c r="F105" s="2" t="s">
        <v>329</v>
      </c>
      <c r="J105" s="2" t="s">
        <v>798</v>
      </c>
      <c r="K105" s="2" t="str">
        <f>+IFERROR(VLOOKUP(B105,Sectores[[Sector]:[Columna1]],2),"")</f>
        <v>14 Gobiernos Locales</v>
      </c>
      <c r="L105" s="2" t="str">
        <f>+IFERROR(VLOOKUP(C105,Contenido[[Contenido]:[Columna1]],2,0),"")</f>
        <v>14.02 Comunidad</v>
      </c>
      <c r="M105" s="2" t="str">
        <f>+IFERROR(VLOOKUP(D105,Temas[[Tema]:[Columna1]],2,0),"")</f>
        <v>14.02.01 Organizaciones Comunitarias</v>
      </c>
    </row>
    <row r="106" spans="1:13" s="2" customFormat="1" x14ac:dyDescent="0.25">
      <c r="A106" s="2" t="s">
        <v>339</v>
      </c>
      <c r="B106" s="2" t="s">
        <v>94</v>
      </c>
      <c r="C106" s="2" t="s">
        <v>95</v>
      </c>
      <c r="D106" s="2" t="s">
        <v>330</v>
      </c>
      <c r="E106" s="2" t="s">
        <v>311</v>
      </c>
      <c r="F106" s="2" t="s">
        <v>274</v>
      </c>
      <c r="J106" s="2" t="s">
        <v>798</v>
      </c>
      <c r="K106" s="2" t="str">
        <f>+IFERROR(VLOOKUP(B106,Sectores[[Sector]:[Columna1]],2),"")</f>
        <v>14 Gobiernos Locales</v>
      </c>
      <c r="L106" s="2" t="str">
        <f>+IFERROR(VLOOKUP(C106,Contenido[[Contenido]:[Columna1]],2,0),"")</f>
        <v>14.06 Salud</v>
      </c>
      <c r="M106" s="2" t="str">
        <f>+IFERROR(VLOOKUP(D106,Temas[[Tema]:[Columna1]],2,0),"")</f>
        <v>14.06.01 Cobertura en Salud Municipal</v>
      </c>
    </row>
    <row r="107" spans="1:13" s="2" customFormat="1" x14ac:dyDescent="0.25">
      <c r="A107" s="2" t="s">
        <v>340</v>
      </c>
      <c r="B107" s="2" t="s">
        <v>94</v>
      </c>
      <c r="C107" s="2" t="s">
        <v>95</v>
      </c>
      <c r="D107" s="2" t="s">
        <v>330</v>
      </c>
      <c r="E107" s="2" t="s">
        <v>332</v>
      </c>
      <c r="F107" s="2" t="s">
        <v>274</v>
      </c>
      <c r="J107" s="2" t="s">
        <v>798</v>
      </c>
      <c r="K107" s="2" t="str">
        <f>+IFERROR(VLOOKUP(B107,Sectores[[Sector]:[Columna1]],2),"")</f>
        <v>14 Gobiernos Locales</v>
      </c>
      <c r="L107" s="2" t="str">
        <f>+IFERROR(VLOOKUP(C107,Contenido[[Contenido]:[Columna1]],2,0),"")</f>
        <v>14.06 Salud</v>
      </c>
      <c r="M107" s="2" t="str">
        <f>+IFERROR(VLOOKUP(D107,Temas[[Tema]:[Columna1]],2,0),"")</f>
        <v>14.06.01 Cobertura en Salud Municipal</v>
      </c>
    </row>
    <row r="108" spans="1:13" s="2" customFormat="1" x14ac:dyDescent="0.25">
      <c r="A108" s="2" t="s">
        <v>341</v>
      </c>
      <c r="B108" s="2" t="s">
        <v>94</v>
      </c>
      <c r="C108" s="2" t="s">
        <v>95</v>
      </c>
      <c r="D108" s="2" t="s">
        <v>317</v>
      </c>
      <c r="E108" s="2" t="s">
        <v>334</v>
      </c>
      <c r="F108" s="2" t="s">
        <v>335</v>
      </c>
      <c r="J108" s="2" t="s">
        <v>798</v>
      </c>
      <c r="K108" s="2" t="str">
        <f>+IFERROR(VLOOKUP(B108,Sectores[[Sector]:[Columna1]],2),"")</f>
        <v>14 Gobiernos Locales</v>
      </c>
      <c r="L108" s="2" t="str">
        <f>+IFERROR(VLOOKUP(C108,Contenido[[Contenido]:[Columna1]],2,0),"")</f>
        <v>14.06 Salud</v>
      </c>
      <c r="M108" s="2" t="str">
        <f>+IFERROR(VLOOKUP(D108,Temas[[Tema]:[Columna1]],2,0),"")</f>
        <v>14.06.05 Recursos Humanos</v>
      </c>
    </row>
    <row r="109" spans="1:13" s="2" customFormat="1" x14ac:dyDescent="0.25">
      <c r="A109" s="2" t="s">
        <v>333</v>
      </c>
      <c r="B109" s="2" t="s">
        <v>94</v>
      </c>
      <c r="C109" s="2" t="s">
        <v>95</v>
      </c>
      <c r="D109" s="2" t="s">
        <v>316</v>
      </c>
      <c r="E109" s="2" t="s">
        <v>331</v>
      </c>
      <c r="F109" s="2" t="s">
        <v>344</v>
      </c>
      <c r="J109" s="2" t="s">
        <v>798</v>
      </c>
      <c r="K109" s="2" t="str">
        <f>+IFERROR(VLOOKUP(B109,Sectores[[Sector]:[Columna1]],2),"")</f>
        <v>14 Gobiernos Locales</v>
      </c>
      <c r="L109" s="2" t="str">
        <f>+IFERROR(VLOOKUP(C109,Contenido[[Contenido]:[Columna1]],2,0),"")</f>
        <v>14.06 Salud</v>
      </c>
      <c r="M109" s="2" t="str">
        <f>+IFERROR(VLOOKUP(D109,Temas[[Tema]:[Columna1]],2,0),"")</f>
        <v>14.06.06 Red Asistencial</v>
      </c>
    </row>
    <row r="110" spans="1:13" s="2" customFormat="1" x14ac:dyDescent="0.25">
      <c r="A110" s="2" t="s">
        <v>725</v>
      </c>
      <c r="B110" s="2" t="s">
        <v>94</v>
      </c>
      <c r="C110" s="2" t="s">
        <v>313</v>
      </c>
      <c r="D110" s="2" t="s">
        <v>717</v>
      </c>
      <c r="E110" s="2" t="s">
        <v>723</v>
      </c>
      <c r="F110" s="2" t="s">
        <v>361</v>
      </c>
      <c r="J110" s="2" t="s">
        <v>798</v>
      </c>
      <c r="K110" s="2" t="str">
        <f>+IFERROR(VLOOKUP(B110,Sectores[[Sector]:[Columna1]],2),"")</f>
        <v>14 Gobiernos Locales</v>
      </c>
      <c r="L110" s="2" t="str">
        <f>+IFERROR(VLOOKUP(C110,Contenido[[Contenido]:[Columna1]],2,0),"")</f>
        <v>14.01 Administración</v>
      </c>
      <c r="M110" s="2" t="str">
        <f>+IFERROR(VLOOKUP(D110,Temas[[Tema]:[Columna1]],2,0),"")</f>
        <v>14.01.01 Egresos</v>
      </c>
    </row>
    <row r="111" spans="1:13" s="2" customFormat="1" x14ac:dyDescent="0.25">
      <c r="A111" s="2" t="s">
        <v>718</v>
      </c>
      <c r="B111" s="2" t="s">
        <v>94</v>
      </c>
      <c r="C111" s="2" t="s">
        <v>313</v>
      </c>
      <c r="D111" s="2" t="s">
        <v>717</v>
      </c>
      <c r="E111" s="2" t="s">
        <v>767</v>
      </c>
      <c r="F111" s="2" t="s">
        <v>361</v>
      </c>
      <c r="J111" s="2" t="s">
        <v>798</v>
      </c>
      <c r="K111" s="2" t="str">
        <f>+IFERROR(VLOOKUP(B111,Sectores[[Sector]:[Columna1]],2),"")</f>
        <v>14 Gobiernos Locales</v>
      </c>
      <c r="L111" s="2" t="str">
        <f>+IFERROR(VLOOKUP(C111,Contenido[[Contenido]:[Columna1]],2,0),"")</f>
        <v>14.01 Administración</v>
      </c>
      <c r="M111" s="2" t="str">
        <f>+IFERROR(VLOOKUP(D111,Temas[[Tema]:[Columna1]],2,0),"")</f>
        <v>14.01.01 Egresos</v>
      </c>
    </row>
    <row r="112" spans="1:13" s="2" customFormat="1" x14ac:dyDescent="0.25">
      <c r="A112" s="2" t="s">
        <v>726</v>
      </c>
      <c r="B112" s="2" t="s">
        <v>94</v>
      </c>
      <c r="C112" s="2" t="s">
        <v>95</v>
      </c>
      <c r="D112" s="2" t="s">
        <v>270</v>
      </c>
      <c r="E112" s="2" t="s">
        <v>719</v>
      </c>
      <c r="F112" s="2" t="s">
        <v>361</v>
      </c>
      <c r="J112" s="2" t="s">
        <v>798</v>
      </c>
      <c r="K112" s="2" t="str">
        <f>+IFERROR(VLOOKUP(B112,Sectores[[Sector]:[Columna1]],2),"")</f>
        <v>14 Gobiernos Locales</v>
      </c>
      <c r="L112" s="2" t="str">
        <f>+IFERROR(VLOOKUP(C112,Contenido[[Contenido]:[Columna1]],2,0),"")</f>
        <v>14.06 Salud</v>
      </c>
      <c r="M112" s="2" t="str">
        <f>+IFERROR(VLOOKUP(D112,Temas[[Tema]:[Columna1]],2,0),"")</f>
        <v>05.02.02 Ingresos</v>
      </c>
    </row>
    <row r="113" spans="1:13" s="2" customFormat="1" x14ac:dyDescent="0.25">
      <c r="A113" s="2" t="s">
        <v>727</v>
      </c>
      <c r="B113" s="2" t="s">
        <v>94</v>
      </c>
      <c r="C113" s="2" t="s">
        <v>313</v>
      </c>
      <c r="D113" s="2" t="s">
        <v>270</v>
      </c>
      <c r="E113" s="2" t="s">
        <v>720</v>
      </c>
      <c r="F113" s="2" t="s">
        <v>361</v>
      </c>
      <c r="J113" s="2" t="s">
        <v>798</v>
      </c>
      <c r="K113" s="2" t="str">
        <f>+IFERROR(VLOOKUP(B113,Sectores[[Sector]:[Columna1]],2),"")</f>
        <v>14 Gobiernos Locales</v>
      </c>
      <c r="L113" s="2" t="str">
        <f>+IFERROR(VLOOKUP(C113,Contenido[[Contenido]:[Columna1]],2,0),"")</f>
        <v>14.01 Administración</v>
      </c>
      <c r="M113" s="2" t="str">
        <f>+IFERROR(VLOOKUP(D113,Temas[[Tema]:[Columna1]],2,0),"")</f>
        <v>05.02.02 Ingresos</v>
      </c>
    </row>
    <row r="114" spans="1:13" s="2" customFormat="1" x14ac:dyDescent="0.25">
      <c r="A114" s="2" t="s">
        <v>728</v>
      </c>
      <c r="B114" s="2" t="s">
        <v>94</v>
      </c>
      <c r="C114" s="2" t="s">
        <v>313</v>
      </c>
      <c r="D114" s="2" t="s">
        <v>270</v>
      </c>
      <c r="E114" s="2" t="s">
        <v>722</v>
      </c>
      <c r="F114" s="2" t="s">
        <v>361</v>
      </c>
      <c r="J114" s="2" t="s">
        <v>798</v>
      </c>
      <c r="K114" s="2" t="str">
        <f>+IFERROR(VLOOKUP(B114,Sectores[[Sector]:[Columna1]],2),"")</f>
        <v>14 Gobiernos Locales</v>
      </c>
      <c r="L114" s="2" t="str">
        <f>+IFERROR(VLOOKUP(C114,Contenido[[Contenido]:[Columna1]],2,0),"")</f>
        <v>14.01 Administración</v>
      </c>
      <c r="M114" s="2" t="str">
        <f>+IFERROR(VLOOKUP(D114,Temas[[Tema]:[Columna1]],2,0),"")</f>
        <v>05.02.02 Ingresos</v>
      </c>
    </row>
    <row r="115" spans="1:13" s="2" customFormat="1" x14ac:dyDescent="0.25">
      <c r="A115" s="2" t="s">
        <v>729</v>
      </c>
      <c r="B115" s="2" t="s">
        <v>94</v>
      </c>
      <c r="C115" s="2" t="s">
        <v>313</v>
      </c>
      <c r="D115" s="2" t="s">
        <v>270</v>
      </c>
      <c r="E115" s="2" t="s">
        <v>721</v>
      </c>
      <c r="F115" s="2" t="s">
        <v>361</v>
      </c>
      <c r="J115" s="2" t="s">
        <v>798</v>
      </c>
      <c r="K115" s="2" t="str">
        <f>+IFERROR(VLOOKUP(B115,Sectores[[Sector]:[Columna1]],2),"")</f>
        <v>14 Gobiernos Locales</v>
      </c>
      <c r="L115" s="2" t="str">
        <f>+IFERROR(VLOOKUP(C115,Contenido[[Contenido]:[Columna1]],2,0),"")</f>
        <v>14.01 Administración</v>
      </c>
      <c r="M115" s="2" t="str">
        <f>+IFERROR(VLOOKUP(D115,Temas[[Tema]:[Columna1]],2,0),"")</f>
        <v>05.02.02 Ingresos</v>
      </c>
    </row>
    <row r="116" spans="1:13" s="2" customFormat="1" x14ac:dyDescent="0.25">
      <c r="A116" s="2" t="s">
        <v>730</v>
      </c>
      <c r="B116" s="2" t="s">
        <v>94</v>
      </c>
      <c r="C116" s="2" t="s">
        <v>313</v>
      </c>
      <c r="D116" s="2" t="s">
        <v>270</v>
      </c>
      <c r="E116" s="2" t="s">
        <v>724</v>
      </c>
      <c r="F116" s="2" t="s">
        <v>361</v>
      </c>
      <c r="J116" s="2" t="s">
        <v>798</v>
      </c>
      <c r="K116" s="2" t="str">
        <f>+IFERROR(VLOOKUP(B116,Sectores[[Sector]:[Columna1]],2),"")</f>
        <v>14 Gobiernos Locales</v>
      </c>
      <c r="L116" s="2" t="str">
        <f>+IFERROR(VLOOKUP(C116,Contenido[[Contenido]:[Columna1]],2,0),"")</f>
        <v>14.01 Administración</v>
      </c>
      <c r="M116" s="2" t="str">
        <f>+IFERROR(VLOOKUP(D116,Temas[[Tema]:[Columna1]],2,0),"")</f>
        <v>05.02.02 Ingresos</v>
      </c>
    </row>
    <row r="117" spans="1:13" s="2" customFormat="1" x14ac:dyDescent="0.25">
      <c r="A117" s="2" t="s">
        <v>346</v>
      </c>
      <c r="B117" s="2" t="s">
        <v>94</v>
      </c>
      <c r="C117" s="2" t="s">
        <v>95</v>
      </c>
      <c r="D117" s="2" t="s">
        <v>316</v>
      </c>
      <c r="E117" s="2" t="s">
        <v>338</v>
      </c>
      <c r="F117" s="2" t="s">
        <v>343</v>
      </c>
      <c r="J117" s="2" t="s">
        <v>798</v>
      </c>
      <c r="K117" s="2" t="str">
        <f>+IFERROR(VLOOKUP(B117,Sectores[[Sector]:[Columna1]],2),"")</f>
        <v>14 Gobiernos Locales</v>
      </c>
      <c r="L117" s="2" t="str">
        <f>+IFERROR(VLOOKUP(C117,Contenido[[Contenido]:[Columna1]],2,0),"")</f>
        <v>14.06 Salud</v>
      </c>
      <c r="M117" s="2" t="str">
        <f>+IFERROR(VLOOKUP(D117,Temas[[Tema]:[Columna1]],2,0),"")</f>
        <v>14.06.06 Red Asistencial</v>
      </c>
    </row>
    <row r="118" spans="1:13" s="2" customFormat="1" x14ac:dyDescent="0.25">
      <c r="A118" s="2" t="s">
        <v>342</v>
      </c>
      <c r="B118" s="2" t="s">
        <v>94</v>
      </c>
      <c r="C118" s="2" t="s">
        <v>95</v>
      </c>
      <c r="D118" s="2" t="s">
        <v>317</v>
      </c>
      <c r="E118" s="2" t="s">
        <v>336</v>
      </c>
      <c r="F118" s="2" t="s">
        <v>337</v>
      </c>
      <c r="J118" s="2" t="s">
        <v>798</v>
      </c>
      <c r="K118" s="2" t="str">
        <f>+IFERROR(VLOOKUP(B118,Sectores[[Sector]:[Columna1]],2),"")</f>
        <v>14 Gobiernos Locales</v>
      </c>
      <c r="L118" s="2" t="str">
        <f>+IFERROR(VLOOKUP(C118,Contenido[[Contenido]:[Columna1]],2,0),"")</f>
        <v>14.06 Salud</v>
      </c>
      <c r="M118" s="2" t="str">
        <f>+IFERROR(VLOOKUP(D118,Temas[[Tema]:[Columna1]],2,0),"")</f>
        <v>14.06.05 Recursos Humanos</v>
      </c>
    </row>
    <row r="119" spans="1:13" s="2" customFormat="1" x14ac:dyDescent="0.25">
      <c r="A119" s="2" t="s">
        <v>703</v>
      </c>
      <c r="B119" s="2" t="s">
        <v>94</v>
      </c>
      <c r="C119" s="2" t="s">
        <v>312</v>
      </c>
      <c r="D119" s="2" t="s">
        <v>315</v>
      </c>
      <c r="E119" s="2" t="s">
        <v>707</v>
      </c>
      <c r="F119" s="2" t="s">
        <v>704</v>
      </c>
      <c r="J119" s="2" t="s">
        <v>798</v>
      </c>
      <c r="K119" s="2" t="str">
        <f>+IFERROR(VLOOKUP(B119,Sectores[[Sector]:[Columna1]],2),"")</f>
        <v>14 Gobiernos Locales</v>
      </c>
      <c r="L119" s="2" t="str">
        <f>+IFERROR(VLOOKUP(C119,Contenido[[Contenido]:[Columna1]],2,0),"")</f>
        <v>14.02 Comunidad</v>
      </c>
      <c r="M119" s="2" t="str">
        <f>+IFERROR(VLOOKUP(D119,Temas[[Tema]:[Columna1]],2,0),"")</f>
        <v>14.02.01 Organizaciones Comunitarias</v>
      </c>
    </row>
    <row r="120" spans="1:13" s="2" customFormat="1" x14ac:dyDescent="0.25">
      <c r="A120" s="2" t="s">
        <v>705</v>
      </c>
      <c r="B120" s="2" t="s">
        <v>94</v>
      </c>
      <c r="C120" s="2" t="s">
        <v>95</v>
      </c>
      <c r="D120" s="2" t="s">
        <v>316</v>
      </c>
      <c r="E120" s="2" t="s">
        <v>708</v>
      </c>
      <c r="F120" s="2" t="s">
        <v>706</v>
      </c>
      <c r="J120" s="2" t="s">
        <v>798</v>
      </c>
      <c r="K120" s="2" t="str">
        <f>+IFERROR(VLOOKUP(B120,Sectores[[Sector]:[Columna1]],2),"")</f>
        <v>14 Gobiernos Locales</v>
      </c>
      <c r="L120" s="2" t="str">
        <f>+IFERROR(VLOOKUP(C120,Contenido[[Contenido]:[Columna1]],2,0),"")</f>
        <v>14.06 Salud</v>
      </c>
      <c r="M120" s="2" t="str">
        <f>+IFERROR(VLOOKUP(D120,Temas[[Tema]:[Columna1]],2,0),"")</f>
        <v>14.06.06 Red Asistencial</v>
      </c>
    </row>
    <row r="121" spans="1:13" s="2" customFormat="1" x14ac:dyDescent="0.25">
      <c r="A121" s="2" t="s">
        <v>764</v>
      </c>
      <c r="B121" s="2" t="s">
        <v>94</v>
      </c>
      <c r="C121" s="2" t="s">
        <v>313</v>
      </c>
      <c r="D121" s="2" t="s">
        <v>270</v>
      </c>
      <c r="E121" s="2" t="s">
        <v>763</v>
      </c>
      <c r="F121" s="2" t="s">
        <v>361</v>
      </c>
      <c r="J121" s="2" t="s">
        <v>798</v>
      </c>
      <c r="K121" s="2" t="str">
        <f>+IFERROR(VLOOKUP(B121,Sectores[[Sector]:[Columna1]],2),"")</f>
        <v>14 Gobiernos Locales</v>
      </c>
      <c r="L121" s="2" t="str">
        <f>+IFERROR(VLOOKUP(C121,Contenido[[Contenido]:[Columna1]],2,0),"")</f>
        <v>14.01 Administración</v>
      </c>
      <c r="M121" s="2" t="str">
        <f>+IFERROR(VLOOKUP(D121,Temas[[Tema]:[Columna1]],2,0),"")</f>
        <v>05.02.02 Ingresos</v>
      </c>
    </row>
    <row r="122" spans="1:13" s="2" customFormat="1" x14ac:dyDescent="0.25">
      <c r="A122" s="2" t="s">
        <v>757</v>
      </c>
      <c r="B122" s="2" t="s">
        <v>94</v>
      </c>
      <c r="C122" s="2" t="s">
        <v>313</v>
      </c>
      <c r="D122" s="2" t="s">
        <v>358</v>
      </c>
      <c r="E122" s="2" t="s">
        <v>760</v>
      </c>
      <c r="F122" s="2" t="s">
        <v>709</v>
      </c>
      <c r="J122" s="2" t="s">
        <v>798</v>
      </c>
      <c r="K122" s="2" t="str">
        <f>+IFERROR(VLOOKUP(B122,Sectores[[Sector]:[Columna1]],2),"")</f>
        <v>14 Gobiernos Locales</v>
      </c>
      <c r="L122" s="2" t="str">
        <f>+IFERROR(VLOOKUP(C122,Contenido[[Contenido]:[Columna1]],2,0),"")</f>
        <v>14.01 Administración</v>
      </c>
      <c r="M122" s="2" t="str">
        <f>+IFERROR(VLOOKUP(D122,Temas[[Tema]:[Columna1]],2,0),"")</f>
        <v>14.01.03 Pensiones</v>
      </c>
    </row>
    <row r="123" spans="1:13" s="2" customFormat="1" x14ac:dyDescent="0.25">
      <c r="A123" s="2" t="s">
        <v>758</v>
      </c>
      <c r="B123" s="2" t="s">
        <v>94</v>
      </c>
      <c r="C123" s="2" t="s">
        <v>313</v>
      </c>
      <c r="D123" s="2" t="s">
        <v>358</v>
      </c>
      <c r="E123" s="2" t="s">
        <v>761</v>
      </c>
      <c r="F123" s="2" t="s">
        <v>710</v>
      </c>
      <c r="J123" s="2" t="s">
        <v>798</v>
      </c>
      <c r="K123" s="2" t="str">
        <f>+IFERROR(VLOOKUP(B123,Sectores[[Sector]:[Columna1]],2),"")</f>
        <v>14 Gobiernos Locales</v>
      </c>
      <c r="L123" s="2" t="str">
        <f>+IFERROR(VLOOKUP(C123,Contenido[[Contenido]:[Columna1]],2,0),"")</f>
        <v>14.01 Administración</v>
      </c>
      <c r="M123" s="2" t="str">
        <f>+IFERROR(VLOOKUP(D123,Temas[[Tema]:[Columna1]],2,0),"")</f>
        <v>14.01.03 Pensiones</v>
      </c>
    </row>
    <row r="124" spans="1:13" s="2" customFormat="1" x14ac:dyDescent="0.25">
      <c r="A124" s="2" t="s">
        <v>759</v>
      </c>
      <c r="B124" s="2" t="s">
        <v>94</v>
      </c>
      <c r="C124" s="2" t="s">
        <v>313</v>
      </c>
      <c r="D124" s="2" t="s">
        <v>358</v>
      </c>
      <c r="E124" s="2" t="s">
        <v>762</v>
      </c>
      <c r="F124" s="2" t="s">
        <v>711</v>
      </c>
      <c r="J124" s="2" t="s">
        <v>798</v>
      </c>
      <c r="K124" s="2" t="str">
        <f>+IFERROR(VLOOKUP(B124,Sectores[[Sector]:[Columna1]],2),"")</f>
        <v>14 Gobiernos Locales</v>
      </c>
      <c r="L124" s="2" t="str">
        <f>+IFERROR(VLOOKUP(C124,Contenido[[Contenido]:[Columna1]],2,0),"")</f>
        <v>14.01 Administración</v>
      </c>
      <c r="M124" s="2" t="str">
        <f>+IFERROR(VLOOKUP(D124,Temas[[Tema]:[Columna1]],2,0),"")</f>
        <v>14.01.03 Pensiones</v>
      </c>
    </row>
    <row r="125" spans="1:13" s="2" customFormat="1" x14ac:dyDescent="0.25">
      <c r="A125" s="2" t="s">
        <v>746</v>
      </c>
      <c r="B125" s="2" t="s">
        <v>94</v>
      </c>
      <c r="C125" s="2" t="s">
        <v>780</v>
      </c>
      <c r="D125" s="2" t="s">
        <v>750</v>
      </c>
      <c r="E125" s="2" t="s">
        <v>753</v>
      </c>
      <c r="F125" s="2" t="s">
        <v>280</v>
      </c>
      <c r="J125" s="2" t="s">
        <v>798</v>
      </c>
      <c r="K125" s="2" t="str">
        <f>+IFERROR(VLOOKUP(B125,Sectores[[Sector]:[Columna1]],2),"")</f>
        <v>14 Gobiernos Locales</v>
      </c>
      <c r="L125" s="2" t="str">
        <f>+IFERROR(VLOOKUP(C125,Contenido[[Contenido]:[Columna1]],2,0),"")</f>
        <v>14.05 Intermediación Laboral</v>
      </c>
      <c r="M125" s="2" t="str">
        <f>+IFERROR(VLOOKUP(D125,Temas[[Tema]:[Columna1]],2,0),"")</f>
        <v>14.05.02 Empleados</v>
      </c>
    </row>
    <row r="126" spans="1:13" s="2" customFormat="1" x14ac:dyDescent="0.25">
      <c r="A126" s="2" t="s">
        <v>747</v>
      </c>
      <c r="B126" s="2" t="s">
        <v>94</v>
      </c>
      <c r="C126" s="2" t="s">
        <v>780</v>
      </c>
      <c r="D126" s="2" t="s">
        <v>751</v>
      </c>
      <c r="E126" s="2" t="s">
        <v>754</v>
      </c>
      <c r="F126" s="2" t="s">
        <v>280</v>
      </c>
      <c r="J126" s="2" t="s">
        <v>798</v>
      </c>
      <c r="K126" s="2" t="str">
        <f>+IFERROR(VLOOKUP(B126,Sectores[[Sector]:[Columna1]],2),"")</f>
        <v>14 Gobiernos Locales</v>
      </c>
      <c r="L126" s="2" t="str">
        <f>+IFERROR(VLOOKUP(C126,Contenido[[Contenido]:[Columna1]],2,0),"")</f>
        <v>14.05 Intermediación Laboral</v>
      </c>
      <c r="M126" s="2" t="str">
        <f>+IFERROR(VLOOKUP(D126,Temas[[Tema]:[Columna1]],2,0),"")</f>
        <v>14.05.03 Inscripciones</v>
      </c>
    </row>
    <row r="127" spans="1:13" s="2" customFormat="1" x14ac:dyDescent="0.25">
      <c r="A127" s="2" t="s">
        <v>748</v>
      </c>
      <c r="B127" s="2" t="s">
        <v>94</v>
      </c>
      <c r="C127" s="2" t="s">
        <v>780</v>
      </c>
      <c r="D127" s="2" t="s">
        <v>751</v>
      </c>
      <c r="E127" s="2" t="s">
        <v>755</v>
      </c>
      <c r="F127" s="2" t="s">
        <v>280</v>
      </c>
      <c r="J127" s="2" t="s">
        <v>798</v>
      </c>
      <c r="K127" s="2" t="str">
        <f>+IFERROR(VLOOKUP(B127,Sectores[[Sector]:[Columna1]],2),"")</f>
        <v>14 Gobiernos Locales</v>
      </c>
      <c r="L127" s="2" t="str">
        <f>+IFERROR(VLOOKUP(C127,Contenido[[Contenido]:[Columna1]],2,0),"")</f>
        <v>14.05 Intermediación Laboral</v>
      </c>
      <c r="M127" s="2" t="str">
        <f>+IFERROR(VLOOKUP(D127,Temas[[Tema]:[Columna1]],2,0),"")</f>
        <v>14.05.03 Inscripciones</v>
      </c>
    </row>
    <row r="128" spans="1:13" s="2" customFormat="1" x14ac:dyDescent="0.25">
      <c r="A128" s="2" t="s">
        <v>749</v>
      </c>
      <c r="B128" s="2" t="s">
        <v>94</v>
      </c>
      <c r="C128" s="2" t="s">
        <v>780</v>
      </c>
      <c r="D128" s="2" t="s">
        <v>752</v>
      </c>
      <c r="E128" s="2" t="s">
        <v>756</v>
      </c>
      <c r="F128" s="2" t="s">
        <v>280</v>
      </c>
      <c r="J128" s="2" t="s">
        <v>798</v>
      </c>
      <c r="K128" s="2" t="str">
        <f>+IFERROR(VLOOKUP(B128,Sectores[[Sector]:[Columna1]],2),"")</f>
        <v>14 Gobiernos Locales</v>
      </c>
      <c r="L128" s="2" t="str">
        <f>+IFERROR(VLOOKUP(C128,Contenido[[Contenido]:[Columna1]],2,0),"")</f>
        <v>14.05 Intermediación Laboral</v>
      </c>
      <c r="M128" s="2" t="str">
        <f>+IFERROR(VLOOKUP(D128,Temas[[Tema]:[Columna1]],2,0),"")</f>
        <v>14.05.01 Egresos de Capacitaciones</v>
      </c>
    </row>
    <row r="129" spans="1:13" s="2" customFormat="1" x14ac:dyDescent="0.25">
      <c r="A129" s="2" t="s">
        <v>712</v>
      </c>
      <c r="B129" s="2" t="s">
        <v>94</v>
      </c>
      <c r="C129" s="2" t="s">
        <v>39</v>
      </c>
      <c r="D129" s="2" t="s">
        <v>774</v>
      </c>
      <c r="E129" s="2" t="s">
        <v>775</v>
      </c>
      <c r="F129" s="2" t="s">
        <v>714</v>
      </c>
      <c r="G129" s="2" t="s">
        <v>982</v>
      </c>
      <c r="J129" s="2" t="s">
        <v>798</v>
      </c>
      <c r="K129" s="2" t="str">
        <f>+IFERROR(VLOOKUP(B129,Sectores[[Sector]:[Columna1]],2),"")</f>
        <v>14 Gobiernos Locales</v>
      </c>
      <c r="L129" s="2" t="str">
        <f>+IFERROR(VLOOKUP(C129,Contenido[[Contenido]:[Columna1]],2,0),"")</f>
        <v>14.04 Gestión Territorial</v>
      </c>
      <c r="M129" s="2" t="str">
        <f>+IFERROR(VLOOKUP(D129,Temas[[Tema]:[Columna1]],2,0),"")</f>
        <v>14.04.01 Predios Municipales</v>
      </c>
    </row>
    <row r="130" spans="1:13" s="2" customFormat="1" x14ac:dyDescent="0.25">
      <c r="A130" s="2" t="s">
        <v>713</v>
      </c>
      <c r="B130" s="2" t="s">
        <v>94</v>
      </c>
      <c r="C130" s="2" t="s">
        <v>39</v>
      </c>
      <c r="D130" s="2" t="s">
        <v>774</v>
      </c>
      <c r="E130" s="2" t="s">
        <v>776</v>
      </c>
      <c r="F130" s="2" t="s">
        <v>714</v>
      </c>
      <c r="G130" s="2" t="s">
        <v>982</v>
      </c>
      <c r="J130" s="2" t="s">
        <v>798</v>
      </c>
      <c r="K130" s="2" t="str">
        <f>+IFERROR(VLOOKUP(B130,Sectores[[Sector]:[Columna1]],2),"")</f>
        <v>14 Gobiernos Locales</v>
      </c>
      <c r="L130" s="2" t="str">
        <f>+IFERROR(VLOOKUP(C130,Contenido[[Contenido]:[Columna1]],2,0),"")</f>
        <v>14.04 Gestión Territorial</v>
      </c>
      <c r="M130" s="2" t="str">
        <f>+IFERROR(VLOOKUP(D130,Temas[[Tema]:[Columna1]],2,0),"")</f>
        <v>14.04.01 Predios Municipales</v>
      </c>
    </row>
    <row r="131" spans="1:13" s="2" customFormat="1" x14ac:dyDescent="0.25">
      <c r="A131" s="2" t="s">
        <v>772</v>
      </c>
      <c r="B131" s="2" t="s">
        <v>94</v>
      </c>
      <c r="C131" s="2" t="s">
        <v>39</v>
      </c>
      <c r="D131" s="2" t="s">
        <v>774</v>
      </c>
      <c r="E131" s="2" t="s">
        <v>776</v>
      </c>
      <c r="F131" s="2" t="s">
        <v>714</v>
      </c>
      <c r="G131" s="2" t="s">
        <v>982</v>
      </c>
      <c r="J131" s="2" t="s">
        <v>798</v>
      </c>
      <c r="K131" s="2" t="str">
        <f>+IFERROR(VLOOKUP(B131,Sectores[[Sector]:[Columna1]],2),"")</f>
        <v>14 Gobiernos Locales</v>
      </c>
      <c r="L131" s="2" t="str">
        <f>+IFERROR(VLOOKUP(C131,Contenido[[Contenido]:[Columna1]],2,0),"")</f>
        <v>14.04 Gestión Territorial</v>
      </c>
      <c r="M131" s="2" t="str">
        <f>+IFERROR(VLOOKUP(D131,Temas[[Tema]:[Columna1]],2,0),"")</f>
        <v>14.04.01 Predios Municipales</v>
      </c>
    </row>
    <row r="132" spans="1:13" s="2" customFormat="1" x14ac:dyDescent="0.25">
      <c r="A132" s="2" t="s">
        <v>773</v>
      </c>
      <c r="B132" s="2" t="s">
        <v>94</v>
      </c>
      <c r="C132" s="2" t="s">
        <v>39</v>
      </c>
      <c r="D132" s="2" t="s">
        <v>774</v>
      </c>
      <c r="E132" s="2" t="s">
        <v>776</v>
      </c>
      <c r="F132" s="2" t="s">
        <v>714</v>
      </c>
      <c r="G132" s="2" t="s">
        <v>982</v>
      </c>
      <c r="J132" s="2" t="s">
        <v>798</v>
      </c>
      <c r="K132" s="2" t="str">
        <f>+IFERROR(VLOOKUP(B132,Sectores[[Sector]:[Columna1]],2),"")</f>
        <v>14 Gobiernos Locales</v>
      </c>
      <c r="L132" s="2" t="str">
        <f>+IFERROR(VLOOKUP(C132,Contenido[[Contenido]:[Columna1]],2,0),"")</f>
        <v>14.04 Gestión Territorial</v>
      </c>
      <c r="M132" s="2" t="str">
        <f>+IFERROR(VLOOKUP(D132,Temas[[Tema]:[Columna1]],2,0),"")</f>
        <v>14.04.01 Predios Municipales</v>
      </c>
    </row>
    <row r="133" spans="1:13" s="2" customFormat="1" x14ac:dyDescent="0.25">
      <c r="A133" s="2" t="s">
        <v>782</v>
      </c>
      <c r="B133" s="2" t="s">
        <v>94</v>
      </c>
      <c r="C133" s="2" t="s">
        <v>313</v>
      </c>
      <c r="D133" s="2" t="s">
        <v>778</v>
      </c>
      <c r="E133" s="2" t="s">
        <v>783</v>
      </c>
      <c r="F133" s="2" t="s">
        <v>361</v>
      </c>
      <c r="J133" s="2" t="s">
        <v>798</v>
      </c>
      <c r="K133" s="2" t="str">
        <f>+IFERROR(VLOOKUP(B133,Sectores[[Sector]:[Columna1]],2),"")</f>
        <v>14 Gobiernos Locales</v>
      </c>
      <c r="L133" s="2" t="str">
        <f>+IFERROR(VLOOKUP(C133,Contenido[[Contenido]:[Columna1]],2,0),"")</f>
        <v>14.01 Administración</v>
      </c>
      <c r="M133" s="2" t="str">
        <f>+IFERROR(VLOOKUP(D133,Temas[[Tema]:[Columna1]],2,0),"")</f>
        <v>14.01.04 Presupuesto</v>
      </c>
    </row>
    <row r="134" spans="1:13" s="2" customFormat="1" x14ac:dyDescent="0.25">
      <c r="A134" s="2" t="s">
        <v>777</v>
      </c>
      <c r="B134" s="2" t="s">
        <v>94</v>
      </c>
      <c r="C134" s="2" t="s">
        <v>95</v>
      </c>
      <c r="D134" s="2" t="s">
        <v>778</v>
      </c>
      <c r="E134" s="2" t="s">
        <v>779</v>
      </c>
      <c r="F134" s="2" t="s">
        <v>361</v>
      </c>
      <c r="J134" s="2" t="s">
        <v>798</v>
      </c>
      <c r="K134" s="2" t="str">
        <f>+IFERROR(VLOOKUP(B134,Sectores[[Sector]:[Columna1]],2),"")</f>
        <v>14 Gobiernos Locales</v>
      </c>
      <c r="L134" s="2" t="str">
        <f>+IFERROR(VLOOKUP(C134,Contenido[[Contenido]:[Columna1]],2,0),"")</f>
        <v>14.06 Salud</v>
      </c>
      <c r="M134" s="2" t="str">
        <f>+IFERROR(VLOOKUP(D134,Temas[[Tema]:[Columna1]],2,0),"")</f>
        <v>14.01.04 Presupuesto</v>
      </c>
    </row>
    <row r="135" spans="1:13" s="2" customFormat="1" x14ac:dyDescent="0.25">
      <c r="A135" s="2" t="s">
        <v>741</v>
      </c>
      <c r="B135" s="2" t="s">
        <v>94</v>
      </c>
      <c r="C135" s="2" t="s">
        <v>313</v>
      </c>
      <c r="D135" s="2" t="s">
        <v>743</v>
      </c>
      <c r="E135" s="2" t="s">
        <v>745</v>
      </c>
      <c r="F135" s="2" t="s">
        <v>715</v>
      </c>
      <c r="G135" s="2" t="s">
        <v>983</v>
      </c>
      <c r="J135" s="2" t="s">
        <v>798</v>
      </c>
      <c r="K135" s="2" t="str">
        <f>+IFERROR(VLOOKUP(B135,Sectores[[Sector]:[Columna1]],2),"")</f>
        <v>14 Gobiernos Locales</v>
      </c>
      <c r="L135" s="2" t="str">
        <f>+IFERROR(VLOOKUP(C135,Contenido[[Contenido]:[Columna1]],2,0),"")</f>
        <v>14.01 Administración</v>
      </c>
      <c r="M135" s="2" t="str">
        <f>+IFERROR(VLOOKUP(D135,Temas[[Tema]:[Columna1]],2,0),"")</f>
        <v>14.01.05 Propiedades</v>
      </c>
    </row>
    <row r="136" spans="1:13" s="2" customFormat="1" x14ac:dyDescent="0.25">
      <c r="A136" s="2" t="s">
        <v>742</v>
      </c>
      <c r="B136" s="2" t="s">
        <v>94</v>
      </c>
      <c r="C136" s="2" t="s">
        <v>313</v>
      </c>
      <c r="D136" s="2" t="s">
        <v>743</v>
      </c>
      <c r="E136" s="2" t="s">
        <v>744</v>
      </c>
      <c r="F136" s="2" t="s">
        <v>715</v>
      </c>
      <c r="G136" s="2" t="s">
        <v>983</v>
      </c>
      <c r="J136" s="2" t="s">
        <v>798</v>
      </c>
      <c r="K136" s="2" t="str">
        <f>+IFERROR(VLOOKUP(B136,Sectores[[Sector]:[Columna1]],2),"")</f>
        <v>14 Gobiernos Locales</v>
      </c>
      <c r="L136" s="2" t="str">
        <f>+IFERROR(VLOOKUP(C136,Contenido[[Contenido]:[Columna1]],2,0),"")</f>
        <v>14.01 Administración</v>
      </c>
      <c r="M136" s="2" t="str">
        <f>+IFERROR(VLOOKUP(D136,Temas[[Tema]:[Columna1]],2,0),"")</f>
        <v>14.01.05 Propiedades</v>
      </c>
    </row>
    <row r="137" spans="1:13" s="2" customFormat="1" x14ac:dyDescent="0.25">
      <c r="A137" s="2" t="s">
        <v>734</v>
      </c>
      <c r="B137" s="2" t="s">
        <v>94</v>
      </c>
      <c r="C137" s="2" t="s">
        <v>313</v>
      </c>
      <c r="D137" s="2" t="s">
        <v>737</v>
      </c>
      <c r="E137" s="2" t="s">
        <v>738</v>
      </c>
      <c r="F137" s="2" t="s">
        <v>716</v>
      </c>
      <c r="J137" s="2" t="s">
        <v>798</v>
      </c>
      <c r="K137" s="2" t="str">
        <f>+IFERROR(VLOOKUP(B137,Sectores[[Sector]:[Columna1]],2),"")</f>
        <v>14 Gobiernos Locales</v>
      </c>
      <c r="L137" s="2" t="str">
        <f>+IFERROR(VLOOKUP(C137,Contenido[[Contenido]:[Columna1]],2,0),"")</f>
        <v>14.01 Administración</v>
      </c>
      <c r="M137" s="2" t="str">
        <f>+IFERROR(VLOOKUP(D137,Temas[[Tema]:[Columna1]],2,0),"")</f>
        <v>14.01.06 Subsidios</v>
      </c>
    </row>
    <row r="138" spans="1:13" s="2" customFormat="1" x14ac:dyDescent="0.25">
      <c r="A138" s="2" t="s">
        <v>735</v>
      </c>
      <c r="B138" s="2" t="s">
        <v>94</v>
      </c>
      <c r="C138" s="2" t="s">
        <v>313</v>
      </c>
      <c r="D138" s="2" t="s">
        <v>737</v>
      </c>
      <c r="E138" s="2" t="s">
        <v>739</v>
      </c>
      <c r="F138" s="2" t="s">
        <v>716</v>
      </c>
      <c r="J138" s="2" t="s">
        <v>798</v>
      </c>
      <c r="K138" s="2" t="str">
        <f>+IFERROR(VLOOKUP(B138,Sectores[[Sector]:[Columna1]],2),"")</f>
        <v>14 Gobiernos Locales</v>
      </c>
      <c r="L138" s="2" t="str">
        <f>+IFERROR(VLOOKUP(C138,Contenido[[Contenido]:[Columna1]],2,0),"")</f>
        <v>14.01 Administración</v>
      </c>
      <c r="M138" s="2" t="str">
        <f>+IFERROR(VLOOKUP(D138,Temas[[Tema]:[Columna1]],2,0),"")</f>
        <v>14.01.06 Subsidios</v>
      </c>
    </row>
    <row r="139" spans="1:13" s="2" customFormat="1" x14ac:dyDescent="0.25">
      <c r="A139" s="2" t="s">
        <v>736</v>
      </c>
      <c r="B139" s="2" t="s">
        <v>94</v>
      </c>
      <c r="C139" s="2" t="s">
        <v>313</v>
      </c>
      <c r="D139" s="2" t="s">
        <v>737</v>
      </c>
      <c r="E139" s="2" t="s">
        <v>740</v>
      </c>
      <c r="F139" s="2" t="s">
        <v>716</v>
      </c>
      <c r="J139" s="2" t="s">
        <v>798</v>
      </c>
      <c r="K139" s="2" t="str">
        <f>+IFERROR(VLOOKUP(B139,Sectores[[Sector]:[Columna1]],2),"")</f>
        <v>14 Gobiernos Locales</v>
      </c>
      <c r="L139" s="2" t="str">
        <f>+IFERROR(VLOOKUP(C139,Contenido[[Contenido]:[Columna1]],2,0),"")</f>
        <v>14.01 Administración</v>
      </c>
      <c r="M139" s="2" t="str">
        <f>+IFERROR(VLOOKUP(D139,Temas[[Tema]:[Columna1]],2,0),"")</f>
        <v>14.01.06 Subsidios</v>
      </c>
    </row>
    <row r="140" spans="1:13" s="2" customFormat="1" x14ac:dyDescent="0.25">
      <c r="A140" s="2" t="s">
        <v>781</v>
      </c>
      <c r="B140" s="2" t="s">
        <v>94</v>
      </c>
      <c r="C140" s="2" t="s">
        <v>780</v>
      </c>
      <c r="D140" s="2" t="s">
        <v>752</v>
      </c>
      <c r="E140" s="2" t="s">
        <v>732</v>
      </c>
      <c r="F140" s="2" t="s">
        <v>274</v>
      </c>
      <c r="J140" s="2" t="s">
        <v>798</v>
      </c>
      <c r="K140" s="2" t="str">
        <f>+IFERROR(VLOOKUP(B140,Sectores[[Sector]:[Columna1]],2),"")</f>
        <v>14 Gobiernos Locales</v>
      </c>
      <c r="L140" s="2" t="str">
        <f>+IFERROR(VLOOKUP(C140,Contenido[[Contenido]:[Columna1]],2,0),"")</f>
        <v>14.05 Intermediación Laboral</v>
      </c>
      <c r="M140" s="2" t="str">
        <f>+IFERROR(VLOOKUP(D140,Temas[[Tema]:[Columna1]],2,0),"")</f>
        <v>14.05.01 Egresos de Capacitaciones</v>
      </c>
    </row>
    <row r="141" spans="1:13" s="2" customFormat="1" x14ac:dyDescent="0.25">
      <c r="A141" s="2" t="s">
        <v>733</v>
      </c>
      <c r="B141" s="2" t="s">
        <v>94</v>
      </c>
      <c r="C141" s="2" t="s">
        <v>95</v>
      </c>
      <c r="D141" s="2" t="s">
        <v>314</v>
      </c>
      <c r="E141" s="2" t="s">
        <v>731</v>
      </c>
      <c r="F141" s="2" t="s">
        <v>361</v>
      </c>
      <c r="J141" s="2" t="s">
        <v>798</v>
      </c>
      <c r="K141" s="2" t="str">
        <f>+IFERROR(VLOOKUP(B141,Sectores[[Sector]:[Columna1]],2),"")</f>
        <v>14 Gobiernos Locales</v>
      </c>
      <c r="L141" s="2" t="str">
        <f>+IFERROR(VLOOKUP(C141,Contenido[[Contenido]:[Columna1]],2,0),"")</f>
        <v>14.06 Salud</v>
      </c>
      <c r="M141" s="2" t="str">
        <f>+IFERROR(VLOOKUP(D141,Temas[[Tema]:[Columna1]],2,0),"")</f>
        <v>14.06.07 Transferencias Municipales</v>
      </c>
    </row>
    <row r="142" spans="1:13" s="2" customFormat="1" x14ac:dyDescent="0.25">
      <c r="A142" s="2" t="s">
        <v>702</v>
      </c>
      <c r="B142" s="2" t="s">
        <v>94</v>
      </c>
      <c r="C142" s="2" t="s">
        <v>312</v>
      </c>
      <c r="D142" s="2" t="s">
        <v>315</v>
      </c>
      <c r="E142" s="2" t="s">
        <v>96</v>
      </c>
      <c r="F142" s="2" t="s">
        <v>702</v>
      </c>
      <c r="J142" s="2" t="s">
        <v>798</v>
      </c>
      <c r="K142" s="2" t="str">
        <f>+IFERROR(VLOOKUP(B142,Sectores[[Sector]:[Columna1]],2),"")</f>
        <v>14 Gobiernos Locales</v>
      </c>
      <c r="L142" s="2" t="str">
        <f>+IFERROR(VLOOKUP(C142,Contenido[[Contenido]:[Columna1]],2,0),"")</f>
        <v>14.02 Comunidad</v>
      </c>
      <c r="M142" s="2" t="str">
        <f>+IFERROR(VLOOKUP(D142,Temas[[Tema]:[Columna1]],2,0),"")</f>
        <v>14.02.01 Organizaciones Comunitarias</v>
      </c>
    </row>
    <row r="143" spans="1:13" s="2" customFormat="1" x14ac:dyDescent="0.25">
      <c r="A143" s="2" t="s">
        <v>701</v>
      </c>
      <c r="B143" s="2" t="s">
        <v>94</v>
      </c>
      <c r="C143" s="2" t="s">
        <v>95</v>
      </c>
      <c r="D143" s="2" t="s">
        <v>316</v>
      </c>
      <c r="E143" s="2" t="s">
        <v>97</v>
      </c>
      <c r="F143" s="2" t="s">
        <v>701</v>
      </c>
      <c r="J143" s="2" t="s">
        <v>798</v>
      </c>
      <c r="K143" s="2" t="str">
        <f>+IFERROR(VLOOKUP(B143,Sectores[[Sector]:[Columna1]],2),"")</f>
        <v>14 Gobiernos Locales</v>
      </c>
      <c r="L143" s="2" t="str">
        <f>+IFERROR(VLOOKUP(C143,Contenido[[Contenido]:[Columna1]],2,0),"")</f>
        <v>14.06 Salud</v>
      </c>
      <c r="M143" s="2" t="str">
        <f>+IFERROR(VLOOKUP(D143,Temas[[Tema]:[Columna1]],2,0),"")</f>
        <v>14.06.06 Red Asistencial</v>
      </c>
    </row>
    <row r="144" spans="1:13" s="2" customFormat="1" x14ac:dyDescent="0.25">
      <c r="A144" s="2" t="s">
        <v>649</v>
      </c>
      <c r="B144" s="2" t="s">
        <v>98</v>
      </c>
      <c r="C144" s="2" t="s">
        <v>32</v>
      </c>
      <c r="D144" s="2" t="s">
        <v>647</v>
      </c>
      <c r="E144" s="2" t="s">
        <v>648</v>
      </c>
      <c r="F144" s="2" t="s">
        <v>50</v>
      </c>
      <c r="G144" s="2" t="s">
        <v>595</v>
      </c>
      <c r="I144" s="2" t="s">
        <v>856</v>
      </c>
      <c r="J144" s="2" t="s">
        <v>799</v>
      </c>
      <c r="K144" s="2" t="str">
        <f>+IFERROR(VLOOKUP(B144,Sectores[[Sector]:[Columna1]],2),"")</f>
        <v>15 Industria Manufacturera</v>
      </c>
      <c r="L144" s="2" t="str">
        <f>+IFERROR(VLOOKUP(C144,Contenido[[Contenido]:[Columna1]],2,0),"")</f>
        <v>02.03 Producción</v>
      </c>
      <c r="M144" s="2" t="str">
        <f>+IFERROR(VLOOKUP(D144,Temas[[Tema]:[Columna1]],2,0),"")</f>
        <v>02.03.12 Productos Alimenticios</v>
      </c>
    </row>
    <row r="145" spans="1:13" s="2" customFormat="1" x14ac:dyDescent="0.25">
      <c r="A145" s="2" t="s">
        <v>650</v>
      </c>
      <c r="B145" s="2" t="s">
        <v>98</v>
      </c>
      <c r="C145" s="2" t="s">
        <v>32</v>
      </c>
      <c r="D145" s="2" t="s">
        <v>651</v>
      </c>
      <c r="E145" s="2" t="s">
        <v>652</v>
      </c>
      <c r="F145" s="2" t="s">
        <v>50</v>
      </c>
      <c r="G145" s="2" t="s">
        <v>595</v>
      </c>
      <c r="I145" s="2" t="s">
        <v>857</v>
      </c>
      <c r="J145" s="2" t="s">
        <v>799</v>
      </c>
      <c r="K145" s="2" t="str">
        <f>+IFERROR(VLOOKUP(B145,Sectores[[Sector]:[Columna1]],2),"")</f>
        <v>15 Industria Manufacturera</v>
      </c>
      <c r="L145" s="2" t="str">
        <f>+IFERROR(VLOOKUP(C145,Contenido[[Contenido]:[Columna1]],2,0),"")</f>
        <v>02.03 Producción</v>
      </c>
      <c r="M145" s="2" t="str">
        <f>+IFERROR(VLOOKUP(D145,Temas[[Tema]:[Columna1]],2,0),"")</f>
        <v>02.03.01 Bebidas</v>
      </c>
    </row>
    <row r="146" spans="1:13" s="2" customFormat="1" x14ac:dyDescent="0.25">
      <c r="A146" s="2" t="s">
        <v>655</v>
      </c>
      <c r="B146" s="2" t="s">
        <v>98</v>
      </c>
      <c r="C146" s="2" t="s">
        <v>32</v>
      </c>
      <c r="D146" s="2" t="s">
        <v>653</v>
      </c>
      <c r="E146" s="2" t="s">
        <v>654</v>
      </c>
      <c r="F146" s="2" t="s">
        <v>50</v>
      </c>
      <c r="G146" s="2" t="s">
        <v>595</v>
      </c>
      <c r="I146" s="2" t="s">
        <v>858</v>
      </c>
      <c r="J146" s="2" t="s">
        <v>799</v>
      </c>
      <c r="K146" s="2" t="str">
        <f>+IFERROR(VLOOKUP(B146,Sectores[[Sector]:[Columna1]],2),"")</f>
        <v>15 Industria Manufacturera</v>
      </c>
      <c r="L146" s="2" t="str">
        <f>+IFERROR(VLOOKUP(C146,Contenido[[Contenido]:[Columna1]],2,0),"")</f>
        <v>02.03 Producción</v>
      </c>
      <c r="M146" s="2" t="str">
        <f>+IFERROR(VLOOKUP(D146,Temas[[Tema]:[Columna1]],2,0),"")</f>
        <v>02.03.17 Tabaco</v>
      </c>
    </row>
    <row r="147" spans="1:13" s="2" customFormat="1" x14ac:dyDescent="0.25">
      <c r="A147" s="2" t="s">
        <v>656</v>
      </c>
      <c r="B147" s="2" t="s">
        <v>98</v>
      </c>
      <c r="C147" s="2" t="s">
        <v>32</v>
      </c>
      <c r="D147" s="2" t="s">
        <v>657</v>
      </c>
      <c r="E147" s="2" t="s">
        <v>658</v>
      </c>
      <c r="F147" s="2" t="s">
        <v>50</v>
      </c>
      <c r="G147" s="2" t="s">
        <v>595</v>
      </c>
      <c r="I147" s="2" t="s">
        <v>859</v>
      </c>
      <c r="J147" s="2" t="s">
        <v>799</v>
      </c>
      <c r="K147" s="2" t="str">
        <f>+IFERROR(VLOOKUP(B147,Sectores[[Sector]:[Columna1]],2),"")</f>
        <v>15 Industria Manufacturera</v>
      </c>
      <c r="L147" s="2" t="str">
        <f>+IFERROR(VLOOKUP(C147,Contenido[[Contenido]:[Columna1]],2,0),"")</f>
        <v>02.03 Producción</v>
      </c>
      <c r="M147" s="2" t="str">
        <f>+IFERROR(VLOOKUP(D147,Temas[[Tema]:[Columna1]],2,0),"")</f>
        <v>02.03.07 Madera y Derivados</v>
      </c>
    </row>
    <row r="148" spans="1:13" s="2" customFormat="1" x14ac:dyDescent="0.25">
      <c r="A148" s="2" t="s">
        <v>659</v>
      </c>
      <c r="B148" s="2" t="s">
        <v>98</v>
      </c>
      <c r="C148" s="2" t="s">
        <v>32</v>
      </c>
      <c r="D148" s="2" t="s">
        <v>660</v>
      </c>
      <c r="E148" s="2" t="s">
        <v>661</v>
      </c>
      <c r="F148" s="2" t="s">
        <v>50</v>
      </c>
      <c r="G148" s="2" t="s">
        <v>595</v>
      </c>
      <c r="I148" s="2" t="s">
        <v>860</v>
      </c>
      <c r="J148" s="2" t="s">
        <v>799</v>
      </c>
      <c r="K148" s="2" t="str">
        <f>+IFERROR(VLOOKUP(B148,Sectores[[Sector]:[Columna1]],2),"")</f>
        <v>15 Industria Manufacturera</v>
      </c>
      <c r="L148" s="2" t="str">
        <f>+IFERROR(VLOOKUP(C148,Contenido[[Contenido]:[Columna1]],2,0),"")</f>
        <v>02.03 Producción</v>
      </c>
      <c r="M148" s="2" t="str">
        <f>+IFERROR(VLOOKUP(D148,Temas[[Tema]:[Columna1]],2,0),"")</f>
        <v>02.03.11 Papel</v>
      </c>
    </row>
    <row r="149" spans="1:13" s="2" customFormat="1" x14ac:dyDescent="0.25">
      <c r="A149" s="2" t="s">
        <v>662</v>
      </c>
      <c r="B149" s="2" t="s">
        <v>98</v>
      </c>
      <c r="C149" s="2" t="s">
        <v>32</v>
      </c>
      <c r="D149" s="2" t="s">
        <v>663</v>
      </c>
      <c r="E149" s="2" t="s">
        <v>664</v>
      </c>
      <c r="F149" s="2" t="s">
        <v>50</v>
      </c>
      <c r="G149" s="2" t="s">
        <v>595</v>
      </c>
      <c r="I149" s="2" t="s">
        <v>861</v>
      </c>
      <c r="J149" s="2" t="s">
        <v>799</v>
      </c>
      <c r="K149" s="2" t="str">
        <f>+IFERROR(VLOOKUP(B149,Sectores[[Sector]:[Columna1]],2),"")</f>
        <v>15 Industria Manufacturera</v>
      </c>
      <c r="L149" s="2" t="str">
        <f>+IFERROR(VLOOKUP(C149,Contenido[[Contenido]:[Columna1]],2,0),"")</f>
        <v>02.03 Producción</v>
      </c>
      <c r="M149" s="2" t="str">
        <f>+IFERROR(VLOOKUP(D149,Temas[[Tema]:[Columna1]],2,0),"")</f>
        <v>02.03.06 Grabaciones</v>
      </c>
    </row>
    <row r="150" spans="1:13" s="2" customFormat="1" x14ac:dyDescent="0.25">
      <c r="A150" s="2" t="s">
        <v>665</v>
      </c>
      <c r="B150" s="2" t="s">
        <v>98</v>
      </c>
      <c r="C150" s="2" t="s">
        <v>32</v>
      </c>
      <c r="D150" s="2" t="s">
        <v>666</v>
      </c>
      <c r="E150" s="2" t="s">
        <v>667</v>
      </c>
      <c r="F150" s="2" t="s">
        <v>50</v>
      </c>
      <c r="G150" s="2" t="s">
        <v>595</v>
      </c>
      <c r="I150" s="2" t="s">
        <v>862</v>
      </c>
      <c r="J150" s="2" t="s">
        <v>799</v>
      </c>
      <c r="K150" s="2" t="str">
        <f>+IFERROR(VLOOKUP(B150,Sectores[[Sector]:[Columna1]],2),"")</f>
        <v>15 Industria Manufacturera</v>
      </c>
      <c r="L150" s="2" t="str">
        <f>+IFERROR(VLOOKUP(C150,Contenido[[Contenido]:[Columna1]],2,0),"")</f>
        <v>02.03 Producción</v>
      </c>
      <c r="M150" s="2" t="str">
        <f>+IFERROR(VLOOKUP(D150,Temas[[Tema]:[Columna1]],2,0),"")</f>
        <v>02.03.03 Derivados del Petróleo</v>
      </c>
    </row>
    <row r="151" spans="1:13" s="2" customFormat="1" x14ac:dyDescent="0.25">
      <c r="A151" s="2" t="s">
        <v>668</v>
      </c>
      <c r="B151" s="2" t="s">
        <v>98</v>
      </c>
      <c r="C151" s="2" t="s">
        <v>32</v>
      </c>
      <c r="D151" s="2" t="s">
        <v>669</v>
      </c>
      <c r="E151" s="2" t="s">
        <v>670</v>
      </c>
      <c r="F151" s="2" t="s">
        <v>50</v>
      </c>
      <c r="G151" s="2" t="s">
        <v>595</v>
      </c>
      <c r="I151" s="2" t="s">
        <v>863</v>
      </c>
      <c r="J151" s="2" t="s">
        <v>799</v>
      </c>
      <c r="K151" s="2" t="str">
        <f>+IFERROR(VLOOKUP(B151,Sectores[[Sector]:[Columna1]],2),"")</f>
        <v>15 Industria Manufacturera</v>
      </c>
      <c r="L151" s="2" t="str">
        <f>+IFERROR(VLOOKUP(C151,Contenido[[Contenido]:[Columna1]],2,0),"")</f>
        <v>02.03 Producción</v>
      </c>
      <c r="M151" s="2" t="str">
        <f>+IFERROR(VLOOKUP(D151,Temas[[Tema]:[Columna1]],2,0),"")</f>
        <v>02.03.16 Sustancias Químicas</v>
      </c>
    </row>
    <row r="152" spans="1:13" s="2" customFormat="1" x14ac:dyDescent="0.25">
      <c r="A152" s="2" t="s">
        <v>671</v>
      </c>
      <c r="B152" s="2" t="s">
        <v>98</v>
      </c>
      <c r="C152" s="2" t="s">
        <v>32</v>
      </c>
      <c r="D152" s="2" t="s">
        <v>672</v>
      </c>
      <c r="E152" s="2" t="s">
        <v>673</v>
      </c>
      <c r="F152" s="2" t="s">
        <v>50</v>
      </c>
      <c r="G152" s="2" t="s">
        <v>595</v>
      </c>
      <c r="I152" s="2" t="s">
        <v>864</v>
      </c>
      <c r="J152" s="2" t="s">
        <v>799</v>
      </c>
      <c r="K152" s="2" t="str">
        <f>+IFERROR(VLOOKUP(B152,Sectores[[Sector]:[Columna1]],2),"")</f>
        <v>15 Industria Manufacturera</v>
      </c>
      <c r="L152" s="2" t="str">
        <f>+IFERROR(VLOOKUP(C152,Contenido[[Contenido]:[Columna1]],2,0),"")</f>
        <v>02.03 Producción</v>
      </c>
      <c r="M152" s="2" t="str">
        <f>+IFERROR(VLOOKUP(D152,Temas[[Tema]:[Columna1]],2,0),"")</f>
        <v>02.03.14 Productos Farmacéuticos</v>
      </c>
    </row>
    <row r="153" spans="1:13" s="2" customFormat="1" x14ac:dyDescent="0.25">
      <c r="A153" s="2" t="s">
        <v>674</v>
      </c>
      <c r="B153" s="2" t="s">
        <v>98</v>
      </c>
      <c r="C153" s="2" t="s">
        <v>32</v>
      </c>
      <c r="D153" s="2" t="s">
        <v>675</v>
      </c>
      <c r="E153" s="2" t="s">
        <v>676</v>
      </c>
      <c r="F153" s="2" t="s">
        <v>50</v>
      </c>
      <c r="G153" s="2" t="s">
        <v>595</v>
      </c>
      <c r="I153" s="2" t="s">
        <v>865</v>
      </c>
      <c r="J153" s="2" t="s">
        <v>799</v>
      </c>
      <c r="K153" s="2" t="str">
        <f>+IFERROR(VLOOKUP(B153,Sectores[[Sector]:[Columna1]],2),"")</f>
        <v>15 Industria Manufacturera</v>
      </c>
      <c r="L153" s="2" t="str">
        <f>+IFERROR(VLOOKUP(C153,Contenido[[Contenido]:[Columna1]],2,0),"")</f>
        <v>02.03 Producción</v>
      </c>
      <c r="M153" s="2" t="str">
        <f>+IFERROR(VLOOKUP(D153,Temas[[Tema]:[Columna1]],2,0),"")</f>
        <v>02.03.02 Caucho y Plástico</v>
      </c>
    </row>
    <row r="154" spans="1:13" s="2" customFormat="1" x14ac:dyDescent="0.25">
      <c r="A154" s="2" t="s">
        <v>677</v>
      </c>
      <c r="B154" s="2" t="s">
        <v>98</v>
      </c>
      <c r="C154" s="2" t="s">
        <v>32</v>
      </c>
      <c r="D154" s="2" t="s">
        <v>678</v>
      </c>
      <c r="E154" s="2" t="s">
        <v>679</v>
      </c>
      <c r="F154" s="2" t="s">
        <v>50</v>
      </c>
      <c r="G154" s="2" t="s">
        <v>595</v>
      </c>
      <c r="I154" s="2" t="s">
        <v>866</v>
      </c>
      <c r="J154" s="2" t="s">
        <v>799</v>
      </c>
      <c r="K154" s="2" t="str">
        <f>+IFERROR(VLOOKUP(B154,Sectores[[Sector]:[Columna1]],2),"")</f>
        <v>15 Industria Manufacturera</v>
      </c>
      <c r="L154" s="2" t="str">
        <f>+IFERROR(VLOOKUP(C154,Contenido[[Contenido]:[Columna1]],2,0),"")</f>
        <v>02.03 Producción</v>
      </c>
      <c r="M154" s="2" t="str">
        <f>+IFERROR(VLOOKUP(D154,Temas[[Tema]:[Columna1]],2,0),"")</f>
        <v>02.03.15 Productos Minerales No Metálicos</v>
      </c>
    </row>
    <row r="155" spans="1:13" s="2" customFormat="1" x14ac:dyDescent="0.25">
      <c r="A155" s="2" t="s">
        <v>680</v>
      </c>
      <c r="B155" s="2" t="s">
        <v>98</v>
      </c>
      <c r="C155" s="2" t="s">
        <v>32</v>
      </c>
      <c r="D155" s="2" t="s">
        <v>681</v>
      </c>
      <c r="E155" s="2" t="s">
        <v>682</v>
      </c>
      <c r="F155" s="2" t="s">
        <v>50</v>
      </c>
      <c r="G155" s="2" t="s">
        <v>595</v>
      </c>
      <c r="I155" s="2" t="s">
        <v>867</v>
      </c>
      <c r="J155" s="2" t="s">
        <v>799</v>
      </c>
      <c r="K155" s="2" t="str">
        <f>+IFERROR(VLOOKUP(B155,Sectores[[Sector]:[Columna1]],2),"")</f>
        <v>15 Industria Manufacturera</v>
      </c>
      <c r="L155" s="2" t="str">
        <f>+IFERROR(VLOOKUP(C155,Contenido[[Contenido]:[Columna1]],2,0),"")</f>
        <v>02.03 Producción</v>
      </c>
      <c r="M155" s="2" t="str">
        <f>+IFERROR(VLOOKUP(D155,Temas[[Tema]:[Columna1]],2,0),"")</f>
        <v>02.03.09 Metales</v>
      </c>
    </row>
    <row r="156" spans="1:13" s="2" customFormat="1" x14ac:dyDescent="0.25">
      <c r="A156" s="2" t="s">
        <v>683</v>
      </c>
      <c r="B156" s="2" t="s">
        <v>98</v>
      </c>
      <c r="C156" s="2" t="s">
        <v>32</v>
      </c>
      <c r="D156" s="2" t="s">
        <v>684</v>
      </c>
      <c r="E156" s="2" t="s">
        <v>685</v>
      </c>
      <c r="F156" s="2" t="s">
        <v>50</v>
      </c>
      <c r="G156" s="2" t="s">
        <v>595</v>
      </c>
      <c r="I156" s="2" t="s">
        <v>868</v>
      </c>
      <c r="J156" s="2" t="s">
        <v>799</v>
      </c>
      <c r="K156" s="2" t="str">
        <f>+IFERROR(VLOOKUP(B156,Sectores[[Sector]:[Columna1]],2),"")</f>
        <v>15 Industria Manufacturera</v>
      </c>
      <c r="L156" s="2" t="str">
        <f>+IFERROR(VLOOKUP(C156,Contenido[[Contenido]:[Columna1]],2,0),"")</f>
        <v>02.03 Producción</v>
      </c>
      <c r="M156" s="2" t="str">
        <f>+IFERROR(VLOOKUP(D156,Temas[[Tema]:[Columna1]],2,0),"")</f>
        <v>02.03.13 Productos de Metal</v>
      </c>
    </row>
    <row r="157" spans="1:13" s="2" customFormat="1" x14ac:dyDescent="0.25">
      <c r="A157" s="2" t="s">
        <v>686</v>
      </c>
      <c r="B157" s="2" t="s">
        <v>98</v>
      </c>
      <c r="C157" s="2" t="s">
        <v>32</v>
      </c>
      <c r="D157" s="2" t="s">
        <v>687</v>
      </c>
      <c r="E157" s="2" t="s">
        <v>688</v>
      </c>
      <c r="F157" s="2" t="s">
        <v>50</v>
      </c>
      <c r="G157" s="2" t="s">
        <v>595</v>
      </c>
      <c r="I157" s="2" t="s">
        <v>869</v>
      </c>
      <c r="J157" s="2" t="s">
        <v>799</v>
      </c>
      <c r="K157" s="2" t="str">
        <f>+IFERROR(VLOOKUP(B157,Sectores[[Sector]:[Columna1]],2),"")</f>
        <v>15 Industria Manufacturera</v>
      </c>
      <c r="L157" s="2" t="str">
        <f>+IFERROR(VLOOKUP(C157,Contenido[[Contenido]:[Columna1]],2,0),"")</f>
        <v>02.03 Producción</v>
      </c>
      <c r="M157" s="2" t="str">
        <f>+IFERROR(VLOOKUP(D157,Temas[[Tema]:[Columna1]],2,0),"")</f>
        <v>02.03.05 Equipos Eléctricos</v>
      </c>
    </row>
    <row r="158" spans="1:13" s="2" customFormat="1" x14ac:dyDescent="0.25">
      <c r="A158" s="2" t="s">
        <v>689</v>
      </c>
      <c r="B158" s="2" t="s">
        <v>98</v>
      </c>
      <c r="C158" s="2" t="s">
        <v>32</v>
      </c>
      <c r="D158" s="2" t="s">
        <v>690</v>
      </c>
      <c r="E158" s="2" t="s">
        <v>691</v>
      </c>
      <c r="F158" s="2" t="s">
        <v>50</v>
      </c>
      <c r="G158" s="2" t="s">
        <v>595</v>
      </c>
      <c r="I158" s="2" t="s">
        <v>870</v>
      </c>
      <c r="J158" s="2" t="s">
        <v>799</v>
      </c>
      <c r="K158" s="2" t="str">
        <f>+IFERROR(VLOOKUP(B158,Sectores[[Sector]:[Columna1]],2),"")</f>
        <v>15 Industria Manufacturera</v>
      </c>
      <c r="L158" s="2" t="str">
        <f>+IFERROR(VLOOKUP(C158,Contenido[[Contenido]:[Columna1]],2,0),"")</f>
        <v>02.03 Producción</v>
      </c>
      <c r="M158" s="2" t="str">
        <f>+IFERROR(VLOOKUP(D158,Temas[[Tema]:[Columna1]],2,0),"")</f>
        <v>02.03.08 Maquinaria n.c.p</v>
      </c>
    </row>
    <row r="159" spans="1:13" s="2" customFormat="1" x14ac:dyDescent="0.25">
      <c r="A159" s="2" t="s">
        <v>692</v>
      </c>
      <c r="B159" s="2" t="s">
        <v>98</v>
      </c>
      <c r="C159" s="2" t="s">
        <v>32</v>
      </c>
      <c r="D159" s="2" t="s">
        <v>693</v>
      </c>
      <c r="E159" s="2" t="s">
        <v>694</v>
      </c>
      <c r="F159" s="2" t="s">
        <v>50</v>
      </c>
      <c r="G159" s="2" t="s">
        <v>595</v>
      </c>
      <c r="I159" s="2" t="s">
        <v>871</v>
      </c>
      <c r="J159" s="2" t="s">
        <v>799</v>
      </c>
      <c r="K159" s="2" t="str">
        <f>+IFERROR(VLOOKUP(B159,Sectores[[Sector]:[Columna1]],2),"")</f>
        <v>15 Industria Manufacturera</v>
      </c>
      <c r="L159" s="2" t="str">
        <f>+IFERROR(VLOOKUP(C159,Contenido[[Contenido]:[Columna1]],2,0),"")</f>
        <v>02.03 Producción</v>
      </c>
      <c r="M159" s="2" t="str">
        <f>+IFERROR(VLOOKUP(D159,Temas[[Tema]:[Columna1]],2,0),"")</f>
        <v>02.03.18 Vehículos</v>
      </c>
    </row>
    <row r="160" spans="1:13" s="2" customFormat="1" x14ac:dyDescent="0.25">
      <c r="A160" s="2" t="s">
        <v>695</v>
      </c>
      <c r="B160" s="2" t="s">
        <v>98</v>
      </c>
      <c r="C160" s="2" t="s">
        <v>32</v>
      </c>
      <c r="D160" s="2" t="s">
        <v>696</v>
      </c>
      <c r="E160" s="2" t="s">
        <v>697</v>
      </c>
      <c r="F160" s="2" t="s">
        <v>50</v>
      </c>
      <c r="G160" s="2" t="s">
        <v>595</v>
      </c>
      <c r="I160" s="2" t="s">
        <v>872</v>
      </c>
      <c r="J160" s="2" t="s">
        <v>799</v>
      </c>
      <c r="K160" s="2" t="str">
        <f>+IFERROR(VLOOKUP(B160,Sectores[[Sector]:[Columna1]],2),"")</f>
        <v>15 Industria Manufacturera</v>
      </c>
      <c r="L160" s="2" t="str">
        <f>+IFERROR(VLOOKUP(C160,Contenido[[Contenido]:[Columna1]],2,0),"")</f>
        <v>02.03 Producción</v>
      </c>
      <c r="M160" s="2" t="str">
        <f>+IFERROR(VLOOKUP(D160,Temas[[Tema]:[Columna1]],2,0),"")</f>
        <v>02.03.04 Equipo de Transporte</v>
      </c>
    </row>
    <row r="161" spans="1:13" s="2" customFormat="1" x14ac:dyDescent="0.25">
      <c r="A161" s="2" t="s">
        <v>698</v>
      </c>
      <c r="B161" s="2" t="s">
        <v>98</v>
      </c>
      <c r="C161" s="2" t="s">
        <v>32</v>
      </c>
      <c r="D161" s="2" t="s">
        <v>699</v>
      </c>
      <c r="E161" s="2" t="s">
        <v>700</v>
      </c>
      <c r="F161" s="2" t="s">
        <v>50</v>
      </c>
      <c r="G161" s="2" t="s">
        <v>595</v>
      </c>
      <c r="I161" s="2" t="s">
        <v>873</v>
      </c>
      <c r="J161" s="2" t="s">
        <v>799</v>
      </c>
      <c r="K161" s="2" t="str">
        <f>+IFERROR(VLOOKUP(B161,Sectores[[Sector]:[Columna1]],2),"")</f>
        <v>15 Industria Manufacturera</v>
      </c>
      <c r="L161" s="2" t="str">
        <f>+IFERROR(VLOOKUP(C161,Contenido[[Contenido]:[Columna1]],2,0),"")</f>
        <v>02.03 Producción</v>
      </c>
      <c r="M161" s="2" t="str">
        <f>+IFERROR(VLOOKUP(D161,Temas[[Tema]:[Columna1]],2,0),"")</f>
        <v>02.03.10 Muebles</v>
      </c>
    </row>
    <row r="162" spans="1:13" s="2" customFormat="1" x14ac:dyDescent="0.25">
      <c r="A162" s="2" t="s">
        <v>645</v>
      </c>
      <c r="B162" s="2" t="s">
        <v>98</v>
      </c>
      <c r="C162" s="2" t="s">
        <v>98</v>
      </c>
      <c r="D162" s="2" t="s">
        <v>598</v>
      </c>
      <c r="E162" s="2" t="s">
        <v>646</v>
      </c>
      <c r="F162" s="2" t="s">
        <v>50</v>
      </c>
      <c r="G162" s="2" t="s">
        <v>595</v>
      </c>
      <c r="I162" s="2" t="s">
        <v>874</v>
      </c>
      <c r="J162" s="2" t="s">
        <v>799</v>
      </c>
      <c r="K162" s="2" t="str">
        <f>+IFERROR(VLOOKUP(B162,Sectores[[Sector]:[Columna1]],2),"")</f>
        <v>15 Industria Manufacturera</v>
      </c>
      <c r="L162" s="2" t="str">
        <f>+IFERROR(VLOOKUP(C162,Contenido[[Contenido]:[Columna1]],2,0),"")</f>
        <v>15.02 Industria Manufacturera</v>
      </c>
      <c r="M162" s="2" t="str">
        <f>+IFERROR(VLOOKUP(D162,Temas[[Tema]:[Columna1]],2,0),"")</f>
        <v>15.02.01 Actividad Productiva</v>
      </c>
    </row>
    <row r="163" spans="1:13" s="2" customFormat="1" x14ac:dyDescent="0.25">
      <c r="A163" s="2" t="s">
        <v>619</v>
      </c>
      <c r="B163" s="2" t="s">
        <v>98</v>
      </c>
      <c r="C163" s="2" t="s">
        <v>620</v>
      </c>
      <c r="D163" s="2" t="s">
        <v>621</v>
      </c>
      <c r="E163" s="2" t="s">
        <v>623</v>
      </c>
      <c r="F163" s="2" t="s">
        <v>449</v>
      </c>
      <c r="G163" s="2" t="s">
        <v>595</v>
      </c>
      <c r="I163" s="2" t="s">
        <v>875</v>
      </c>
      <c r="J163" s="2" t="s">
        <v>799</v>
      </c>
      <c r="K163" s="2" t="str">
        <f>+IFERROR(VLOOKUP(B163,Sectores[[Sector]:[Columna1]],2),"")</f>
        <v>15 Industria Manufacturera</v>
      </c>
      <c r="L163" s="2" t="str">
        <f>+IFERROR(VLOOKUP(C163,Contenido[[Contenido]:[Columna1]],2,0),"")</f>
        <v>15.01 Alimentos</v>
      </c>
      <c r="M163" s="2" t="str">
        <f>+IFERROR(VLOOKUP(D163,Temas[[Tema]:[Columna1]],2,0),"")</f>
        <v>15.01.01 Cereales</v>
      </c>
    </row>
    <row r="164" spans="1:13" s="2" customFormat="1" x14ac:dyDescent="0.25">
      <c r="A164" s="2" t="s">
        <v>635</v>
      </c>
      <c r="B164" s="2" t="s">
        <v>98</v>
      </c>
      <c r="C164" s="2" t="s">
        <v>620</v>
      </c>
      <c r="D164" s="2" t="s">
        <v>183</v>
      </c>
      <c r="E164" s="2" t="s">
        <v>624</v>
      </c>
      <c r="F164" s="2" t="s">
        <v>633</v>
      </c>
      <c r="G164" s="2" t="s">
        <v>595</v>
      </c>
      <c r="I164" s="2" t="s">
        <v>876</v>
      </c>
      <c r="J164" s="2" t="s">
        <v>799</v>
      </c>
      <c r="K164" s="2" t="str">
        <f>+IFERROR(VLOOKUP(B164,Sectores[[Sector]:[Columna1]],2),"")</f>
        <v>15 Industria Manufacturera</v>
      </c>
      <c r="L164" s="2" t="str">
        <f>+IFERROR(VLOOKUP(C164,Contenido[[Contenido]:[Columna1]],2,0),"")</f>
        <v>15.01 Alimentos</v>
      </c>
      <c r="M164" s="2" t="str">
        <f>+IFERROR(VLOOKUP(D164,Temas[[Tema]:[Columna1]],2,0),"")</f>
        <v>15.01.02 Lácteos</v>
      </c>
    </row>
    <row r="165" spans="1:13" s="2" customFormat="1" x14ac:dyDescent="0.25">
      <c r="A165" s="2" t="s">
        <v>636</v>
      </c>
      <c r="B165" s="2" t="s">
        <v>98</v>
      </c>
      <c r="C165" s="2" t="s">
        <v>620</v>
      </c>
      <c r="D165" s="2" t="s">
        <v>183</v>
      </c>
      <c r="E165" s="2" t="s">
        <v>625</v>
      </c>
      <c r="F165" s="2" t="s">
        <v>633</v>
      </c>
      <c r="G165" s="2" t="s">
        <v>595</v>
      </c>
      <c r="I165" s="2" t="s">
        <v>877</v>
      </c>
      <c r="J165" s="2" t="s">
        <v>799</v>
      </c>
      <c r="K165" s="2" t="str">
        <f>+IFERROR(VLOOKUP(B165,Sectores[[Sector]:[Columna1]],2),"")</f>
        <v>15 Industria Manufacturera</v>
      </c>
      <c r="L165" s="2" t="str">
        <f>+IFERROR(VLOOKUP(C165,Contenido[[Contenido]:[Columna1]],2,0),"")</f>
        <v>15.01 Alimentos</v>
      </c>
      <c r="M165" s="2" t="str">
        <f>+IFERROR(VLOOKUP(D165,Temas[[Tema]:[Columna1]],2,0),"")</f>
        <v>15.01.02 Lácteos</v>
      </c>
    </row>
    <row r="166" spans="1:13" s="2" customFormat="1" x14ac:dyDescent="0.25">
      <c r="A166" s="2" t="s">
        <v>637</v>
      </c>
      <c r="B166" s="2" t="s">
        <v>98</v>
      </c>
      <c r="C166" s="2" t="s">
        <v>620</v>
      </c>
      <c r="D166" s="2" t="s">
        <v>183</v>
      </c>
      <c r="E166" s="2" t="s">
        <v>626</v>
      </c>
      <c r="F166" s="2" t="s">
        <v>582</v>
      </c>
      <c r="G166" s="2" t="s">
        <v>595</v>
      </c>
      <c r="I166" s="2" t="s">
        <v>878</v>
      </c>
      <c r="J166" s="2" t="s">
        <v>799</v>
      </c>
      <c r="K166" s="2" t="str">
        <f>+IFERROR(VLOOKUP(B166,Sectores[[Sector]:[Columna1]],2),"")</f>
        <v>15 Industria Manufacturera</v>
      </c>
      <c r="L166" s="2" t="str">
        <f>+IFERROR(VLOOKUP(C166,Contenido[[Contenido]:[Columna1]],2,0),"")</f>
        <v>15.01 Alimentos</v>
      </c>
      <c r="M166" s="2" t="str">
        <f>+IFERROR(VLOOKUP(D166,Temas[[Tema]:[Columna1]],2,0),"")</f>
        <v>15.01.02 Lácteos</v>
      </c>
    </row>
    <row r="167" spans="1:13" s="2" customFormat="1" x14ac:dyDescent="0.25">
      <c r="A167" s="2" t="s">
        <v>638</v>
      </c>
      <c r="B167" s="2" t="s">
        <v>98</v>
      </c>
      <c r="C167" s="2" t="s">
        <v>620</v>
      </c>
      <c r="D167" s="2" t="s">
        <v>183</v>
      </c>
      <c r="E167" s="2" t="s">
        <v>627</v>
      </c>
      <c r="F167" s="2" t="s">
        <v>633</v>
      </c>
      <c r="G167" s="2" t="s">
        <v>595</v>
      </c>
      <c r="I167" s="2" t="s">
        <v>879</v>
      </c>
      <c r="J167" s="2" t="s">
        <v>799</v>
      </c>
      <c r="K167" s="2" t="str">
        <f>+IFERROR(VLOOKUP(B167,Sectores[[Sector]:[Columna1]],2),"")</f>
        <v>15 Industria Manufacturera</v>
      </c>
      <c r="L167" s="2" t="str">
        <f>+IFERROR(VLOOKUP(C167,Contenido[[Contenido]:[Columna1]],2,0),"")</f>
        <v>15.01 Alimentos</v>
      </c>
      <c r="M167" s="2" t="str">
        <f>+IFERROR(VLOOKUP(D167,Temas[[Tema]:[Columna1]],2,0),"")</f>
        <v>15.01.02 Lácteos</v>
      </c>
    </row>
    <row r="168" spans="1:13" s="2" customFormat="1" x14ac:dyDescent="0.25">
      <c r="A168" s="2" t="s">
        <v>639</v>
      </c>
      <c r="B168" s="2" t="s">
        <v>98</v>
      </c>
      <c r="C168" s="2" t="s">
        <v>620</v>
      </c>
      <c r="D168" s="2" t="s">
        <v>183</v>
      </c>
      <c r="E168" s="2" t="s">
        <v>628</v>
      </c>
      <c r="F168" s="2" t="s">
        <v>633</v>
      </c>
      <c r="G168" s="2" t="s">
        <v>595</v>
      </c>
      <c r="I168" s="2" t="s">
        <v>880</v>
      </c>
      <c r="J168" s="2" t="s">
        <v>799</v>
      </c>
      <c r="K168" s="2" t="str">
        <f>+IFERROR(VLOOKUP(B168,Sectores[[Sector]:[Columna1]],2),"")</f>
        <v>15 Industria Manufacturera</v>
      </c>
      <c r="L168" s="2" t="str">
        <f>+IFERROR(VLOOKUP(C168,Contenido[[Contenido]:[Columna1]],2,0),"")</f>
        <v>15.01 Alimentos</v>
      </c>
      <c r="M168" s="2" t="str">
        <f>+IFERROR(VLOOKUP(D168,Temas[[Tema]:[Columna1]],2,0),"")</f>
        <v>15.01.02 Lácteos</v>
      </c>
    </row>
    <row r="169" spans="1:13" s="2" customFormat="1" x14ac:dyDescent="0.25">
      <c r="A169" s="2" t="s">
        <v>640</v>
      </c>
      <c r="B169" s="2" t="s">
        <v>98</v>
      </c>
      <c r="C169" s="2" t="s">
        <v>620</v>
      </c>
      <c r="D169" s="2" t="s">
        <v>183</v>
      </c>
      <c r="E169" s="2" t="s">
        <v>634</v>
      </c>
      <c r="F169" s="2" t="s">
        <v>633</v>
      </c>
      <c r="G169" s="2" t="s">
        <v>595</v>
      </c>
      <c r="I169" s="2" t="s">
        <v>881</v>
      </c>
      <c r="J169" s="2" t="s">
        <v>799</v>
      </c>
      <c r="K169" s="2" t="str">
        <f>+IFERROR(VLOOKUP(B169,Sectores[[Sector]:[Columna1]],2),"")</f>
        <v>15 Industria Manufacturera</v>
      </c>
      <c r="L169" s="2" t="str">
        <f>+IFERROR(VLOOKUP(C169,Contenido[[Contenido]:[Columna1]],2,0),"")</f>
        <v>15.01 Alimentos</v>
      </c>
      <c r="M169" s="2" t="str">
        <f>+IFERROR(VLOOKUP(D169,Temas[[Tema]:[Columna1]],2,0),"")</f>
        <v>15.01.02 Lácteos</v>
      </c>
    </row>
    <row r="170" spans="1:13" s="2" customFormat="1" x14ac:dyDescent="0.25">
      <c r="A170" s="2" t="s">
        <v>641</v>
      </c>
      <c r="B170" s="2" t="s">
        <v>98</v>
      </c>
      <c r="C170" s="2" t="s">
        <v>620</v>
      </c>
      <c r="D170" s="2" t="s">
        <v>183</v>
      </c>
      <c r="E170" s="2" t="s">
        <v>629</v>
      </c>
      <c r="F170" s="2" t="s">
        <v>633</v>
      </c>
      <c r="G170" s="2" t="s">
        <v>595</v>
      </c>
      <c r="I170" s="2" t="s">
        <v>882</v>
      </c>
      <c r="J170" s="2" t="s">
        <v>799</v>
      </c>
      <c r="K170" s="2" t="str">
        <f>+IFERROR(VLOOKUP(B170,Sectores[[Sector]:[Columna1]],2),"")</f>
        <v>15 Industria Manufacturera</v>
      </c>
      <c r="L170" s="2" t="str">
        <f>+IFERROR(VLOOKUP(C170,Contenido[[Contenido]:[Columna1]],2,0),"")</f>
        <v>15.01 Alimentos</v>
      </c>
      <c r="M170" s="2" t="str">
        <f>+IFERROR(VLOOKUP(D170,Temas[[Tema]:[Columna1]],2,0),"")</f>
        <v>15.01.02 Lácteos</v>
      </c>
    </row>
    <row r="171" spans="1:13" s="2" customFormat="1" x14ac:dyDescent="0.25">
      <c r="A171" s="2" t="s">
        <v>642</v>
      </c>
      <c r="B171" s="2" t="s">
        <v>98</v>
      </c>
      <c r="C171" s="2" t="s">
        <v>620</v>
      </c>
      <c r="D171" s="2" t="s">
        <v>183</v>
      </c>
      <c r="E171" s="2" t="s">
        <v>630</v>
      </c>
      <c r="F171" s="2" t="s">
        <v>633</v>
      </c>
      <c r="G171" s="2" t="s">
        <v>595</v>
      </c>
      <c r="I171" s="2" t="s">
        <v>883</v>
      </c>
      <c r="J171" s="2" t="s">
        <v>799</v>
      </c>
      <c r="K171" s="2" t="str">
        <f>+IFERROR(VLOOKUP(B171,Sectores[[Sector]:[Columna1]],2),"")</f>
        <v>15 Industria Manufacturera</v>
      </c>
      <c r="L171" s="2" t="str">
        <f>+IFERROR(VLOOKUP(C171,Contenido[[Contenido]:[Columna1]],2,0),"")</f>
        <v>15.01 Alimentos</v>
      </c>
      <c r="M171" s="2" t="str">
        <f>+IFERROR(VLOOKUP(D171,Temas[[Tema]:[Columna1]],2,0),"")</f>
        <v>15.01.02 Lácteos</v>
      </c>
    </row>
    <row r="172" spans="1:13" s="2" customFormat="1" x14ac:dyDescent="0.25">
      <c r="A172" s="2" t="s">
        <v>643</v>
      </c>
      <c r="B172" s="2" t="s">
        <v>98</v>
      </c>
      <c r="C172" s="2" t="s">
        <v>620</v>
      </c>
      <c r="D172" s="2" t="s">
        <v>183</v>
      </c>
      <c r="E172" s="2" t="s">
        <v>631</v>
      </c>
      <c r="F172" s="2" t="s">
        <v>582</v>
      </c>
      <c r="G172" s="2" t="s">
        <v>595</v>
      </c>
      <c r="I172" s="2" t="s">
        <v>884</v>
      </c>
      <c r="J172" s="2" t="s">
        <v>799</v>
      </c>
      <c r="K172" s="2" t="str">
        <f>+IFERROR(VLOOKUP(B172,Sectores[[Sector]:[Columna1]],2),"")</f>
        <v>15 Industria Manufacturera</v>
      </c>
      <c r="L172" s="2" t="str">
        <f>+IFERROR(VLOOKUP(C172,Contenido[[Contenido]:[Columna1]],2,0),"")</f>
        <v>15.01 Alimentos</v>
      </c>
      <c r="M172" s="2" t="str">
        <f>+IFERROR(VLOOKUP(D172,Temas[[Tema]:[Columna1]],2,0),"")</f>
        <v>15.01.02 Lácteos</v>
      </c>
    </row>
    <row r="173" spans="1:13" s="2" customFormat="1" x14ac:dyDescent="0.25">
      <c r="A173" s="2" t="s">
        <v>644</v>
      </c>
      <c r="B173" s="2" t="s">
        <v>98</v>
      </c>
      <c r="C173" s="2" t="s">
        <v>52</v>
      </c>
      <c r="D173" s="2" t="s">
        <v>622</v>
      </c>
      <c r="E173" s="2" t="s">
        <v>632</v>
      </c>
      <c r="F173" s="2" t="s">
        <v>633</v>
      </c>
      <c r="G173" s="2" t="s">
        <v>595</v>
      </c>
      <c r="I173" s="2" t="s">
        <v>885</v>
      </c>
      <c r="J173" s="2" t="s">
        <v>799</v>
      </c>
      <c r="K173" s="2" t="str">
        <f>+IFERROR(VLOOKUP(B173,Sectores[[Sector]:[Columna1]],2),"")</f>
        <v>15 Industria Manufacturera</v>
      </c>
      <c r="L173" s="2" t="str">
        <f>+IFERROR(VLOOKUP(C173,Contenido[[Contenido]:[Columna1]],2,0),"")</f>
        <v>15.03 Minería</v>
      </c>
      <c r="M173" s="2" t="str">
        <f>+IFERROR(VLOOKUP(D173,Temas[[Tema]:[Columna1]],2,0),"")</f>
        <v>15.03.01 Elementos Químicos</v>
      </c>
    </row>
    <row r="174" spans="1:13" s="2" customFormat="1" x14ac:dyDescent="0.25">
      <c r="A174" s="2" t="s">
        <v>584</v>
      </c>
      <c r="B174" s="2" t="s">
        <v>100</v>
      </c>
      <c r="C174" s="2" t="s">
        <v>583</v>
      </c>
      <c r="D174" s="2" t="s">
        <v>99</v>
      </c>
      <c r="E174" s="2" t="s">
        <v>99</v>
      </c>
      <c r="F174" s="2" t="s">
        <v>584</v>
      </c>
      <c r="J174" s="2" t="s">
        <v>799</v>
      </c>
      <c r="K174" s="2" t="str">
        <f>+IFERROR(VLOOKUP(B174,Sectores[[Sector]:[Columna1]],2),"")</f>
        <v>11 Extranjería</v>
      </c>
      <c r="L174" s="2" t="str">
        <f>+IFERROR(VLOOKUP(C174,Contenido[[Contenido]:[Columna1]],2,0),"")</f>
        <v>11.01 Refugio</v>
      </c>
      <c r="M174" s="2" t="str">
        <f>+IFERROR(VLOOKUP(D174,Temas[[Tema]:[Columna1]],2,0),"")</f>
        <v>11.01.01 Refugiados</v>
      </c>
    </row>
    <row r="175" spans="1:13" s="2" customFormat="1" x14ac:dyDescent="0.25">
      <c r="A175" s="2" t="s">
        <v>585</v>
      </c>
      <c r="B175" s="2" t="s">
        <v>100</v>
      </c>
      <c r="C175" s="2" t="s">
        <v>583</v>
      </c>
      <c r="D175" s="2" t="s">
        <v>587</v>
      </c>
      <c r="E175" s="2" t="s">
        <v>101</v>
      </c>
      <c r="F175" s="2" t="s">
        <v>586</v>
      </c>
      <c r="J175" s="2" t="s">
        <v>799</v>
      </c>
      <c r="K175" s="2" t="str">
        <f>+IFERROR(VLOOKUP(B175,Sectores[[Sector]:[Columna1]],2),"")</f>
        <v>11 Extranjería</v>
      </c>
      <c r="L175" s="2" t="str">
        <f>+IFERROR(VLOOKUP(C175,Contenido[[Contenido]:[Columna1]],2,0),"")</f>
        <v>11.01 Refugio</v>
      </c>
      <c r="M175" s="2" t="str">
        <f>+IFERROR(VLOOKUP(D175,Temas[[Tema]:[Columna1]],2,0),"")</f>
        <v>11.01.02 Solicitantes</v>
      </c>
    </row>
    <row r="176" spans="1:13" s="2" customFormat="1" x14ac:dyDescent="0.25">
      <c r="A176" s="2" t="s">
        <v>609</v>
      </c>
      <c r="B176" s="2" t="s">
        <v>52</v>
      </c>
      <c r="C176" s="2" t="s">
        <v>608</v>
      </c>
      <c r="D176" s="2" t="s">
        <v>32</v>
      </c>
      <c r="E176" s="2" t="s">
        <v>588</v>
      </c>
      <c r="F176" s="2" t="s">
        <v>449</v>
      </c>
      <c r="G176" s="2" t="s">
        <v>595</v>
      </c>
      <c r="I176" s="2" t="s">
        <v>886</v>
      </c>
      <c r="J176" s="2" t="s">
        <v>799</v>
      </c>
      <c r="K176" s="2" t="str">
        <f>+IFERROR(VLOOKUP(B176,Sectores[[Sector]:[Columna1]],2),"")</f>
        <v>17 Minería</v>
      </c>
      <c r="L176" s="2" t="str">
        <f>+IFERROR(VLOOKUP(C176,Contenido[[Contenido]:[Columna1]],2,0),"")</f>
        <v>17.02 Minería de Carbón</v>
      </c>
      <c r="M176" s="2" t="str">
        <f>+IFERROR(VLOOKUP(D176,Temas[[Tema]:[Columna1]],2,0),"")</f>
        <v>17.02.01 Producción</v>
      </c>
    </row>
    <row r="177" spans="1:13" s="2" customFormat="1" x14ac:dyDescent="0.25">
      <c r="A177" s="2" t="s">
        <v>610</v>
      </c>
      <c r="B177" s="2" t="s">
        <v>52</v>
      </c>
      <c r="C177" s="2" t="s">
        <v>605</v>
      </c>
      <c r="D177" s="2" t="s">
        <v>32</v>
      </c>
      <c r="E177" s="2" t="s">
        <v>589</v>
      </c>
      <c r="F177" s="2" t="s">
        <v>449</v>
      </c>
      <c r="G177" s="2" t="s">
        <v>595</v>
      </c>
      <c r="I177" s="2" t="s">
        <v>887</v>
      </c>
      <c r="J177" s="2" t="s">
        <v>799</v>
      </c>
      <c r="K177" s="2" t="str">
        <f>+IFERROR(VLOOKUP(B177,Sectores[[Sector]:[Columna1]],2),"")</f>
        <v>17 Minería</v>
      </c>
      <c r="L177" s="2" t="str">
        <f>+IFERROR(VLOOKUP(C177,Contenido[[Contenido]:[Columna1]],2,0),"")</f>
        <v>17.04 Minería No Metálica</v>
      </c>
      <c r="M177" s="2" t="str">
        <f>+IFERROR(VLOOKUP(D177,Temas[[Tema]:[Columna1]],2,0),"")</f>
        <v>17.02.01 Producción</v>
      </c>
    </row>
    <row r="178" spans="1:13" s="2" customFormat="1" x14ac:dyDescent="0.25">
      <c r="A178" s="2" t="s">
        <v>611</v>
      </c>
      <c r="B178" s="2" t="s">
        <v>52</v>
      </c>
      <c r="C178" s="2" t="s">
        <v>606</v>
      </c>
      <c r="D178" s="2" t="s">
        <v>32</v>
      </c>
      <c r="E178" s="2" t="s">
        <v>590</v>
      </c>
      <c r="F178" s="2" t="s">
        <v>596</v>
      </c>
      <c r="G178" s="2" t="s">
        <v>595</v>
      </c>
      <c r="I178" s="2" t="s">
        <v>888</v>
      </c>
      <c r="J178" s="2" t="s">
        <v>799</v>
      </c>
      <c r="K178" s="2" t="str">
        <f>+IFERROR(VLOOKUP(B178,Sectores[[Sector]:[Columna1]],2),"")</f>
        <v>17 Minería</v>
      </c>
      <c r="L178" s="2" t="str">
        <f>+IFERROR(VLOOKUP(C178,Contenido[[Contenido]:[Columna1]],2,0),"")</f>
        <v>17.03 Minería Metálica</v>
      </c>
      <c r="M178" s="2" t="str">
        <f>+IFERROR(VLOOKUP(D178,Temas[[Tema]:[Columna1]],2,0),"")</f>
        <v>17.02.01 Producción</v>
      </c>
    </row>
    <row r="179" spans="1:13" s="2" customFormat="1" x14ac:dyDescent="0.25">
      <c r="A179" s="2" t="s">
        <v>612</v>
      </c>
      <c r="B179" s="2" t="s">
        <v>52</v>
      </c>
      <c r="C179" s="2" t="s">
        <v>606</v>
      </c>
      <c r="D179" s="2" t="s">
        <v>32</v>
      </c>
      <c r="E179" s="2" t="s">
        <v>591</v>
      </c>
      <c r="F179" s="2" t="s">
        <v>597</v>
      </c>
      <c r="G179" s="2" t="s">
        <v>595</v>
      </c>
      <c r="I179" s="2" t="s">
        <v>889</v>
      </c>
      <c r="J179" s="2" t="s">
        <v>799</v>
      </c>
      <c r="K179" s="2" t="str">
        <f>+IFERROR(VLOOKUP(B179,Sectores[[Sector]:[Columna1]],2),"")</f>
        <v>17 Minería</v>
      </c>
      <c r="L179" s="2" t="str">
        <f>+IFERROR(VLOOKUP(C179,Contenido[[Contenido]:[Columna1]],2,0),"")</f>
        <v>17.03 Minería Metálica</v>
      </c>
      <c r="M179" s="2" t="str">
        <f>+IFERROR(VLOOKUP(D179,Temas[[Tema]:[Columna1]],2,0),"")</f>
        <v>17.02.01 Producción</v>
      </c>
    </row>
    <row r="180" spans="1:13" s="2" customFormat="1" x14ac:dyDescent="0.25">
      <c r="A180" s="2" t="s">
        <v>613</v>
      </c>
      <c r="B180" s="2" t="s">
        <v>52</v>
      </c>
      <c r="C180" s="2" t="s">
        <v>607</v>
      </c>
      <c r="D180" s="2" t="s">
        <v>598</v>
      </c>
      <c r="E180" s="2" t="s">
        <v>599</v>
      </c>
      <c r="F180" s="2" t="s">
        <v>50</v>
      </c>
      <c r="G180" s="2" t="s">
        <v>595</v>
      </c>
      <c r="I180" s="2" t="s">
        <v>890</v>
      </c>
      <c r="J180" s="2" t="s">
        <v>799</v>
      </c>
      <c r="K180" s="2" t="str">
        <f>+IFERROR(VLOOKUP(B180,Sectores[[Sector]:[Columna1]],2),"")</f>
        <v>17 Minería</v>
      </c>
      <c r="L180" s="2" t="str">
        <f>+IFERROR(VLOOKUP(C180,Contenido[[Contenido]:[Columna1]],2,0),"")</f>
        <v>17.01 Industria Minera</v>
      </c>
      <c r="M180" s="2" t="str">
        <f>+IFERROR(VLOOKUP(D180,Temas[[Tema]:[Columna1]],2,0),"")</f>
        <v>15.02.01 Actividad Productiva</v>
      </c>
    </row>
    <row r="181" spans="1:13" s="2" customFormat="1" x14ac:dyDescent="0.25">
      <c r="A181" s="2" t="s">
        <v>614</v>
      </c>
      <c r="B181" s="2" t="s">
        <v>52</v>
      </c>
      <c r="C181" s="2" t="s">
        <v>606</v>
      </c>
      <c r="D181" s="2" t="s">
        <v>604</v>
      </c>
      <c r="E181" s="2" t="s">
        <v>601</v>
      </c>
      <c r="F181" s="2" t="s">
        <v>50</v>
      </c>
      <c r="G181" s="2" t="s">
        <v>595</v>
      </c>
      <c r="I181" s="2" t="s">
        <v>891</v>
      </c>
      <c r="J181" s="2" t="s">
        <v>799</v>
      </c>
      <c r="K181" s="2" t="str">
        <f>+IFERROR(VLOOKUP(B181,Sectores[[Sector]:[Columna1]],2),"")</f>
        <v>17 Minería</v>
      </c>
      <c r="L181" s="2" t="str">
        <f>+IFERROR(VLOOKUP(C181,Contenido[[Contenido]:[Columna1]],2,0),"")</f>
        <v>17.03 Minería Metálica</v>
      </c>
      <c r="M181" s="2" t="str">
        <f>+IFERROR(VLOOKUP(D181,Temas[[Tema]:[Columna1]],2,0),"")</f>
        <v>17.03.01 Explotación y Otros Procesos Complementarios</v>
      </c>
    </row>
    <row r="182" spans="1:13" s="2" customFormat="1" x14ac:dyDescent="0.25">
      <c r="A182" s="2" t="s">
        <v>615</v>
      </c>
      <c r="B182" s="2" t="s">
        <v>52</v>
      </c>
      <c r="C182" s="2" t="s">
        <v>605</v>
      </c>
      <c r="D182" s="2" t="s">
        <v>603</v>
      </c>
      <c r="E182" s="2" t="s">
        <v>602</v>
      </c>
      <c r="F182" s="2" t="s">
        <v>50</v>
      </c>
      <c r="G182" s="2" t="s">
        <v>595</v>
      </c>
      <c r="I182" s="2" t="s">
        <v>892</v>
      </c>
      <c r="J182" s="2" t="s">
        <v>799</v>
      </c>
      <c r="K182" s="2" t="str">
        <f>+IFERROR(VLOOKUP(B182,Sectores[[Sector]:[Columna1]],2),"")</f>
        <v>17 Minería</v>
      </c>
      <c r="L182" s="2" t="str">
        <f>+IFERROR(VLOOKUP(C182,Contenido[[Contenido]:[Columna1]],2,0),"")</f>
        <v>17.04 Minería No Metálica</v>
      </c>
      <c r="M182" s="2" t="str">
        <f>+IFERROR(VLOOKUP(D182,Temas[[Tema]:[Columna1]],2,0),"")</f>
        <v>17.04.01 Extracción y Tratamiento de Recursos Mineros</v>
      </c>
    </row>
    <row r="183" spans="1:13" s="2" customFormat="1" x14ac:dyDescent="0.25">
      <c r="A183" s="2" t="s">
        <v>616</v>
      </c>
      <c r="B183" s="2" t="s">
        <v>52</v>
      </c>
      <c r="C183" s="2" t="s">
        <v>606</v>
      </c>
      <c r="D183" s="2" t="s">
        <v>32</v>
      </c>
      <c r="E183" s="2" t="s">
        <v>592</v>
      </c>
      <c r="F183" s="2" t="s">
        <v>596</v>
      </c>
      <c r="G183" s="2" t="s">
        <v>595</v>
      </c>
      <c r="I183" s="2" t="s">
        <v>893</v>
      </c>
      <c r="J183" s="2" t="s">
        <v>799</v>
      </c>
      <c r="K183" s="2" t="str">
        <f>+IFERROR(VLOOKUP(B183,Sectores[[Sector]:[Columna1]],2),"")</f>
        <v>17 Minería</v>
      </c>
      <c r="L183" s="2" t="str">
        <f>+IFERROR(VLOOKUP(C183,Contenido[[Contenido]:[Columna1]],2,0),"")</f>
        <v>17.03 Minería Metálica</v>
      </c>
      <c r="M183" s="2" t="str">
        <f>+IFERROR(VLOOKUP(D183,Temas[[Tema]:[Columna1]],2,0),"")</f>
        <v>17.02.01 Producción</v>
      </c>
    </row>
    <row r="184" spans="1:13" s="2" customFormat="1" x14ac:dyDescent="0.25">
      <c r="A184" s="2" t="s">
        <v>617</v>
      </c>
      <c r="B184" s="2" t="s">
        <v>52</v>
      </c>
      <c r="C184" s="2" t="s">
        <v>606</v>
      </c>
      <c r="D184" s="2" t="s">
        <v>32</v>
      </c>
      <c r="E184" s="2" t="s">
        <v>593</v>
      </c>
      <c r="F184" s="2" t="s">
        <v>600</v>
      </c>
      <c r="G184" s="2" t="s">
        <v>595</v>
      </c>
      <c r="I184" s="2" t="s">
        <v>894</v>
      </c>
      <c r="J184" s="2" t="s">
        <v>799</v>
      </c>
      <c r="K184" s="2" t="str">
        <f>+IFERROR(VLOOKUP(B184,Sectores[[Sector]:[Columna1]],2),"")</f>
        <v>17 Minería</v>
      </c>
      <c r="L184" s="2" t="str">
        <f>+IFERROR(VLOOKUP(C184,Contenido[[Contenido]:[Columna1]],2,0),"")</f>
        <v>17.03 Minería Metálica</v>
      </c>
      <c r="M184" s="2" t="str">
        <f>+IFERROR(VLOOKUP(D184,Temas[[Tema]:[Columna1]],2,0),"")</f>
        <v>17.02.01 Producción</v>
      </c>
    </row>
    <row r="185" spans="1:13" s="2" customFormat="1" x14ac:dyDescent="0.25">
      <c r="A185" s="2" t="s">
        <v>618</v>
      </c>
      <c r="B185" s="2" t="s">
        <v>52</v>
      </c>
      <c r="C185" s="2" t="s">
        <v>606</v>
      </c>
      <c r="D185" s="2" t="s">
        <v>32</v>
      </c>
      <c r="E185" s="2" t="s">
        <v>594</v>
      </c>
      <c r="F185" s="2" t="s">
        <v>600</v>
      </c>
      <c r="G185" s="2" t="s">
        <v>595</v>
      </c>
      <c r="I185" s="2" t="s">
        <v>895</v>
      </c>
      <c r="J185" s="2" t="s">
        <v>799</v>
      </c>
      <c r="K185" s="2" t="str">
        <f>+IFERROR(VLOOKUP(B185,Sectores[[Sector]:[Columna1]],2),"")</f>
        <v>17 Minería</v>
      </c>
      <c r="L185" s="2" t="str">
        <f>+IFERROR(VLOOKUP(C185,Contenido[[Contenido]:[Columna1]],2,0),"")</f>
        <v>17.03 Minería Metálica</v>
      </c>
      <c r="M185" s="2" t="str">
        <f>+IFERROR(VLOOKUP(D185,Temas[[Tema]:[Columna1]],2,0),"")</f>
        <v>17.02.01 Producción</v>
      </c>
    </row>
    <row r="186" spans="1:13" s="2" customFormat="1" x14ac:dyDescent="0.25">
      <c r="A186" s="2" t="s">
        <v>105</v>
      </c>
      <c r="B186" s="2" t="s">
        <v>106</v>
      </c>
      <c r="C186" s="2" t="s">
        <v>181</v>
      </c>
      <c r="D186" s="2" t="s">
        <v>182</v>
      </c>
      <c r="E186" s="2" t="s">
        <v>180</v>
      </c>
      <c r="F186" s="2" t="s">
        <v>570</v>
      </c>
      <c r="G186" s="2" t="s">
        <v>571</v>
      </c>
      <c r="J186" s="2" t="s">
        <v>800</v>
      </c>
      <c r="K186" s="2" t="str">
        <f>+IFERROR(VLOOKUP(B186,Sectores[[Sector]:[Columna1]],2),"")</f>
        <v>28 Violencia Contra la Mujer</v>
      </c>
      <c r="L186" s="2" t="str">
        <f>+IFERROR(VLOOKUP(C186,Contenido[[Contenido]:[Columna1]],2,0),"")</f>
        <v>28.01 Delitos</v>
      </c>
      <c r="M186" s="2" t="str">
        <f>+IFERROR(VLOOKUP(D186,Temas[[Tema]:[Columna1]],2,0),"")</f>
        <v>28.01.01 Delitos Violentos</v>
      </c>
    </row>
    <row r="187" spans="1:13" s="2" customFormat="1" x14ac:dyDescent="0.25">
      <c r="A187" s="2" t="s">
        <v>577</v>
      </c>
      <c r="B187" s="2" t="s">
        <v>107</v>
      </c>
      <c r="C187" s="2" t="s">
        <v>576</v>
      </c>
      <c r="D187" s="2" t="s">
        <v>580</v>
      </c>
      <c r="E187" s="2" t="s">
        <v>581</v>
      </c>
      <c r="F187" s="2" t="s">
        <v>582</v>
      </c>
      <c r="G187" s="2" t="s">
        <v>595</v>
      </c>
      <c r="I187" s="2" t="s">
        <v>896</v>
      </c>
      <c r="J187" s="2" t="s">
        <v>799</v>
      </c>
      <c r="K187" s="2" t="str">
        <f>+IFERROR(VLOOKUP(B187,Sectores[[Sector]:[Columna1]],2),"")</f>
        <v>18 Pecuario</v>
      </c>
      <c r="L187" s="2" t="str">
        <f>+IFERROR(VLOOKUP(C187,Contenido[[Contenido]:[Columna1]],2,0),"")</f>
        <v>18.01 Industria Láctea</v>
      </c>
      <c r="M187" s="2" t="str">
        <f>+IFERROR(VLOOKUP(D187,Temas[[Tema]:[Columna1]],2,0),"")</f>
        <v>18.01.01 Leche Recepicionada</v>
      </c>
    </row>
    <row r="188" spans="1:13" s="2" customFormat="1" x14ac:dyDescent="0.25">
      <c r="A188" s="2" t="s">
        <v>578</v>
      </c>
      <c r="B188" s="2" t="s">
        <v>107</v>
      </c>
      <c r="C188" s="2" t="s">
        <v>576</v>
      </c>
      <c r="D188" s="2" t="s">
        <v>580</v>
      </c>
      <c r="E188" s="2" t="s">
        <v>581</v>
      </c>
      <c r="F188" s="2" t="s">
        <v>582</v>
      </c>
      <c r="G188" s="2" t="s">
        <v>595</v>
      </c>
      <c r="I188" s="2" t="s">
        <v>897</v>
      </c>
      <c r="J188" s="2" t="s">
        <v>799</v>
      </c>
      <c r="K188" s="2" t="str">
        <f>+IFERROR(VLOOKUP(B188,Sectores[[Sector]:[Columna1]],2),"")</f>
        <v>18 Pecuario</v>
      </c>
      <c r="L188" s="2" t="str">
        <f>+IFERROR(VLOOKUP(C188,Contenido[[Contenido]:[Columna1]],2,0),"")</f>
        <v>18.01 Industria Láctea</v>
      </c>
      <c r="M188" s="2" t="str">
        <f>+IFERROR(VLOOKUP(D188,Temas[[Tema]:[Columna1]],2,0),"")</f>
        <v>18.01.01 Leche Recepicionada</v>
      </c>
    </row>
    <row r="189" spans="1:13" s="2" customFormat="1" x14ac:dyDescent="0.25">
      <c r="A189" s="2" t="s">
        <v>579</v>
      </c>
      <c r="B189" s="2" t="s">
        <v>107</v>
      </c>
      <c r="C189" s="2" t="s">
        <v>576</v>
      </c>
      <c r="D189" s="2" t="s">
        <v>580</v>
      </c>
      <c r="E189" s="2" t="s">
        <v>581</v>
      </c>
      <c r="F189" s="2" t="s">
        <v>582</v>
      </c>
      <c r="G189" s="2" t="s">
        <v>595</v>
      </c>
      <c r="I189" s="2" t="s">
        <v>898</v>
      </c>
      <c r="J189" s="2" t="s">
        <v>799</v>
      </c>
      <c r="K189" s="2" t="str">
        <f>+IFERROR(VLOOKUP(B189,Sectores[[Sector]:[Columna1]],2),"")</f>
        <v>18 Pecuario</v>
      </c>
      <c r="L189" s="2" t="str">
        <f>+IFERROR(VLOOKUP(C189,Contenido[[Contenido]:[Columna1]],2,0),"")</f>
        <v>18.01 Industria Láctea</v>
      </c>
      <c r="M189" s="2" t="str">
        <f>+IFERROR(VLOOKUP(D189,Temas[[Tema]:[Columna1]],2,0),"")</f>
        <v>18.01.01 Leche Recepicionada</v>
      </c>
    </row>
    <row r="190" spans="1:13" s="2" customFormat="1" x14ac:dyDescent="0.25">
      <c r="A190" s="2" t="s">
        <v>481</v>
      </c>
      <c r="B190" s="2" t="s">
        <v>184</v>
      </c>
      <c r="C190" s="2" t="s">
        <v>347</v>
      </c>
      <c r="D190" s="2" t="s">
        <v>189</v>
      </c>
      <c r="E190" s="2" t="s">
        <v>442</v>
      </c>
      <c r="F190" s="2" t="s">
        <v>449</v>
      </c>
      <c r="G190" s="2" t="s">
        <v>595</v>
      </c>
      <c r="I190" s="2" t="s">
        <v>900</v>
      </c>
      <c r="J190" s="2" t="s">
        <v>799</v>
      </c>
      <c r="K190" s="2" t="str">
        <f>+IFERROR(VLOOKUP(B190,Sectores[[Sector]:[Columna1]],2),"")</f>
        <v>01 Acuicultura</v>
      </c>
      <c r="L190" s="2" t="str">
        <f>+IFERROR(VLOOKUP(C190,Contenido[[Contenido]:[Columna1]],2,0),"")</f>
        <v>01.02 Especies Vegetales</v>
      </c>
      <c r="M190" s="2" t="str">
        <f>+IFERROR(VLOOKUP(D190,Temas[[Tema]:[Columna1]],2,0),"")</f>
        <v>01.02.01 Algas</v>
      </c>
    </row>
    <row r="191" spans="1:13" s="2" customFormat="1" x14ac:dyDescent="0.25">
      <c r="A191" s="2" t="s">
        <v>482</v>
      </c>
      <c r="B191" s="2" t="s">
        <v>184</v>
      </c>
      <c r="C191" s="2" t="s">
        <v>348</v>
      </c>
      <c r="D191" s="2" t="s">
        <v>190</v>
      </c>
      <c r="E191" s="2" t="s">
        <v>443</v>
      </c>
      <c r="F191" s="2" t="s">
        <v>449</v>
      </c>
      <c r="G191" s="2" t="s">
        <v>595</v>
      </c>
      <c r="I191" s="2" t="s">
        <v>901</v>
      </c>
      <c r="J191" s="2" t="s">
        <v>799</v>
      </c>
      <c r="K191" s="2" t="str">
        <f>+IFERROR(VLOOKUP(B191,Sectores[[Sector]:[Columna1]],2),"")</f>
        <v>01 Acuicultura</v>
      </c>
      <c r="L191" s="2" t="str">
        <f>+IFERROR(VLOOKUP(C191,Contenido[[Contenido]:[Columna1]],2,0),"")</f>
        <v>01.01 Especies Animales</v>
      </c>
      <c r="M191" s="2" t="str">
        <f>+IFERROR(VLOOKUP(D191,Temas[[Tema]:[Columna1]],2,0),"")</f>
        <v>01.01.01 Moluscos</v>
      </c>
    </row>
    <row r="192" spans="1:13" s="2" customFormat="1" x14ac:dyDescent="0.25">
      <c r="A192" s="2" t="s">
        <v>483</v>
      </c>
      <c r="B192" s="2" t="s">
        <v>184</v>
      </c>
      <c r="C192" s="2" t="s">
        <v>348</v>
      </c>
      <c r="D192" s="2" t="s">
        <v>190</v>
      </c>
      <c r="E192" s="2" t="s">
        <v>444</v>
      </c>
      <c r="F192" s="2" t="s">
        <v>449</v>
      </c>
      <c r="G192" s="2" t="s">
        <v>595</v>
      </c>
      <c r="I192" s="2" t="s">
        <v>902</v>
      </c>
      <c r="J192" s="2" t="s">
        <v>799</v>
      </c>
      <c r="K192" s="2" t="str">
        <f>+IFERROR(VLOOKUP(B192,Sectores[[Sector]:[Columna1]],2),"")</f>
        <v>01 Acuicultura</v>
      </c>
      <c r="L192" s="2" t="str">
        <f>+IFERROR(VLOOKUP(C192,Contenido[[Contenido]:[Columna1]],2,0),"")</f>
        <v>01.01 Especies Animales</v>
      </c>
      <c r="M192" s="2" t="str">
        <f>+IFERROR(VLOOKUP(D192,Temas[[Tema]:[Columna1]],2,0),"")</f>
        <v>01.01.01 Moluscos</v>
      </c>
    </row>
    <row r="193" spans="1:13" s="2" customFormat="1" x14ac:dyDescent="0.25">
      <c r="A193" s="2" t="s">
        <v>484</v>
      </c>
      <c r="B193" s="2" t="s">
        <v>184</v>
      </c>
      <c r="C193" s="2" t="s">
        <v>348</v>
      </c>
      <c r="D193" s="2" t="s">
        <v>191</v>
      </c>
      <c r="E193" s="2" t="s">
        <v>445</v>
      </c>
      <c r="F193" s="2" t="s">
        <v>449</v>
      </c>
      <c r="G193" s="2" t="s">
        <v>595</v>
      </c>
      <c r="I193" s="2" t="s">
        <v>903</v>
      </c>
      <c r="J193" s="2" t="s">
        <v>799</v>
      </c>
      <c r="K193" s="2" t="str">
        <f>+IFERROR(VLOOKUP(B193,Sectores[[Sector]:[Columna1]],2),"")</f>
        <v>01 Acuicultura</v>
      </c>
      <c r="L193" s="2" t="str">
        <f>+IFERROR(VLOOKUP(C193,Contenido[[Contenido]:[Columna1]],2,0),"")</f>
        <v>01.01 Especies Animales</v>
      </c>
      <c r="M193" s="2" t="str">
        <f>+IFERROR(VLOOKUP(D193,Temas[[Tema]:[Columna1]],2,0),"")</f>
        <v>01.01.02 Peces</v>
      </c>
    </row>
    <row r="194" spans="1:13" s="2" customFormat="1" x14ac:dyDescent="0.25">
      <c r="A194" s="2" t="s">
        <v>485</v>
      </c>
      <c r="B194" s="2" t="s">
        <v>184</v>
      </c>
      <c r="C194" s="2" t="s">
        <v>348</v>
      </c>
      <c r="D194" s="2" t="s">
        <v>192</v>
      </c>
      <c r="E194" s="2" t="s">
        <v>184</v>
      </c>
      <c r="F194" s="2" t="s">
        <v>449</v>
      </c>
      <c r="G194" s="2" t="s">
        <v>595</v>
      </c>
      <c r="I194" s="2" t="s">
        <v>904</v>
      </c>
      <c r="J194" s="2" t="s">
        <v>799</v>
      </c>
      <c r="K194" s="2" t="str">
        <f>+IFERROR(VLOOKUP(B194,Sectores[[Sector]:[Columna1]],2),"")</f>
        <v>01 Acuicultura</v>
      </c>
      <c r="L194" s="2" t="str">
        <f>+IFERROR(VLOOKUP(C194,Contenido[[Contenido]:[Columna1]],2,0),"")</f>
        <v>01.01 Especies Animales</v>
      </c>
      <c r="M194" s="2" t="str">
        <f>+IFERROR(VLOOKUP(D194,Temas[[Tema]:[Columna1]],2,0),"")</f>
        <v>01.01.03 Resto</v>
      </c>
    </row>
    <row r="195" spans="1:13" s="2" customFormat="1" x14ac:dyDescent="0.25">
      <c r="A195" s="2" t="s">
        <v>486</v>
      </c>
      <c r="B195" s="2" t="s">
        <v>184</v>
      </c>
      <c r="C195" s="2" t="s">
        <v>348</v>
      </c>
      <c r="D195" s="2" t="s">
        <v>191</v>
      </c>
      <c r="E195" s="2" t="s">
        <v>446</v>
      </c>
      <c r="F195" s="2" t="s">
        <v>449</v>
      </c>
      <c r="G195" s="2" t="s">
        <v>595</v>
      </c>
      <c r="I195" s="2" t="s">
        <v>905</v>
      </c>
      <c r="J195" s="2" t="s">
        <v>799</v>
      </c>
      <c r="K195" s="2" t="str">
        <f>+IFERROR(VLOOKUP(B195,Sectores[[Sector]:[Columna1]],2),"")</f>
        <v>01 Acuicultura</v>
      </c>
      <c r="L195" s="2" t="str">
        <f>+IFERROR(VLOOKUP(C195,Contenido[[Contenido]:[Columna1]],2,0),"")</f>
        <v>01.01 Especies Animales</v>
      </c>
      <c r="M195" s="2" t="str">
        <f>+IFERROR(VLOOKUP(D195,Temas[[Tema]:[Columna1]],2,0),"")</f>
        <v>01.01.02 Peces</v>
      </c>
    </row>
    <row r="196" spans="1:13" s="2" customFormat="1" x14ac:dyDescent="0.25">
      <c r="A196" s="2" t="s">
        <v>487</v>
      </c>
      <c r="B196" s="2" t="s">
        <v>184</v>
      </c>
      <c r="C196" s="2" t="s">
        <v>348</v>
      </c>
      <c r="D196" s="2" t="s">
        <v>191</v>
      </c>
      <c r="E196" s="2" t="s">
        <v>447</v>
      </c>
      <c r="F196" s="2" t="s">
        <v>449</v>
      </c>
      <c r="G196" s="2" t="s">
        <v>595</v>
      </c>
      <c r="I196" s="2" t="s">
        <v>906</v>
      </c>
      <c r="J196" s="2" t="s">
        <v>799</v>
      </c>
      <c r="K196" s="2" t="str">
        <f>+IFERROR(VLOOKUP(B196,Sectores[[Sector]:[Columna1]],2),"")</f>
        <v>01 Acuicultura</v>
      </c>
      <c r="L196" s="2" t="str">
        <f>+IFERROR(VLOOKUP(C196,Contenido[[Contenido]:[Columna1]],2,0),"")</f>
        <v>01.01 Especies Animales</v>
      </c>
      <c r="M196" s="2" t="str">
        <f>+IFERROR(VLOOKUP(D196,Temas[[Tema]:[Columna1]],2,0),"")</f>
        <v>01.01.02 Peces</v>
      </c>
    </row>
    <row r="197" spans="1:13" s="2" customFormat="1" x14ac:dyDescent="0.25">
      <c r="A197" s="2" t="s">
        <v>488</v>
      </c>
      <c r="B197" s="2" t="s">
        <v>184</v>
      </c>
      <c r="C197" s="2" t="s">
        <v>348</v>
      </c>
      <c r="D197" s="2" t="s">
        <v>191</v>
      </c>
      <c r="E197" s="2" t="s">
        <v>448</v>
      </c>
      <c r="F197" s="2" t="s">
        <v>449</v>
      </c>
      <c r="G197" s="2" t="s">
        <v>595</v>
      </c>
      <c r="I197" s="2" t="s">
        <v>907</v>
      </c>
      <c r="J197" s="2" t="s">
        <v>799</v>
      </c>
      <c r="K197" s="2" t="str">
        <f>+IFERROR(VLOOKUP(B197,Sectores[[Sector]:[Columna1]],2),"")</f>
        <v>01 Acuicultura</v>
      </c>
      <c r="L197" s="2" t="str">
        <f>+IFERROR(VLOOKUP(C197,Contenido[[Contenido]:[Columna1]],2,0),"")</f>
        <v>01.01 Especies Animales</v>
      </c>
      <c r="M197" s="2" t="str">
        <f>+IFERROR(VLOOKUP(D197,Temas[[Tema]:[Columna1]],2,0),"")</f>
        <v>01.01.02 Peces</v>
      </c>
    </row>
    <row r="198" spans="1:13" s="2" customFormat="1" x14ac:dyDescent="0.25">
      <c r="A198" s="2" t="s">
        <v>450</v>
      </c>
      <c r="B198" s="2" t="s">
        <v>108</v>
      </c>
      <c r="C198" s="2" t="s">
        <v>185</v>
      </c>
      <c r="D198" s="2" t="s">
        <v>189</v>
      </c>
      <c r="E198" s="2" t="s">
        <v>491</v>
      </c>
      <c r="F198" s="2" t="s">
        <v>449</v>
      </c>
      <c r="G198" s="2" t="s">
        <v>595</v>
      </c>
      <c r="I198" s="2" t="s">
        <v>908</v>
      </c>
      <c r="J198" s="2" t="s">
        <v>799</v>
      </c>
      <c r="K198" s="2" t="str">
        <f>+IFERROR(VLOOKUP(B198,Sectores[[Sector]:[Columna1]],2),"")</f>
        <v>19 Pesca</v>
      </c>
      <c r="L198" s="2" t="str">
        <f>+IFERROR(VLOOKUP(C198,Contenido[[Contenido]:[Columna1]],2,0),"")</f>
        <v>19.01 Pesca Artesanal</v>
      </c>
      <c r="M198" s="2" t="str">
        <f>+IFERROR(VLOOKUP(D198,Temas[[Tema]:[Columna1]],2,0),"")</f>
        <v>01.02.01 Algas</v>
      </c>
    </row>
    <row r="199" spans="1:13" s="2" customFormat="1" x14ac:dyDescent="0.25">
      <c r="A199" s="2" t="s">
        <v>451</v>
      </c>
      <c r="B199" s="2" t="s">
        <v>108</v>
      </c>
      <c r="C199" s="2" t="s">
        <v>185</v>
      </c>
      <c r="D199" s="2" t="s">
        <v>190</v>
      </c>
      <c r="E199" s="2" t="s">
        <v>492</v>
      </c>
      <c r="F199" s="2" t="s">
        <v>449</v>
      </c>
      <c r="G199" s="2" t="s">
        <v>595</v>
      </c>
      <c r="I199" s="2" t="s">
        <v>909</v>
      </c>
      <c r="J199" s="2" t="s">
        <v>799</v>
      </c>
      <c r="K199" s="2" t="str">
        <f>+IFERROR(VLOOKUP(B199,Sectores[[Sector]:[Columna1]],2),"")</f>
        <v>19 Pesca</v>
      </c>
      <c r="L199" s="2" t="str">
        <f>+IFERROR(VLOOKUP(C199,Contenido[[Contenido]:[Columna1]],2,0),"")</f>
        <v>19.01 Pesca Artesanal</v>
      </c>
      <c r="M199" s="2" t="str">
        <f>+IFERROR(VLOOKUP(D199,Temas[[Tema]:[Columna1]],2,0),"")</f>
        <v>01.01.01 Moluscos</v>
      </c>
    </row>
    <row r="200" spans="1:13" s="2" customFormat="1" x14ac:dyDescent="0.25">
      <c r="A200" s="2" t="s">
        <v>452</v>
      </c>
      <c r="B200" s="2" t="s">
        <v>108</v>
      </c>
      <c r="C200" s="2" t="s">
        <v>185</v>
      </c>
      <c r="D200" s="2" t="s">
        <v>191</v>
      </c>
      <c r="E200" s="2" t="s">
        <v>493</v>
      </c>
      <c r="F200" s="2" t="s">
        <v>449</v>
      </c>
      <c r="G200" s="2" t="s">
        <v>595</v>
      </c>
      <c r="I200" s="2" t="s">
        <v>910</v>
      </c>
      <c r="J200" s="2" t="s">
        <v>799</v>
      </c>
      <c r="K200" s="2" t="str">
        <f>+IFERROR(VLOOKUP(B200,Sectores[[Sector]:[Columna1]],2),"")</f>
        <v>19 Pesca</v>
      </c>
      <c r="L200" s="2" t="str">
        <f>+IFERROR(VLOOKUP(C200,Contenido[[Contenido]:[Columna1]],2,0),"")</f>
        <v>19.01 Pesca Artesanal</v>
      </c>
      <c r="M200" s="2" t="str">
        <f>+IFERROR(VLOOKUP(D200,Temas[[Tema]:[Columna1]],2,0),"")</f>
        <v>01.01.02 Peces</v>
      </c>
    </row>
    <row r="201" spans="1:13" s="2" customFormat="1" x14ac:dyDescent="0.25">
      <c r="A201" s="2" t="s">
        <v>453</v>
      </c>
      <c r="B201" s="2" t="s">
        <v>108</v>
      </c>
      <c r="C201" s="2" t="s">
        <v>185</v>
      </c>
      <c r="D201" s="2" t="s">
        <v>191</v>
      </c>
      <c r="E201" s="2" t="s">
        <v>494</v>
      </c>
      <c r="F201" s="2" t="s">
        <v>449</v>
      </c>
      <c r="G201" s="2" t="s">
        <v>595</v>
      </c>
      <c r="I201" s="2" t="s">
        <v>911</v>
      </c>
      <c r="J201" s="2" t="s">
        <v>799</v>
      </c>
      <c r="K201" s="2" t="str">
        <f>+IFERROR(VLOOKUP(B201,Sectores[[Sector]:[Columna1]],2),"")</f>
        <v>19 Pesca</v>
      </c>
      <c r="L201" s="2" t="str">
        <f>+IFERROR(VLOOKUP(C201,Contenido[[Contenido]:[Columna1]],2,0),"")</f>
        <v>19.01 Pesca Artesanal</v>
      </c>
      <c r="M201" s="2" t="str">
        <f>+IFERROR(VLOOKUP(D201,Temas[[Tema]:[Columna1]],2,0),"")</f>
        <v>01.01.02 Peces</v>
      </c>
    </row>
    <row r="202" spans="1:13" s="2" customFormat="1" x14ac:dyDescent="0.25">
      <c r="A202" s="2" t="s">
        <v>454</v>
      </c>
      <c r="B202" s="2" t="s">
        <v>108</v>
      </c>
      <c r="C202" s="2" t="s">
        <v>185</v>
      </c>
      <c r="D202" s="2" t="s">
        <v>193</v>
      </c>
      <c r="E202" s="2" t="s">
        <v>495</v>
      </c>
      <c r="F202" s="2" t="s">
        <v>449</v>
      </c>
      <c r="G202" s="2" t="s">
        <v>595</v>
      </c>
      <c r="I202" s="2" t="s">
        <v>912</v>
      </c>
      <c r="J202" s="2" t="s">
        <v>799</v>
      </c>
      <c r="K202" s="2" t="str">
        <f>+IFERROR(VLOOKUP(B202,Sectores[[Sector]:[Columna1]],2),"")</f>
        <v>19 Pesca</v>
      </c>
      <c r="L202" s="2" t="str">
        <f>+IFERROR(VLOOKUP(C202,Contenido[[Contenido]:[Columna1]],2,0),"")</f>
        <v>19.01 Pesca Artesanal</v>
      </c>
      <c r="M202" s="2" t="str">
        <f>+IFERROR(VLOOKUP(D202,Temas[[Tema]:[Columna1]],2,0),"")</f>
        <v>19.01.02 Crustáceos</v>
      </c>
    </row>
    <row r="203" spans="1:13" s="2" customFormat="1" x14ac:dyDescent="0.25">
      <c r="A203" s="2" t="s">
        <v>455</v>
      </c>
      <c r="B203" s="2" t="s">
        <v>108</v>
      </c>
      <c r="C203" s="2" t="s">
        <v>185</v>
      </c>
      <c r="D203" s="2" t="s">
        <v>193</v>
      </c>
      <c r="E203" s="2" t="s">
        <v>496</v>
      </c>
      <c r="F203" s="2" t="s">
        <v>449</v>
      </c>
      <c r="G203" s="2" t="s">
        <v>595</v>
      </c>
      <c r="I203" s="2" t="s">
        <v>913</v>
      </c>
      <c r="J203" s="2" t="s">
        <v>799</v>
      </c>
      <c r="K203" s="2" t="str">
        <f>+IFERROR(VLOOKUP(B203,Sectores[[Sector]:[Columna1]],2),"")</f>
        <v>19 Pesca</v>
      </c>
      <c r="L203" s="2" t="str">
        <f>+IFERROR(VLOOKUP(C203,Contenido[[Contenido]:[Columna1]],2,0),"")</f>
        <v>19.01 Pesca Artesanal</v>
      </c>
      <c r="M203" s="2" t="str">
        <f>+IFERROR(VLOOKUP(D203,Temas[[Tema]:[Columna1]],2,0),"")</f>
        <v>19.01.02 Crustáceos</v>
      </c>
    </row>
    <row r="204" spans="1:13" s="2" customFormat="1" x14ac:dyDescent="0.25">
      <c r="A204" s="2" t="s">
        <v>456</v>
      </c>
      <c r="B204" s="2" t="s">
        <v>108</v>
      </c>
      <c r="C204" s="2" t="s">
        <v>185</v>
      </c>
      <c r="D204" s="2" t="s">
        <v>190</v>
      </c>
      <c r="E204" s="2" t="s">
        <v>497</v>
      </c>
      <c r="F204" s="2" t="s">
        <v>449</v>
      </c>
      <c r="G204" s="2" t="s">
        <v>595</v>
      </c>
      <c r="I204" s="2" t="s">
        <v>914</v>
      </c>
      <c r="J204" s="2" t="s">
        <v>799</v>
      </c>
      <c r="K204" s="2" t="str">
        <f>+IFERROR(VLOOKUP(B204,Sectores[[Sector]:[Columna1]],2),"")</f>
        <v>19 Pesca</v>
      </c>
      <c r="L204" s="2" t="str">
        <f>+IFERROR(VLOOKUP(C204,Contenido[[Contenido]:[Columna1]],2,0),"")</f>
        <v>19.01 Pesca Artesanal</v>
      </c>
      <c r="M204" s="2" t="str">
        <f>+IFERROR(VLOOKUP(D204,Temas[[Tema]:[Columna1]],2,0),"")</f>
        <v>01.01.01 Moluscos</v>
      </c>
    </row>
    <row r="205" spans="1:13" s="2" customFormat="1" x14ac:dyDescent="0.25">
      <c r="A205" s="2" t="s">
        <v>457</v>
      </c>
      <c r="B205" s="2" t="s">
        <v>108</v>
      </c>
      <c r="C205" s="2" t="s">
        <v>185</v>
      </c>
      <c r="D205" s="2" t="s">
        <v>190</v>
      </c>
      <c r="E205" s="2" t="s">
        <v>498</v>
      </c>
      <c r="F205" s="2" t="s">
        <v>449</v>
      </c>
      <c r="G205" s="2" t="s">
        <v>595</v>
      </c>
      <c r="I205" s="2" t="s">
        <v>915</v>
      </c>
      <c r="J205" s="2" t="s">
        <v>799</v>
      </c>
      <c r="K205" s="2" t="str">
        <f>+IFERROR(VLOOKUP(B205,Sectores[[Sector]:[Columna1]],2),"")</f>
        <v>19 Pesca</v>
      </c>
      <c r="L205" s="2" t="str">
        <f>+IFERROR(VLOOKUP(C205,Contenido[[Contenido]:[Columna1]],2,0),"")</f>
        <v>19.01 Pesca Artesanal</v>
      </c>
      <c r="M205" s="2" t="str">
        <f>+IFERROR(VLOOKUP(D205,Temas[[Tema]:[Columna1]],2,0),"")</f>
        <v>01.01.01 Moluscos</v>
      </c>
    </row>
    <row r="206" spans="1:13" s="2" customFormat="1" x14ac:dyDescent="0.25">
      <c r="A206" s="2" t="s">
        <v>458</v>
      </c>
      <c r="B206" s="2" t="s">
        <v>108</v>
      </c>
      <c r="C206" s="2" t="s">
        <v>185</v>
      </c>
      <c r="D206" s="2" t="s">
        <v>190</v>
      </c>
      <c r="E206" s="2" t="s">
        <v>499</v>
      </c>
      <c r="F206" s="2" t="s">
        <v>449</v>
      </c>
      <c r="G206" s="2" t="s">
        <v>595</v>
      </c>
      <c r="I206" s="2" t="s">
        <v>916</v>
      </c>
      <c r="J206" s="2" t="s">
        <v>799</v>
      </c>
      <c r="K206" s="2" t="str">
        <f>+IFERROR(VLOOKUP(B206,Sectores[[Sector]:[Columna1]],2),"")</f>
        <v>19 Pesca</v>
      </c>
      <c r="L206" s="2" t="str">
        <f>+IFERROR(VLOOKUP(C206,Contenido[[Contenido]:[Columna1]],2,0),"")</f>
        <v>19.01 Pesca Artesanal</v>
      </c>
      <c r="M206" s="2" t="str">
        <f>+IFERROR(VLOOKUP(D206,Temas[[Tema]:[Columna1]],2,0),"")</f>
        <v>01.01.01 Moluscos</v>
      </c>
    </row>
    <row r="207" spans="1:13" s="2" customFormat="1" x14ac:dyDescent="0.25">
      <c r="A207" s="2" t="s">
        <v>459</v>
      </c>
      <c r="B207" s="2" t="s">
        <v>108</v>
      </c>
      <c r="C207" s="2" t="s">
        <v>185</v>
      </c>
      <c r="D207" s="2" t="s">
        <v>189</v>
      </c>
      <c r="E207" s="2" t="s">
        <v>500</v>
      </c>
      <c r="F207" s="2" t="s">
        <v>449</v>
      </c>
      <c r="G207" s="2" t="s">
        <v>595</v>
      </c>
      <c r="I207" s="2" t="s">
        <v>917</v>
      </c>
      <c r="J207" s="2" t="s">
        <v>799</v>
      </c>
      <c r="K207" s="2" t="str">
        <f>+IFERROR(VLOOKUP(B207,Sectores[[Sector]:[Columna1]],2),"")</f>
        <v>19 Pesca</v>
      </c>
      <c r="L207" s="2" t="str">
        <f>+IFERROR(VLOOKUP(C207,Contenido[[Contenido]:[Columna1]],2,0),"")</f>
        <v>19.01 Pesca Artesanal</v>
      </c>
      <c r="M207" s="2" t="str">
        <f>+IFERROR(VLOOKUP(D207,Temas[[Tema]:[Columna1]],2,0),"")</f>
        <v>01.02.01 Algas</v>
      </c>
    </row>
    <row r="208" spans="1:13" s="2" customFormat="1" x14ac:dyDescent="0.25">
      <c r="A208" s="2" t="s">
        <v>460</v>
      </c>
      <c r="B208" s="2" t="s">
        <v>108</v>
      </c>
      <c r="C208" s="2" t="s">
        <v>185</v>
      </c>
      <c r="D208" s="2" t="s">
        <v>193</v>
      </c>
      <c r="E208" s="2" t="s">
        <v>501</v>
      </c>
      <c r="F208" s="2" t="s">
        <v>449</v>
      </c>
      <c r="G208" s="2" t="s">
        <v>595</v>
      </c>
      <c r="I208" s="2" t="s">
        <v>918</v>
      </c>
      <c r="J208" s="2" t="s">
        <v>799</v>
      </c>
      <c r="K208" s="2" t="str">
        <f>+IFERROR(VLOOKUP(B208,Sectores[[Sector]:[Columna1]],2),"")</f>
        <v>19 Pesca</v>
      </c>
      <c r="L208" s="2" t="str">
        <f>+IFERROR(VLOOKUP(C208,Contenido[[Contenido]:[Columna1]],2,0),"")</f>
        <v>19.01 Pesca Artesanal</v>
      </c>
      <c r="M208" s="2" t="str">
        <f>+IFERROR(VLOOKUP(D208,Temas[[Tema]:[Columna1]],2,0),"")</f>
        <v>19.01.02 Crustáceos</v>
      </c>
    </row>
    <row r="209" spans="1:13" s="2" customFormat="1" x14ac:dyDescent="0.25">
      <c r="A209" s="2" t="s">
        <v>461</v>
      </c>
      <c r="B209" s="2" t="s">
        <v>108</v>
      </c>
      <c r="C209" s="2" t="s">
        <v>185</v>
      </c>
      <c r="D209" s="2" t="s">
        <v>195</v>
      </c>
      <c r="E209" s="2" t="s">
        <v>502</v>
      </c>
      <c r="F209" s="2" t="s">
        <v>449</v>
      </c>
      <c r="G209" s="2" t="s">
        <v>595</v>
      </c>
      <c r="I209" s="2" t="s">
        <v>919</v>
      </c>
      <c r="J209" s="2" t="s">
        <v>799</v>
      </c>
      <c r="K209" s="2" t="str">
        <f>+IFERROR(VLOOKUP(B209,Sectores[[Sector]:[Columna1]],2),"")</f>
        <v>19 Pesca</v>
      </c>
      <c r="L209" s="2" t="str">
        <f>+IFERROR(VLOOKUP(C209,Contenido[[Contenido]:[Columna1]],2,0),"")</f>
        <v>19.01 Pesca Artesanal</v>
      </c>
      <c r="M209" s="2" t="str">
        <f>+IFERROR(VLOOKUP(D209,Temas[[Tema]:[Columna1]],2,0),"")</f>
        <v>19.01.03 Equinodermos</v>
      </c>
    </row>
    <row r="210" spans="1:13" s="2" customFormat="1" x14ac:dyDescent="0.25">
      <c r="A210" s="2" t="s">
        <v>462</v>
      </c>
      <c r="B210" s="2" t="s">
        <v>108</v>
      </c>
      <c r="C210" s="2" t="s">
        <v>185</v>
      </c>
      <c r="D210" s="2" t="s">
        <v>189</v>
      </c>
      <c r="E210" s="2" t="s">
        <v>503</v>
      </c>
      <c r="F210" s="2" t="s">
        <v>449</v>
      </c>
      <c r="G210" s="2" t="s">
        <v>595</v>
      </c>
      <c r="I210" s="2" t="s">
        <v>920</v>
      </c>
      <c r="J210" s="2" t="s">
        <v>799</v>
      </c>
      <c r="K210" s="2" t="str">
        <f>+IFERROR(VLOOKUP(B210,Sectores[[Sector]:[Columna1]],2),"")</f>
        <v>19 Pesca</v>
      </c>
      <c r="L210" s="2" t="str">
        <f>+IFERROR(VLOOKUP(C210,Contenido[[Contenido]:[Columna1]],2,0),"")</f>
        <v>19.01 Pesca Artesanal</v>
      </c>
      <c r="M210" s="2" t="str">
        <f>+IFERROR(VLOOKUP(D210,Temas[[Tema]:[Columna1]],2,0),"")</f>
        <v>01.02.01 Algas</v>
      </c>
    </row>
    <row r="211" spans="1:13" s="2" customFormat="1" x14ac:dyDescent="0.25">
      <c r="A211" s="2" t="s">
        <v>463</v>
      </c>
      <c r="B211" s="2" t="s">
        <v>108</v>
      </c>
      <c r="C211" s="2" t="s">
        <v>185</v>
      </c>
      <c r="D211" s="2" t="s">
        <v>193</v>
      </c>
      <c r="E211" s="2" t="s">
        <v>504</v>
      </c>
      <c r="F211" s="2" t="s">
        <v>449</v>
      </c>
      <c r="G211" s="2" t="s">
        <v>595</v>
      </c>
      <c r="I211" s="2" t="s">
        <v>921</v>
      </c>
      <c r="J211" s="2" t="s">
        <v>799</v>
      </c>
      <c r="K211" s="2" t="str">
        <f>+IFERROR(VLOOKUP(B211,Sectores[[Sector]:[Columna1]],2),"")</f>
        <v>19 Pesca</v>
      </c>
      <c r="L211" s="2" t="str">
        <f>+IFERROR(VLOOKUP(C211,Contenido[[Contenido]:[Columna1]],2,0),"")</f>
        <v>19.01 Pesca Artesanal</v>
      </c>
      <c r="M211" s="2" t="str">
        <f>+IFERROR(VLOOKUP(D211,Temas[[Tema]:[Columna1]],2,0),"")</f>
        <v>19.01.02 Crustáceos</v>
      </c>
    </row>
    <row r="212" spans="1:13" s="2" customFormat="1" x14ac:dyDescent="0.25">
      <c r="A212" s="2" t="s">
        <v>464</v>
      </c>
      <c r="B212" s="2" t="s">
        <v>108</v>
      </c>
      <c r="C212" s="2" t="s">
        <v>185</v>
      </c>
      <c r="D212" s="2" t="s">
        <v>190</v>
      </c>
      <c r="E212" s="2" t="s">
        <v>505</v>
      </c>
      <c r="F212" s="2" t="s">
        <v>449</v>
      </c>
      <c r="G212" s="2" t="s">
        <v>595</v>
      </c>
      <c r="I212" s="2" t="s">
        <v>922</v>
      </c>
      <c r="J212" s="2" t="s">
        <v>799</v>
      </c>
      <c r="K212" s="2" t="str">
        <f>+IFERROR(VLOOKUP(B212,Sectores[[Sector]:[Columna1]],2),"")</f>
        <v>19 Pesca</v>
      </c>
      <c r="L212" s="2" t="str">
        <f>+IFERROR(VLOOKUP(C212,Contenido[[Contenido]:[Columna1]],2,0),"")</f>
        <v>19.01 Pesca Artesanal</v>
      </c>
      <c r="M212" s="2" t="str">
        <f>+IFERROR(VLOOKUP(D212,Temas[[Tema]:[Columna1]],2,0),"")</f>
        <v>01.01.01 Moluscos</v>
      </c>
    </row>
    <row r="213" spans="1:13" s="2" customFormat="1" x14ac:dyDescent="0.25">
      <c r="A213" s="2" t="s">
        <v>469</v>
      </c>
      <c r="B213" s="2" t="s">
        <v>108</v>
      </c>
      <c r="C213" s="2" t="s">
        <v>185</v>
      </c>
      <c r="D213" s="2" t="s">
        <v>190</v>
      </c>
      <c r="E213" s="2" t="s">
        <v>506</v>
      </c>
      <c r="F213" s="2" t="s">
        <v>449</v>
      </c>
      <c r="G213" s="2" t="s">
        <v>595</v>
      </c>
      <c r="I213" s="2" t="s">
        <v>923</v>
      </c>
      <c r="J213" s="2" t="s">
        <v>799</v>
      </c>
      <c r="K213" s="2" t="str">
        <f>+IFERROR(VLOOKUP(B213,Sectores[[Sector]:[Columna1]],2),"")</f>
        <v>19 Pesca</v>
      </c>
      <c r="L213" s="2" t="str">
        <f>+IFERROR(VLOOKUP(C213,Contenido[[Contenido]:[Columna1]],2,0),"")</f>
        <v>19.01 Pesca Artesanal</v>
      </c>
      <c r="M213" s="2" t="str">
        <f>+IFERROR(VLOOKUP(D213,Temas[[Tema]:[Columna1]],2,0),"")</f>
        <v>01.01.01 Moluscos</v>
      </c>
    </row>
    <row r="214" spans="1:13" s="2" customFormat="1" x14ac:dyDescent="0.25">
      <c r="A214" s="2" t="s">
        <v>465</v>
      </c>
      <c r="B214" s="2" t="s">
        <v>108</v>
      </c>
      <c r="C214" s="2" t="s">
        <v>185</v>
      </c>
      <c r="D214" s="2" t="s">
        <v>191</v>
      </c>
      <c r="E214" s="2" t="s">
        <v>507</v>
      </c>
      <c r="F214" s="2" t="s">
        <v>449</v>
      </c>
      <c r="G214" s="2" t="s">
        <v>595</v>
      </c>
      <c r="I214" s="2" t="s">
        <v>924</v>
      </c>
      <c r="J214" s="2" t="s">
        <v>799</v>
      </c>
      <c r="K214" s="2" t="str">
        <f>+IFERROR(VLOOKUP(B214,Sectores[[Sector]:[Columna1]],2),"")</f>
        <v>19 Pesca</v>
      </c>
      <c r="L214" s="2" t="str">
        <f>+IFERROR(VLOOKUP(C214,Contenido[[Contenido]:[Columna1]],2,0),"")</f>
        <v>19.01 Pesca Artesanal</v>
      </c>
      <c r="M214" s="2" t="str">
        <f>+IFERROR(VLOOKUP(D214,Temas[[Tema]:[Columna1]],2,0),"")</f>
        <v>01.01.02 Peces</v>
      </c>
    </row>
    <row r="215" spans="1:13" s="2" customFormat="1" x14ac:dyDescent="0.25">
      <c r="A215" s="2" t="s">
        <v>466</v>
      </c>
      <c r="B215" s="2" t="s">
        <v>108</v>
      </c>
      <c r="C215" s="2" t="s">
        <v>185</v>
      </c>
      <c r="D215" s="2" t="s">
        <v>189</v>
      </c>
      <c r="E215" s="2" t="s">
        <v>508</v>
      </c>
      <c r="F215" s="2" t="s">
        <v>449</v>
      </c>
      <c r="G215" s="2" t="s">
        <v>595</v>
      </c>
      <c r="I215" s="2" t="s">
        <v>925</v>
      </c>
      <c r="J215" s="2" t="s">
        <v>799</v>
      </c>
      <c r="K215" s="2" t="str">
        <f>+IFERROR(VLOOKUP(B215,Sectores[[Sector]:[Columna1]],2),"")</f>
        <v>19 Pesca</v>
      </c>
      <c r="L215" s="2" t="str">
        <f>+IFERROR(VLOOKUP(C215,Contenido[[Contenido]:[Columna1]],2,0),"")</f>
        <v>19.01 Pesca Artesanal</v>
      </c>
      <c r="M215" s="2" t="str">
        <f>+IFERROR(VLOOKUP(D215,Temas[[Tema]:[Columna1]],2,0),"")</f>
        <v>01.02.01 Algas</v>
      </c>
    </row>
    <row r="216" spans="1:13" s="2" customFormat="1" x14ac:dyDescent="0.25">
      <c r="A216" s="2" t="s">
        <v>467</v>
      </c>
      <c r="B216" s="2" t="s">
        <v>108</v>
      </c>
      <c r="C216" s="2" t="s">
        <v>185</v>
      </c>
      <c r="D216" s="2" t="s">
        <v>189</v>
      </c>
      <c r="E216" s="2" t="s">
        <v>509</v>
      </c>
      <c r="F216" s="2" t="s">
        <v>449</v>
      </c>
      <c r="G216" s="2" t="s">
        <v>595</v>
      </c>
      <c r="I216" s="2" t="s">
        <v>926</v>
      </c>
      <c r="J216" s="2" t="s">
        <v>799</v>
      </c>
      <c r="K216" s="2" t="str">
        <f>+IFERROR(VLOOKUP(B216,Sectores[[Sector]:[Columna1]],2),"")</f>
        <v>19 Pesca</v>
      </c>
      <c r="L216" s="2" t="str">
        <f>+IFERROR(VLOOKUP(C216,Contenido[[Contenido]:[Columna1]],2,0),"")</f>
        <v>19.01 Pesca Artesanal</v>
      </c>
      <c r="M216" s="2" t="str">
        <f>+IFERROR(VLOOKUP(D216,Temas[[Tema]:[Columna1]],2,0),"")</f>
        <v>01.02.01 Algas</v>
      </c>
    </row>
    <row r="217" spans="1:13" s="2" customFormat="1" x14ac:dyDescent="0.25">
      <c r="A217" s="2" t="s">
        <v>468</v>
      </c>
      <c r="B217" s="2" t="s">
        <v>108</v>
      </c>
      <c r="C217" s="2" t="s">
        <v>185</v>
      </c>
      <c r="D217" s="2" t="s">
        <v>191</v>
      </c>
      <c r="E217" s="2" t="s">
        <v>510</v>
      </c>
      <c r="F217" s="2" t="s">
        <v>449</v>
      </c>
      <c r="G217" s="2" t="s">
        <v>595</v>
      </c>
      <c r="I217" s="2" t="s">
        <v>927</v>
      </c>
      <c r="J217" s="2" t="s">
        <v>799</v>
      </c>
      <c r="K217" s="2" t="str">
        <f>+IFERROR(VLOOKUP(B217,Sectores[[Sector]:[Columna1]],2),"")</f>
        <v>19 Pesca</v>
      </c>
      <c r="L217" s="2" t="str">
        <f>+IFERROR(VLOOKUP(C217,Contenido[[Contenido]:[Columna1]],2,0),"")</f>
        <v>19.01 Pesca Artesanal</v>
      </c>
      <c r="M217" s="2" t="str">
        <f>+IFERROR(VLOOKUP(D217,Temas[[Tema]:[Columna1]],2,0),"")</f>
        <v>01.01.02 Peces</v>
      </c>
    </row>
    <row r="218" spans="1:13" s="2" customFormat="1" x14ac:dyDescent="0.25">
      <c r="A218" s="2" t="s">
        <v>470</v>
      </c>
      <c r="B218" s="2" t="s">
        <v>108</v>
      </c>
      <c r="C218" s="2" t="s">
        <v>185</v>
      </c>
      <c r="D218" s="2" t="s">
        <v>191</v>
      </c>
      <c r="E218" s="2" t="s">
        <v>511</v>
      </c>
      <c r="F218" s="2" t="s">
        <v>449</v>
      </c>
      <c r="G218" s="2" t="s">
        <v>595</v>
      </c>
      <c r="I218" s="2" t="s">
        <v>928</v>
      </c>
      <c r="J218" s="2" t="s">
        <v>799</v>
      </c>
      <c r="K218" s="2" t="str">
        <f>+IFERROR(VLOOKUP(B218,Sectores[[Sector]:[Columna1]],2),"")</f>
        <v>19 Pesca</v>
      </c>
      <c r="L218" s="2" t="str">
        <f>+IFERROR(VLOOKUP(C218,Contenido[[Contenido]:[Columna1]],2,0),"")</f>
        <v>19.01 Pesca Artesanal</v>
      </c>
      <c r="M218" s="2" t="str">
        <f>+IFERROR(VLOOKUP(D218,Temas[[Tema]:[Columna1]],2,0),"")</f>
        <v>01.01.02 Peces</v>
      </c>
    </row>
    <row r="219" spans="1:13" s="2" customFormat="1" x14ac:dyDescent="0.25">
      <c r="A219" s="2" t="s">
        <v>471</v>
      </c>
      <c r="B219" s="2" t="s">
        <v>108</v>
      </c>
      <c r="C219" s="2" t="s">
        <v>185</v>
      </c>
      <c r="D219" s="2" t="s">
        <v>190</v>
      </c>
      <c r="E219" s="2" t="s">
        <v>512</v>
      </c>
      <c r="F219" s="2" t="s">
        <v>449</v>
      </c>
      <c r="G219" s="2" t="s">
        <v>595</v>
      </c>
      <c r="I219" s="2" t="s">
        <v>929</v>
      </c>
      <c r="J219" s="2" t="s">
        <v>799</v>
      </c>
      <c r="K219" s="2" t="str">
        <f>+IFERROR(VLOOKUP(B219,Sectores[[Sector]:[Columna1]],2),"")</f>
        <v>19 Pesca</v>
      </c>
      <c r="L219" s="2" t="str">
        <f>+IFERROR(VLOOKUP(C219,Contenido[[Contenido]:[Columna1]],2,0),"")</f>
        <v>19.01 Pesca Artesanal</v>
      </c>
      <c r="M219" s="2" t="str">
        <f>+IFERROR(VLOOKUP(D219,Temas[[Tema]:[Columna1]],2,0),"")</f>
        <v>01.01.01 Moluscos</v>
      </c>
    </row>
    <row r="220" spans="1:13" s="2" customFormat="1" x14ac:dyDescent="0.25">
      <c r="A220" s="2" t="s">
        <v>472</v>
      </c>
      <c r="B220" s="2" t="s">
        <v>108</v>
      </c>
      <c r="C220" s="2" t="s">
        <v>185</v>
      </c>
      <c r="D220" s="2" t="s">
        <v>194</v>
      </c>
      <c r="E220" s="2" t="s">
        <v>513</v>
      </c>
      <c r="F220" s="2" t="s">
        <v>449</v>
      </c>
      <c r="G220" s="2" t="s">
        <v>595</v>
      </c>
      <c r="I220" s="2" t="s">
        <v>930</v>
      </c>
      <c r="J220" s="2" t="s">
        <v>799</v>
      </c>
      <c r="K220" s="2" t="str">
        <f>+IFERROR(VLOOKUP(B220,Sectores[[Sector]:[Columna1]],2),"")</f>
        <v>19 Pesca</v>
      </c>
      <c r="L220" s="2" t="str">
        <f>+IFERROR(VLOOKUP(C220,Contenido[[Contenido]:[Columna1]],2,0),"")</f>
        <v>19.01 Pesca Artesanal</v>
      </c>
      <c r="M220" s="2" t="str">
        <f>+IFERROR(VLOOKUP(D220,Temas[[Tema]:[Columna1]],2,0),"")</f>
        <v>07.02.29 Otros</v>
      </c>
    </row>
    <row r="221" spans="1:13" s="2" customFormat="1" x14ac:dyDescent="0.25">
      <c r="A221" s="2" t="s">
        <v>473</v>
      </c>
      <c r="B221" s="2" t="s">
        <v>108</v>
      </c>
      <c r="C221" s="2" t="s">
        <v>185</v>
      </c>
      <c r="D221" s="2" t="s">
        <v>191</v>
      </c>
      <c r="E221" s="2" t="s">
        <v>514</v>
      </c>
      <c r="F221" s="2" t="s">
        <v>449</v>
      </c>
      <c r="G221" s="2" t="s">
        <v>595</v>
      </c>
      <c r="I221" s="2" t="s">
        <v>931</v>
      </c>
      <c r="J221" s="2" t="s">
        <v>799</v>
      </c>
      <c r="K221" s="2" t="str">
        <f>+IFERROR(VLOOKUP(B221,Sectores[[Sector]:[Columna1]],2),"")</f>
        <v>19 Pesca</v>
      </c>
      <c r="L221" s="2" t="str">
        <f>+IFERROR(VLOOKUP(C221,Contenido[[Contenido]:[Columna1]],2,0),"")</f>
        <v>19.01 Pesca Artesanal</v>
      </c>
      <c r="M221" s="2" t="str">
        <f>+IFERROR(VLOOKUP(D221,Temas[[Tema]:[Columna1]],2,0),"")</f>
        <v>01.01.02 Peces</v>
      </c>
    </row>
    <row r="222" spans="1:13" s="2" customFormat="1" x14ac:dyDescent="0.25">
      <c r="A222" s="2" t="s">
        <v>474</v>
      </c>
      <c r="B222" s="2" t="s">
        <v>108</v>
      </c>
      <c r="C222" s="2" t="s">
        <v>185</v>
      </c>
      <c r="D222" s="2" t="s">
        <v>191</v>
      </c>
      <c r="E222" s="2" t="s">
        <v>515</v>
      </c>
      <c r="F222" s="2" t="s">
        <v>449</v>
      </c>
      <c r="G222" s="2" t="s">
        <v>595</v>
      </c>
      <c r="I222" s="2" t="s">
        <v>932</v>
      </c>
      <c r="J222" s="2" t="s">
        <v>799</v>
      </c>
      <c r="K222" s="2" t="str">
        <f>+IFERROR(VLOOKUP(B222,Sectores[[Sector]:[Columna1]],2),"")</f>
        <v>19 Pesca</v>
      </c>
      <c r="L222" s="2" t="str">
        <f>+IFERROR(VLOOKUP(C222,Contenido[[Contenido]:[Columna1]],2,0),"")</f>
        <v>19.01 Pesca Artesanal</v>
      </c>
      <c r="M222" s="2" t="str">
        <f>+IFERROR(VLOOKUP(D222,Temas[[Tema]:[Columna1]],2,0),"")</f>
        <v>01.01.02 Peces</v>
      </c>
    </row>
    <row r="223" spans="1:13" s="2" customFormat="1" x14ac:dyDescent="0.25">
      <c r="A223" s="2" t="s">
        <v>475</v>
      </c>
      <c r="B223" s="2" t="s">
        <v>108</v>
      </c>
      <c r="C223" s="2" t="s">
        <v>185</v>
      </c>
      <c r="D223" s="2" t="s">
        <v>189</v>
      </c>
      <c r="E223" s="2" t="s">
        <v>516</v>
      </c>
      <c r="F223" s="2" t="s">
        <v>449</v>
      </c>
      <c r="G223" s="2" t="s">
        <v>595</v>
      </c>
      <c r="I223" s="2" t="s">
        <v>933</v>
      </c>
      <c r="J223" s="2" t="s">
        <v>799</v>
      </c>
      <c r="K223" s="2" t="str">
        <f>+IFERROR(VLOOKUP(B223,Sectores[[Sector]:[Columna1]],2),"")</f>
        <v>19 Pesca</v>
      </c>
      <c r="L223" s="2" t="str">
        <f>+IFERROR(VLOOKUP(C223,Contenido[[Contenido]:[Columna1]],2,0),"")</f>
        <v>19.01 Pesca Artesanal</v>
      </c>
      <c r="M223" s="2" t="str">
        <f>+IFERROR(VLOOKUP(D223,Temas[[Tema]:[Columna1]],2,0),"")</f>
        <v>01.02.01 Algas</v>
      </c>
    </row>
    <row r="224" spans="1:13" s="2" customFormat="1" x14ac:dyDescent="0.25">
      <c r="A224" s="2" t="s">
        <v>476</v>
      </c>
      <c r="B224" s="2" t="s">
        <v>108</v>
      </c>
      <c r="C224" s="2" t="s">
        <v>185</v>
      </c>
      <c r="D224" s="2" t="s">
        <v>191</v>
      </c>
      <c r="E224" s="2" t="s">
        <v>517</v>
      </c>
      <c r="F224" s="2" t="s">
        <v>449</v>
      </c>
      <c r="G224" s="2" t="s">
        <v>595</v>
      </c>
      <c r="I224" s="2" t="s">
        <v>934</v>
      </c>
      <c r="J224" s="2" t="s">
        <v>799</v>
      </c>
      <c r="K224" s="2" t="str">
        <f>+IFERROR(VLOOKUP(B224,Sectores[[Sector]:[Columna1]],2),"")</f>
        <v>19 Pesca</v>
      </c>
      <c r="L224" s="2" t="str">
        <f>+IFERROR(VLOOKUP(C224,Contenido[[Contenido]:[Columna1]],2,0),"")</f>
        <v>19.01 Pesca Artesanal</v>
      </c>
      <c r="M224" s="2" t="str">
        <f>+IFERROR(VLOOKUP(D224,Temas[[Tema]:[Columna1]],2,0),"")</f>
        <v>01.01.02 Peces</v>
      </c>
    </row>
    <row r="225" spans="1:13" s="2" customFormat="1" x14ac:dyDescent="0.25">
      <c r="A225" s="2" t="s">
        <v>477</v>
      </c>
      <c r="B225" s="2" t="s">
        <v>108</v>
      </c>
      <c r="C225" s="2" t="s">
        <v>185</v>
      </c>
      <c r="D225" s="2" t="s">
        <v>192</v>
      </c>
      <c r="E225" s="2" t="s">
        <v>518</v>
      </c>
      <c r="F225" s="2" t="s">
        <v>449</v>
      </c>
      <c r="G225" s="2" t="s">
        <v>595</v>
      </c>
      <c r="I225" s="2" t="s">
        <v>935</v>
      </c>
      <c r="J225" s="2" t="s">
        <v>799</v>
      </c>
      <c r="K225" s="2" t="str">
        <f>+IFERROR(VLOOKUP(B225,Sectores[[Sector]:[Columna1]],2),"")</f>
        <v>19 Pesca</v>
      </c>
      <c r="L225" s="2" t="str">
        <f>+IFERROR(VLOOKUP(C225,Contenido[[Contenido]:[Columna1]],2,0),"")</f>
        <v>19.01 Pesca Artesanal</v>
      </c>
      <c r="M225" s="2" t="str">
        <f>+IFERROR(VLOOKUP(D225,Temas[[Tema]:[Columna1]],2,0),"")</f>
        <v>01.01.03 Resto</v>
      </c>
    </row>
    <row r="226" spans="1:13" s="2" customFormat="1" x14ac:dyDescent="0.25">
      <c r="A226" s="2" t="s">
        <v>478</v>
      </c>
      <c r="B226" s="2" t="s">
        <v>108</v>
      </c>
      <c r="C226" s="2" t="s">
        <v>185</v>
      </c>
      <c r="D226" s="2" t="s">
        <v>191</v>
      </c>
      <c r="E226" s="2" t="s">
        <v>519</v>
      </c>
      <c r="F226" s="2" t="s">
        <v>449</v>
      </c>
      <c r="G226" s="2" t="s">
        <v>595</v>
      </c>
      <c r="I226" s="2" t="s">
        <v>936</v>
      </c>
      <c r="J226" s="2" t="s">
        <v>799</v>
      </c>
      <c r="K226" s="2" t="str">
        <f>+IFERROR(VLOOKUP(B226,Sectores[[Sector]:[Columna1]],2),"")</f>
        <v>19 Pesca</v>
      </c>
      <c r="L226" s="2" t="str">
        <f>+IFERROR(VLOOKUP(C226,Contenido[[Contenido]:[Columna1]],2,0),"")</f>
        <v>19.01 Pesca Artesanal</v>
      </c>
      <c r="M226" s="2" t="str">
        <f>+IFERROR(VLOOKUP(D226,Temas[[Tema]:[Columna1]],2,0),"")</f>
        <v>01.01.02 Peces</v>
      </c>
    </row>
    <row r="227" spans="1:13" s="2" customFormat="1" x14ac:dyDescent="0.25">
      <c r="A227" s="2" t="s">
        <v>479</v>
      </c>
      <c r="B227" s="2" t="s">
        <v>108</v>
      </c>
      <c r="C227" s="2" t="s">
        <v>185</v>
      </c>
      <c r="D227" s="2" t="s">
        <v>191</v>
      </c>
      <c r="E227" s="2" t="s">
        <v>520</v>
      </c>
      <c r="F227" s="2" t="s">
        <v>449</v>
      </c>
      <c r="G227" s="2" t="s">
        <v>595</v>
      </c>
      <c r="I227" s="2" t="s">
        <v>937</v>
      </c>
      <c r="J227" s="2" t="s">
        <v>799</v>
      </c>
      <c r="K227" s="2" t="str">
        <f>+IFERROR(VLOOKUP(B227,Sectores[[Sector]:[Columna1]],2),"")</f>
        <v>19 Pesca</v>
      </c>
      <c r="L227" s="2" t="str">
        <f>+IFERROR(VLOOKUP(C227,Contenido[[Contenido]:[Columna1]],2,0),"")</f>
        <v>19.01 Pesca Artesanal</v>
      </c>
      <c r="M227" s="2" t="str">
        <f>+IFERROR(VLOOKUP(D227,Temas[[Tema]:[Columna1]],2,0),"")</f>
        <v>01.01.02 Peces</v>
      </c>
    </row>
    <row r="228" spans="1:13" s="2" customFormat="1" x14ac:dyDescent="0.25">
      <c r="A228" s="2" t="s">
        <v>480</v>
      </c>
      <c r="B228" s="2" t="s">
        <v>108</v>
      </c>
      <c r="C228" s="2" t="s">
        <v>185</v>
      </c>
      <c r="D228" s="2" t="s">
        <v>191</v>
      </c>
      <c r="E228" s="2" t="s">
        <v>521</v>
      </c>
      <c r="F228" s="2" t="s">
        <v>449</v>
      </c>
      <c r="G228" s="2" t="s">
        <v>595</v>
      </c>
      <c r="I228" s="2" t="s">
        <v>938</v>
      </c>
      <c r="J228" s="2" t="s">
        <v>799</v>
      </c>
      <c r="K228" s="2" t="str">
        <f>+IFERROR(VLOOKUP(B228,Sectores[[Sector]:[Columna1]],2),"")</f>
        <v>19 Pesca</v>
      </c>
      <c r="L228" s="2" t="str">
        <f>+IFERROR(VLOOKUP(C228,Contenido[[Contenido]:[Columna1]],2,0),"")</f>
        <v>19.01 Pesca Artesanal</v>
      </c>
      <c r="M228" s="2" t="str">
        <f>+IFERROR(VLOOKUP(D228,Temas[[Tema]:[Columna1]],2,0),"")</f>
        <v>01.01.02 Peces</v>
      </c>
    </row>
    <row r="229" spans="1:13" s="2" customFormat="1" x14ac:dyDescent="0.25">
      <c r="A229" s="2" t="s">
        <v>109</v>
      </c>
      <c r="B229" s="2" t="s">
        <v>184</v>
      </c>
      <c r="C229" s="2" t="s">
        <v>490</v>
      </c>
      <c r="D229" s="2" t="s">
        <v>489</v>
      </c>
      <c r="E229" s="2" t="s">
        <v>184</v>
      </c>
      <c r="F229" s="2" t="s">
        <v>449</v>
      </c>
      <c r="G229" s="2" t="s">
        <v>595</v>
      </c>
      <c r="I229" s="2" t="s">
        <v>939</v>
      </c>
      <c r="J229" s="2" t="s">
        <v>799</v>
      </c>
      <c r="K229" s="2" t="str">
        <f>+IFERROR(VLOOKUP(B229,Sectores[[Sector]:[Columna1]],2),"")</f>
        <v>01 Acuicultura</v>
      </c>
      <c r="L229" s="2" t="str">
        <f>+IFERROR(VLOOKUP(C229,Contenido[[Contenido]:[Columna1]],2,0),"")</f>
        <v>01.03 Todas las especies</v>
      </c>
      <c r="M229" s="2" t="str">
        <f>+IFERROR(VLOOKUP(D229,Temas[[Tema]:[Columna1]],2,0),"")</f>
        <v>01.03.01 Cosechas Acuícolas</v>
      </c>
    </row>
    <row r="230" spans="1:13" s="2" customFormat="1" x14ac:dyDescent="0.25">
      <c r="A230" s="2" t="s">
        <v>522</v>
      </c>
      <c r="B230" s="2" t="s">
        <v>108</v>
      </c>
      <c r="C230" s="2" t="s">
        <v>185</v>
      </c>
      <c r="D230" s="2" t="s">
        <v>137</v>
      </c>
      <c r="E230" s="2" t="s">
        <v>523</v>
      </c>
      <c r="F230" s="2" t="s">
        <v>449</v>
      </c>
      <c r="G230" s="2" t="s">
        <v>595</v>
      </c>
      <c r="I230" s="2" t="s">
        <v>940</v>
      </c>
      <c r="J230" s="2" t="s">
        <v>799</v>
      </c>
      <c r="K230" s="2" t="str">
        <f>+IFERROR(VLOOKUP(B230,Sectores[[Sector]:[Columna1]],2),"")</f>
        <v>19 Pesca</v>
      </c>
      <c r="L230" s="2" t="str">
        <f>+IFERROR(VLOOKUP(C230,Contenido[[Contenido]:[Columna1]],2,0),"")</f>
        <v>19.01 Pesca Artesanal</v>
      </c>
      <c r="M230" s="2" t="str">
        <f>+IFERROR(VLOOKUP(D230,Temas[[Tema]:[Columna1]],2,0),"")</f>
        <v>06.01.03 Total</v>
      </c>
    </row>
    <row r="231" spans="1:13" s="2" customFormat="1" x14ac:dyDescent="0.25">
      <c r="A231" s="2" t="s">
        <v>524</v>
      </c>
      <c r="B231" s="2" t="s">
        <v>108</v>
      </c>
      <c r="C231" s="2" t="s">
        <v>186</v>
      </c>
      <c r="D231" s="2" t="s">
        <v>137</v>
      </c>
      <c r="E231" s="2" t="s">
        <v>525</v>
      </c>
      <c r="F231" s="2" t="s">
        <v>449</v>
      </c>
      <c r="G231" s="2" t="s">
        <v>595</v>
      </c>
      <c r="I231" s="2" t="s">
        <v>941</v>
      </c>
      <c r="J231" s="2" t="s">
        <v>799</v>
      </c>
      <c r="K231" s="2" t="str">
        <f>+IFERROR(VLOOKUP(B231,Sectores[[Sector]:[Columna1]],2),"")</f>
        <v>19 Pesca</v>
      </c>
      <c r="L231" s="2" t="str">
        <f>+IFERROR(VLOOKUP(C231,Contenido[[Contenido]:[Columna1]],2,0),"")</f>
        <v>19.02 Pesca Industrial</v>
      </c>
      <c r="M231" s="2" t="str">
        <f>+IFERROR(VLOOKUP(D231,Temas[[Tema]:[Columna1]],2,0),"")</f>
        <v>06.01.03 Total</v>
      </c>
    </row>
    <row r="232" spans="1:13" s="2" customFormat="1" x14ac:dyDescent="0.25">
      <c r="A232" s="2" t="s">
        <v>526</v>
      </c>
      <c r="B232" s="2" t="s">
        <v>108</v>
      </c>
      <c r="C232" s="2" t="s">
        <v>186</v>
      </c>
      <c r="D232" s="2" t="s">
        <v>191</v>
      </c>
      <c r="E232" s="2" t="s">
        <v>493</v>
      </c>
      <c r="F232" s="2" t="s">
        <v>449</v>
      </c>
      <c r="G232" s="2" t="s">
        <v>595</v>
      </c>
      <c r="I232" s="2" t="s">
        <v>942</v>
      </c>
      <c r="J232" s="2" t="s">
        <v>799</v>
      </c>
      <c r="K232" s="2" t="str">
        <f>+IFERROR(VLOOKUP(B232,Sectores[[Sector]:[Columna1]],2),"")</f>
        <v>19 Pesca</v>
      </c>
      <c r="L232" s="2" t="str">
        <f>+IFERROR(VLOOKUP(C232,Contenido[[Contenido]:[Columna1]],2,0),"")</f>
        <v>19.02 Pesca Industrial</v>
      </c>
      <c r="M232" s="2" t="str">
        <f>+IFERROR(VLOOKUP(D232,Temas[[Tema]:[Columna1]],2,0),"")</f>
        <v>01.01.02 Peces</v>
      </c>
    </row>
    <row r="233" spans="1:13" s="2" customFormat="1" x14ac:dyDescent="0.25">
      <c r="A233" s="2" t="s">
        <v>527</v>
      </c>
      <c r="B233" s="2" t="s">
        <v>108</v>
      </c>
      <c r="C233" s="2" t="s">
        <v>186</v>
      </c>
      <c r="D233" s="2" t="s">
        <v>191</v>
      </c>
      <c r="E233" s="2" t="s">
        <v>494</v>
      </c>
      <c r="F233" s="2" t="s">
        <v>449</v>
      </c>
      <c r="G233" s="2" t="s">
        <v>595</v>
      </c>
      <c r="I233" s="2" t="s">
        <v>943</v>
      </c>
      <c r="J233" s="2" t="s">
        <v>799</v>
      </c>
      <c r="K233" s="2" t="str">
        <f>+IFERROR(VLOOKUP(B233,Sectores[[Sector]:[Columna1]],2),"")</f>
        <v>19 Pesca</v>
      </c>
      <c r="L233" s="2" t="str">
        <f>+IFERROR(VLOOKUP(C233,Contenido[[Contenido]:[Columna1]],2,0),"")</f>
        <v>19.02 Pesca Industrial</v>
      </c>
      <c r="M233" s="2" t="str">
        <f>+IFERROR(VLOOKUP(D233,Temas[[Tema]:[Columna1]],2,0),"")</f>
        <v>01.01.02 Peces</v>
      </c>
    </row>
    <row r="234" spans="1:13" s="2" customFormat="1" x14ac:dyDescent="0.25">
      <c r="A234" s="2" t="s">
        <v>528</v>
      </c>
      <c r="B234" s="2" t="s">
        <v>108</v>
      </c>
      <c r="C234" s="2" t="s">
        <v>186</v>
      </c>
      <c r="D234" s="2" t="s">
        <v>191</v>
      </c>
      <c r="E234" s="2" t="s">
        <v>541</v>
      </c>
      <c r="F234" s="2" t="s">
        <v>449</v>
      </c>
      <c r="G234" s="2" t="s">
        <v>595</v>
      </c>
      <c r="I234" s="2" t="s">
        <v>944</v>
      </c>
      <c r="J234" s="2" t="s">
        <v>799</v>
      </c>
      <c r="K234" s="2" t="str">
        <f>+IFERROR(VLOOKUP(B234,Sectores[[Sector]:[Columna1]],2),"")</f>
        <v>19 Pesca</v>
      </c>
      <c r="L234" s="2" t="str">
        <f>+IFERROR(VLOOKUP(C234,Contenido[[Contenido]:[Columna1]],2,0),"")</f>
        <v>19.02 Pesca Industrial</v>
      </c>
      <c r="M234" s="2" t="str">
        <f>+IFERROR(VLOOKUP(D234,Temas[[Tema]:[Columna1]],2,0),"")</f>
        <v>01.01.02 Peces</v>
      </c>
    </row>
    <row r="235" spans="1:13" s="2" customFormat="1" x14ac:dyDescent="0.25">
      <c r="A235" s="2" t="s">
        <v>529</v>
      </c>
      <c r="B235" s="2" t="s">
        <v>108</v>
      </c>
      <c r="C235" s="2" t="s">
        <v>186</v>
      </c>
      <c r="D235" s="2" t="s">
        <v>193</v>
      </c>
      <c r="E235" s="2" t="s">
        <v>501</v>
      </c>
      <c r="F235" s="2" t="s">
        <v>449</v>
      </c>
      <c r="G235" s="2" t="s">
        <v>595</v>
      </c>
      <c r="I235" s="2" t="s">
        <v>945</v>
      </c>
      <c r="J235" s="2" t="s">
        <v>799</v>
      </c>
      <c r="K235" s="2" t="str">
        <f>+IFERROR(VLOOKUP(B235,Sectores[[Sector]:[Columna1]],2),"")</f>
        <v>19 Pesca</v>
      </c>
      <c r="L235" s="2" t="str">
        <f>+IFERROR(VLOOKUP(C235,Contenido[[Contenido]:[Columna1]],2,0),"")</f>
        <v>19.02 Pesca Industrial</v>
      </c>
      <c r="M235" s="2" t="str">
        <f>+IFERROR(VLOOKUP(D235,Temas[[Tema]:[Columna1]],2,0),"")</f>
        <v>19.01.02 Crustáceos</v>
      </c>
    </row>
    <row r="236" spans="1:13" s="2" customFormat="1" x14ac:dyDescent="0.25">
      <c r="A236" s="2" t="s">
        <v>530</v>
      </c>
      <c r="B236" s="2" t="s">
        <v>108</v>
      </c>
      <c r="C236" s="2" t="s">
        <v>186</v>
      </c>
      <c r="D236" s="2" t="s">
        <v>190</v>
      </c>
      <c r="E236" s="2" t="s">
        <v>505</v>
      </c>
      <c r="F236" s="2" t="s">
        <v>449</v>
      </c>
      <c r="G236" s="2" t="s">
        <v>595</v>
      </c>
      <c r="I236" s="2" t="s">
        <v>946</v>
      </c>
      <c r="J236" s="2" t="s">
        <v>799</v>
      </c>
      <c r="K236" s="2" t="str">
        <f>+IFERROR(VLOOKUP(B236,Sectores[[Sector]:[Columna1]],2),"")</f>
        <v>19 Pesca</v>
      </c>
      <c r="L236" s="2" t="str">
        <f>+IFERROR(VLOOKUP(C236,Contenido[[Contenido]:[Columna1]],2,0),"")</f>
        <v>19.02 Pesca Industrial</v>
      </c>
      <c r="M236" s="2" t="str">
        <f>+IFERROR(VLOOKUP(D236,Temas[[Tema]:[Columna1]],2,0),"")</f>
        <v>01.01.01 Moluscos</v>
      </c>
    </row>
    <row r="237" spans="1:13" s="2" customFormat="1" x14ac:dyDescent="0.25">
      <c r="A237" s="2" t="s">
        <v>531</v>
      </c>
      <c r="B237" s="2" t="s">
        <v>108</v>
      </c>
      <c r="C237" s="2" t="s">
        <v>186</v>
      </c>
      <c r="D237" s="2" t="s">
        <v>191</v>
      </c>
      <c r="E237" s="2" t="s">
        <v>507</v>
      </c>
      <c r="F237" s="2" t="s">
        <v>449</v>
      </c>
      <c r="G237" s="2" t="s">
        <v>595</v>
      </c>
      <c r="I237" s="2" t="s">
        <v>947</v>
      </c>
      <c r="J237" s="2" t="s">
        <v>799</v>
      </c>
      <c r="K237" s="2" t="str">
        <f>+IFERROR(VLOOKUP(B237,Sectores[[Sector]:[Columna1]],2),"")</f>
        <v>19 Pesca</v>
      </c>
      <c r="L237" s="2" t="str">
        <f>+IFERROR(VLOOKUP(C237,Contenido[[Contenido]:[Columna1]],2,0),"")</f>
        <v>19.02 Pesca Industrial</v>
      </c>
      <c r="M237" s="2" t="str">
        <f>+IFERROR(VLOOKUP(D237,Temas[[Tema]:[Columna1]],2,0),"")</f>
        <v>01.01.02 Peces</v>
      </c>
    </row>
    <row r="238" spans="1:13" s="2" customFormat="1" x14ac:dyDescent="0.25">
      <c r="A238" s="2" t="s">
        <v>532</v>
      </c>
      <c r="B238" s="2" t="s">
        <v>108</v>
      </c>
      <c r="C238" s="2" t="s">
        <v>186</v>
      </c>
      <c r="D238" s="2" t="s">
        <v>191</v>
      </c>
      <c r="E238" s="2" t="s">
        <v>542</v>
      </c>
      <c r="F238" s="2" t="s">
        <v>449</v>
      </c>
      <c r="G238" s="2" t="s">
        <v>595</v>
      </c>
      <c r="I238" s="2" t="s">
        <v>948</v>
      </c>
      <c r="J238" s="2" t="s">
        <v>799</v>
      </c>
      <c r="K238" s="2" t="str">
        <f>+IFERROR(VLOOKUP(B238,Sectores[[Sector]:[Columna1]],2),"")</f>
        <v>19 Pesca</v>
      </c>
      <c r="L238" s="2" t="str">
        <f>+IFERROR(VLOOKUP(C238,Contenido[[Contenido]:[Columna1]],2,0),"")</f>
        <v>19.02 Pesca Industrial</v>
      </c>
      <c r="M238" s="2" t="str">
        <f>+IFERROR(VLOOKUP(D238,Temas[[Tema]:[Columna1]],2,0),"")</f>
        <v>01.01.02 Peces</v>
      </c>
    </row>
    <row r="239" spans="1:13" s="2" customFormat="1" x14ac:dyDescent="0.25">
      <c r="A239" s="2" t="s">
        <v>533</v>
      </c>
      <c r="B239" s="2" t="s">
        <v>108</v>
      </c>
      <c r="C239" s="2" t="s">
        <v>186</v>
      </c>
      <c r="D239" s="2" t="s">
        <v>191</v>
      </c>
      <c r="E239" s="2" t="s">
        <v>543</v>
      </c>
      <c r="F239" s="2" t="s">
        <v>449</v>
      </c>
      <c r="G239" s="2" t="s">
        <v>595</v>
      </c>
      <c r="I239" s="2" t="s">
        <v>950</v>
      </c>
      <c r="J239" s="2" t="s">
        <v>799</v>
      </c>
      <c r="K239" s="2" t="str">
        <f>+IFERROR(VLOOKUP(B239,Sectores[[Sector]:[Columna1]],2),"")</f>
        <v>19 Pesca</v>
      </c>
      <c r="L239" s="2" t="str">
        <f>+IFERROR(VLOOKUP(C239,Contenido[[Contenido]:[Columna1]],2,0),"")</f>
        <v>19.02 Pesca Industrial</v>
      </c>
      <c r="M239" s="2" t="str">
        <f>+IFERROR(VLOOKUP(D239,Temas[[Tema]:[Columna1]],2,0),"")</f>
        <v>01.01.02 Peces</v>
      </c>
    </row>
    <row r="240" spans="1:13" s="2" customFormat="1" x14ac:dyDescent="0.25">
      <c r="A240" s="2" t="s">
        <v>534</v>
      </c>
      <c r="B240" s="2" t="s">
        <v>108</v>
      </c>
      <c r="C240" s="2" t="s">
        <v>186</v>
      </c>
      <c r="D240" s="2" t="s">
        <v>191</v>
      </c>
      <c r="E240" s="2" t="s">
        <v>511</v>
      </c>
      <c r="F240" s="2" t="s">
        <v>449</v>
      </c>
      <c r="G240" s="2" t="s">
        <v>595</v>
      </c>
      <c r="I240" s="2" t="s">
        <v>949</v>
      </c>
      <c r="J240" s="2" t="s">
        <v>799</v>
      </c>
      <c r="K240" s="2" t="str">
        <f>+IFERROR(VLOOKUP(B240,Sectores[[Sector]:[Columna1]],2),"")</f>
        <v>19 Pesca</v>
      </c>
      <c r="L240" s="2" t="str">
        <f>+IFERROR(VLOOKUP(C240,Contenido[[Contenido]:[Columna1]],2,0),"")</f>
        <v>19.02 Pesca Industrial</v>
      </c>
      <c r="M240" s="2" t="str">
        <f>+IFERROR(VLOOKUP(D240,Temas[[Tema]:[Columna1]],2,0),"")</f>
        <v>01.01.02 Peces</v>
      </c>
    </row>
    <row r="241" spans="1:13" s="2" customFormat="1" x14ac:dyDescent="0.25">
      <c r="A241" s="2" t="s">
        <v>535</v>
      </c>
      <c r="B241" s="2" t="s">
        <v>108</v>
      </c>
      <c r="C241" s="2" t="s">
        <v>186</v>
      </c>
      <c r="D241" s="2" t="s">
        <v>190</v>
      </c>
      <c r="E241" s="2" t="s">
        <v>512</v>
      </c>
      <c r="F241" s="2" t="s">
        <v>449</v>
      </c>
      <c r="G241" s="2" t="s">
        <v>595</v>
      </c>
      <c r="I241" s="2" t="s">
        <v>951</v>
      </c>
      <c r="J241" s="2" t="s">
        <v>799</v>
      </c>
      <c r="K241" s="2" t="str">
        <f>+IFERROR(VLOOKUP(B241,Sectores[[Sector]:[Columna1]],2),"")</f>
        <v>19 Pesca</v>
      </c>
      <c r="L241" s="2" t="str">
        <f>+IFERROR(VLOOKUP(C241,Contenido[[Contenido]:[Columna1]],2,0),"")</f>
        <v>19.02 Pesca Industrial</v>
      </c>
      <c r="M241" s="2" t="str">
        <f>+IFERROR(VLOOKUP(D241,Temas[[Tema]:[Columna1]],2,0),"")</f>
        <v>01.01.01 Moluscos</v>
      </c>
    </row>
    <row r="242" spans="1:13" s="2" customFormat="1" x14ac:dyDescent="0.25">
      <c r="A242" s="2" t="s">
        <v>536</v>
      </c>
      <c r="B242" s="2" t="s">
        <v>108</v>
      </c>
      <c r="C242" s="2" t="s">
        <v>186</v>
      </c>
      <c r="D242" s="2" t="s">
        <v>194</v>
      </c>
      <c r="E242" s="2" t="s">
        <v>513</v>
      </c>
      <c r="F242" s="2" t="s">
        <v>449</v>
      </c>
      <c r="G242" s="2" t="s">
        <v>595</v>
      </c>
      <c r="I242" s="2" t="s">
        <v>952</v>
      </c>
      <c r="J242" s="2" t="s">
        <v>799</v>
      </c>
      <c r="K242" s="2" t="str">
        <f>+IFERROR(VLOOKUP(B242,Sectores[[Sector]:[Columna1]],2),"")</f>
        <v>19 Pesca</v>
      </c>
      <c r="L242" s="2" t="str">
        <f>+IFERROR(VLOOKUP(C242,Contenido[[Contenido]:[Columna1]],2,0),"")</f>
        <v>19.02 Pesca Industrial</v>
      </c>
      <c r="M242" s="2" t="str">
        <f>+IFERROR(VLOOKUP(D242,Temas[[Tema]:[Columna1]],2,0),"")</f>
        <v>07.02.29 Otros</v>
      </c>
    </row>
    <row r="243" spans="1:13" s="2" customFormat="1" x14ac:dyDescent="0.25">
      <c r="A243" s="2" t="s">
        <v>537</v>
      </c>
      <c r="B243" s="2" t="s">
        <v>108</v>
      </c>
      <c r="C243" s="2" t="s">
        <v>186</v>
      </c>
      <c r="D243" s="2" t="s">
        <v>191</v>
      </c>
      <c r="E243" s="2" t="s">
        <v>515</v>
      </c>
      <c r="F243" s="2" t="s">
        <v>449</v>
      </c>
      <c r="G243" s="2" t="s">
        <v>595</v>
      </c>
      <c r="I243" s="2" t="s">
        <v>953</v>
      </c>
      <c r="J243" s="2" t="s">
        <v>799</v>
      </c>
      <c r="K243" s="2" t="str">
        <f>+IFERROR(VLOOKUP(B243,Sectores[[Sector]:[Columna1]],2),"")</f>
        <v>19 Pesca</v>
      </c>
      <c r="L243" s="2" t="str">
        <f>+IFERROR(VLOOKUP(C243,Contenido[[Contenido]:[Columna1]],2,0),"")</f>
        <v>19.02 Pesca Industrial</v>
      </c>
      <c r="M243" s="2" t="str">
        <f>+IFERROR(VLOOKUP(D243,Temas[[Tema]:[Columna1]],2,0),"")</f>
        <v>01.01.02 Peces</v>
      </c>
    </row>
    <row r="244" spans="1:13" s="2" customFormat="1" x14ac:dyDescent="0.25">
      <c r="A244" s="2" t="s">
        <v>538</v>
      </c>
      <c r="B244" s="2" t="s">
        <v>108</v>
      </c>
      <c r="C244" s="2" t="s">
        <v>186</v>
      </c>
      <c r="D244" s="2" t="s">
        <v>191</v>
      </c>
      <c r="E244" s="2" t="s">
        <v>517</v>
      </c>
      <c r="F244" s="2" t="s">
        <v>449</v>
      </c>
      <c r="G244" s="2" t="s">
        <v>595</v>
      </c>
      <c r="I244" s="2" t="s">
        <v>954</v>
      </c>
      <c r="J244" s="2" t="s">
        <v>799</v>
      </c>
      <c r="K244" s="2" t="str">
        <f>+IFERROR(VLOOKUP(B244,Sectores[[Sector]:[Columna1]],2),"")</f>
        <v>19 Pesca</v>
      </c>
      <c r="L244" s="2" t="str">
        <f>+IFERROR(VLOOKUP(C244,Contenido[[Contenido]:[Columna1]],2,0),"")</f>
        <v>19.02 Pesca Industrial</v>
      </c>
      <c r="M244" s="2" t="str">
        <f>+IFERROR(VLOOKUP(D244,Temas[[Tema]:[Columna1]],2,0),"")</f>
        <v>01.01.02 Peces</v>
      </c>
    </row>
    <row r="245" spans="1:13" s="2" customFormat="1" x14ac:dyDescent="0.25">
      <c r="A245" s="2" t="s">
        <v>539</v>
      </c>
      <c r="B245" s="2" t="s">
        <v>108</v>
      </c>
      <c r="C245" s="2" t="s">
        <v>186</v>
      </c>
      <c r="D245" s="2" t="s">
        <v>192</v>
      </c>
      <c r="E245" s="2" t="s">
        <v>518</v>
      </c>
      <c r="F245" s="2" t="s">
        <v>449</v>
      </c>
      <c r="G245" s="2" t="s">
        <v>595</v>
      </c>
      <c r="I245" s="2" t="s">
        <v>955</v>
      </c>
      <c r="J245" s="2" t="s">
        <v>799</v>
      </c>
      <c r="K245" s="2" t="str">
        <f>+IFERROR(VLOOKUP(B245,Sectores[[Sector]:[Columna1]],2),"")</f>
        <v>19 Pesca</v>
      </c>
      <c r="L245" s="2" t="str">
        <f>+IFERROR(VLOOKUP(C245,Contenido[[Contenido]:[Columna1]],2,0),"")</f>
        <v>19.02 Pesca Industrial</v>
      </c>
      <c r="M245" s="2" t="str">
        <f>+IFERROR(VLOOKUP(D245,Temas[[Tema]:[Columna1]],2,0),"")</f>
        <v>01.01.03 Resto</v>
      </c>
    </row>
    <row r="246" spans="1:13" s="2" customFormat="1" x14ac:dyDescent="0.25">
      <c r="A246" s="2" t="s">
        <v>540</v>
      </c>
      <c r="B246" s="2" t="s">
        <v>108</v>
      </c>
      <c r="C246" s="2" t="s">
        <v>186</v>
      </c>
      <c r="D246" s="2" t="s">
        <v>191</v>
      </c>
      <c r="E246" s="2" t="s">
        <v>520</v>
      </c>
      <c r="F246" s="2" t="s">
        <v>449</v>
      </c>
      <c r="G246" s="2" t="s">
        <v>595</v>
      </c>
      <c r="I246" s="2" t="s">
        <v>956</v>
      </c>
      <c r="J246" s="2" t="s">
        <v>799</v>
      </c>
      <c r="K246" s="2" t="str">
        <f>+IFERROR(VLOOKUP(B246,Sectores[[Sector]:[Columna1]],2),"")</f>
        <v>19 Pesca</v>
      </c>
      <c r="L246" s="2" t="str">
        <f>+IFERROR(VLOOKUP(C246,Contenido[[Contenido]:[Columna1]],2,0),"")</f>
        <v>19.02 Pesca Industrial</v>
      </c>
      <c r="M246" s="2" t="str">
        <f>+IFERROR(VLOOKUP(D246,Temas[[Tema]:[Columna1]],2,0),"")</f>
        <v>01.01.02 Peces</v>
      </c>
    </row>
    <row r="247" spans="1:13" s="2" customFormat="1" x14ac:dyDescent="0.25">
      <c r="A247" s="2" t="s">
        <v>373</v>
      </c>
      <c r="B247" s="2" t="s">
        <v>95</v>
      </c>
      <c r="C247" s="2" t="s">
        <v>187</v>
      </c>
      <c r="D247" s="2" t="s">
        <v>213</v>
      </c>
      <c r="E247" s="2" t="s">
        <v>188</v>
      </c>
      <c r="F247" s="2" t="s">
        <v>373</v>
      </c>
      <c r="J247" s="2" t="s">
        <v>798</v>
      </c>
      <c r="K247" s="2" t="str">
        <f>+IFERROR(VLOOKUP(B247,Sectores[[Sector]:[Columna1]],2),"")</f>
        <v>21 Salud</v>
      </c>
      <c r="L247" s="2" t="str">
        <f>+IFERROR(VLOOKUP(C247,Contenido[[Contenido]:[Columna1]],2,0),"")</f>
        <v>21.05 Servicios de Salud</v>
      </c>
      <c r="M247" s="2" t="str">
        <f>+IFERROR(VLOOKUP(D247,Temas[[Tema]:[Columna1]],2,0),"")</f>
        <v>21.05.02 Emergencias</v>
      </c>
    </row>
    <row r="248" spans="1:13" s="2" customFormat="1" x14ac:dyDescent="0.25">
      <c r="A248" s="2" t="s">
        <v>381</v>
      </c>
      <c r="B248" s="2" t="s">
        <v>95</v>
      </c>
      <c r="C248" s="2" t="s">
        <v>141</v>
      </c>
      <c r="D248" s="2" t="s">
        <v>158</v>
      </c>
      <c r="E248" s="2" t="s">
        <v>152</v>
      </c>
      <c r="F248" s="2" t="s">
        <v>110</v>
      </c>
      <c r="J248" s="2" t="s">
        <v>798</v>
      </c>
      <c r="K248" s="2" t="str">
        <f>+IFERROR(VLOOKUP(B248,Sectores[[Sector]:[Columna1]],2),"")</f>
        <v>21 Salud</v>
      </c>
      <c r="L248" s="2" t="str">
        <f>+IFERROR(VLOOKUP(C248,Contenido[[Contenido]:[Columna1]],2,0),"")</f>
        <v>21.02 Establecimientos</v>
      </c>
      <c r="M248" s="2" t="str">
        <f>+IFERROR(VLOOKUP(D248,Temas[[Tema]:[Columna1]],2,0),"")</f>
        <v>21.02.01 Centros de Salud</v>
      </c>
    </row>
    <row r="249" spans="1:13" s="2" customFormat="1" x14ac:dyDescent="0.25">
      <c r="A249" s="2" t="s">
        <v>382</v>
      </c>
      <c r="B249" s="2" t="s">
        <v>95</v>
      </c>
      <c r="C249" s="2" t="s">
        <v>187</v>
      </c>
      <c r="D249" s="2" t="s">
        <v>372</v>
      </c>
      <c r="E249" s="2" t="s">
        <v>153</v>
      </c>
      <c r="F249" s="2" t="s">
        <v>374</v>
      </c>
      <c r="J249" s="2" t="s">
        <v>798</v>
      </c>
      <c r="K249" s="2" t="str">
        <f>+IFERROR(VLOOKUP(B249,Sectores[[Sector]:[Columna1]],2),"")</f>
        <v>21 Salud</v>
      </c>
      <c r="L249" s="2" t="str">
        <f>+IFERROR(VLOOKUP(C249,Contenido[[Contenido]:[Columna1]],2,0),"")</f>
        <v>21.05 Servicios de Salud</v>
      </c>
      <c r="M249" s="2" t="str">
        <f>+IFERROR(VLOOKUP(D249,Temas[[Tema]:[Columna1]],2,0),"")</f>
        <v>21.05.01 Cuidado Dental</v>
      </c>
    </row>
    <row r="250" spans="1:13" s="2" customFormat="1" x14ac:dyDescent="0.25">
      <c r="A250" s="2" t="s">
        <v>383</v>
      </c>
      <c r="B250" s="2" t="s">
        <v>95</v>
      </c>
      <c r="C250" s="2" t="s">
        <v>157</v>
      </c>
      <c r="D250" s="2" t="s">
        <v>155</v>
      </c>
      <c r="E250" s="2" t="s">
        <v>154</v>
      </c>
      <c r="F250" s="2" t="s">
        <v>154</v>
      </c>
      <c r="J250" s="2" t="s">
        <v>798</v>
      </c>
      <c r="K250" s="2" t="str">
        <f>+IFERROR(VLOOKUP(B250,Sectores[[Sector]:[Columna1]],2),"")</f>
        <v>21 Salud</v>
      </c>
      <c r="L250" s="2" t="str">
        <f>+IFERROR(VLOOKUP(C250,Contenido[[Contenido]:[Columna1]],2,0),"")</f>
        <v>21.01 Enfermedades</v>
      </c>
      <c r="M250" s="2" t="str">
        <f>+IFERROR(VLOOKUP(D250,Temas[[Tema]:[Columna1]],2,0),"")</f>
        <v>21.01.01 Cáncer de Cuello Uterino</v>
      </c>
    </row>
    <row r="251" spans="1:13" s="2" customFormat="1" x14ac:dyDescent="0.25">
      <c r="A251" s="2" t="s">
        <v>384</v>
      </c>
      <c r="B251" s="2" t="s">
        <v>95</v>
      </c>
      <c r="C251" s="2" t="s">
        <v>141</v>
      </c>
      <c r="D251" s="2" t="s">
        <v>158</v>
      </c>
      <c r="E251" s="2" t="s">
        <v>111</v>
      </c>
      <c r="F251" s="2" t="s">
        <v>375</v>
      </c>
      <c r="J251" s="2" t="s">
        <v>798</v>
      </c>
      <c r="K251" s="2" t="str">
        <f>+IFERROR(VLOOKUP(B251,Sectores[[Sector]:[Columna1]],2),"")</f>
        <v>21 Salud</v>
      </c>
      <c r="L251" s="2" t="str">
        <f>+IFERROR(VLOOKUP(C251,Contenido[[Contenido]:[Columna1]],2,0),"")</f>
        <v>21.02 Establecimientos</v>
      </c>
      <c r="M251" s="2" t="str">
        <f>+IFERROR(VLOOKUP(D251,Temas[[Tema]:[Columna1]],2,0),"")</f>
        <v>21.02.01 Centros de Salud</v>
      </c>
    </row>
    <row r="252" spans="1:13" s="2" customFormat="1" x14ac:dyDescent="0.25">
      <c r="A252" s="2" t="s">
        <v>385</v>
      </c>
      <c r="B252" s="2" t="s">
        <v>95</v>
      </c>
      <c r="C252" s="2" t="s">
        <v>141</v>
      </c>
      <c r="D252" s="2" t="s">
        <v>158</v>
      </c>
      <c r="E252" s="2" t="s">
        <v>162</v>
      </c>
      <c r="F252" s="2" t="s">
        <v>376</v>
      </c>
      <c r="J252" s="2" t="s">
        <v>798</v>
      </c>
      <c r="K252" s="2" t="str">
        <f>+IFERROR(VLOOKUP(B252,Sectores[[Sector]:[Columna1]],2),"")</f>
        <v>21 Salud</v>
      </c>
      <c r="L252" s="2" t="str">
        <f>+IFERROR(VLOOKUP(C252,Contenido[[Contenido]:[Columna1]],2,0),"")</f>
        <v>21.02 Establecimientos</v>
      </c>
      <c r="M252" s="2" t="str">
        <f>+IFERROR(VLOOKUP(D252,Temas[[Tema]:[Columna1]],2,0),"")</f>
        <v>21.02.01 Centros de Salud</v>
      </c>
    </row>
    <row r="253" spans="1:13" s="2" customFormat="1" x14ac:dyDescent="0.25">
      <c r="A253" s="2" t="s">
        <v>386</v>
      </c>
      <c r="B253" s="2" t="s">
        <v>95</v>
      </c>
      <c r="C253" s="2" t="s">
        <v>141</v>
      </c>
      <c r="D253" s="2" t="s">
        <v>158</v>
      </c>
      <c r="E253" s="2" t="s">
        <v>163</v>
      </c>
      <c r="F253" s="2" t="s">
        <v>377</v>
      </c>
      <c r="J253" s="2" t="s">
        <v>798</v>
      </c>
      <c r="K253" s="2" t="str">
        <f>+IFERROR(VLOOKUP(B253,Sectores[[Sector]:[Columna1]],2),"")</f>
        <v>21 Salud</v>
      </c>
      <c r="L253" s="2" t="str">
        <f>+IFERROR(VLOOKUP(C253,Contenido[[Contenido]:[Columna1]],2,0),"")</f>
        <v>21.02 Establecimientos</v>
      </c>
      <c r="M253" s="2" t="str">
        <f>+IFERROR(VLOOKUP(D253,Temas[[Tema]:[Columna1]],2,0),"")</f>
        <v>21.02.01 Centros de Salud</v>
      </c>
    </row>
    <row r="254" spans="1:13" s="2" customFormat="1" x14ac:dyDescent="0.25">
      <c r="A254" s="2" t="s">
        <v>387</v>
      </c>
      <c r="B254" s="2" t="s">
        <v>95</v>
      </c>
      <c r="C254" s="2" t="s">
        <v>141</v>
      </c>
      <c r="D254" s="2" t="s">
        <v>159</v>
      </c>
      <c r="E254" s="2" t="s">
        <v>160</v>
      </c>
      <c r="F254" s="2" t="s">
        <v>378</v>
      </c>
      <c r="J254" s="2" t="s">
        <v>798</v>
      </c>
      <c r="K254" s="2" t="str">
        <f>+IFERROR(VLOOKUP(B254,Sectores[[Sector]:[Columna1]],2),"")</f>
        <v>21 Salud</v>
      </c>
      <c r="L254" s="2" t="str">
        <f>+IFERROR(VLOOKUP(C254,Contenido[[Contenido]:[Columna1]],2,0),"")</f>
        <v>21.02 Establecimientos</v>
      </c>
      <c r="M254" s="2" t="str">
        <f>+IFERROR(VLOOKUP(D254,Temas[[Tema]:[Columna1]],2,0),"")</f>
        <v>21.02.02 Consultorios Generales</v>
      </c>
    </row>
    <row r="255" spans="1:13" s="2" customFormat="1" x14ac:dyDescent="0.25">
      <c r="A255" s="2" t="s">
        <v>388</v>
      </c>
      <c r="B255" s="2" t="s">
        <v>95</v>
      </c>
      <c r="C255" s="2" t="s">
        <v>141</v>
      </c>
      <c r="D255" s="2" t="s">
        <v>159</v>
      </c>
      <c r="E255" s="2" t="s">
        <v>161</v>
      </c>
      <c r="F255" s="2" t="s">
        <v>379</v>
      </c>
      <c r="J255" s="2" t="s">
        <v>798</v>
      </c>
      <c r="K255" s="2" t="str">
        <f>+IFERROR(VLOOKUP(B255,Sectores[[Sector]:[Columna1]],2),"")</f>
        <v>21 Salud</v>
      </c>
      <c r="L255" s="2" t="str">
        <f>+IFERROR(VLOOKUP(C255,Contenido[[Contenido]:[Columna1]],2,0),"")</f>
        <v>21.02 Establecimientos</v>
      </c>
      <c r="M255" s="2" t="str">
        <f>+IFERROR(VLOOKUP(D255,Temas[[Tema]:[Columna1]],2,0),"")</f>
        <v>21.02.02 Consultorios Generales</v>
      </c>
    </row>
    <row r="256" spans="1:13" s="2" customFormat="1" x14ac:dyDescent="0.25">
      <c r="A256" s="2" t="s">
        <v>389</v>
      </c>
      <c r="B256" s="2" t="s">
        <v>95</v>
      </c>
      <c r="C256" s="2" t="s">
        <v>141</v>
      </c>
      <c r="D256" s="2" t="s">
        <v>158</v>
      </c>
      <c r="E256" s="2" t="s">
        <v>112</v>
      </c>
      <c r="F256" s="2" t="s">
        <v>380</v>
      </c>
      <c r="J256" s="2" t="s">
        <v>798</v>
      </c>
      <c r="K256" s="2" t="str">
        <f>+IFERROR(VLOOKUP(B256,Sectores[[Sector]:[Columna1]],2),"")</f>
        <v>21 Salud</v>
      </c>
      <c r="L256" s="2" t="str">
        <f>+IFERROR(VLOOKUP(C256,Contenido[[Contenido]:[Columna1]],2,0),"")</f>
        <v>21.02 Establecimientos</v>
      </c>
      <c r="M256" s="2" t="str">
        <f>+IFERROR(VLOOKUP(D256,Temas[[Tema]:[Columna1]],2,0),"")</f>
        <v>21.02.01 Centros de Salud</v>
      </c>
    </row>
    <row r="257" spans="1:34" s="2" customFormat="1" x14ac:dyDescent="0.25">
      <c r="A257" s="2" t="s">
        <v>277</v>
      </c>
      <c r="B257" s="2" t="s">
        <v>95</v>
      </c>
      <c r="C257" s="2" t="s">
        <v>171</v>
      </c>
      <c r="D257" s="2" t="s">
        <v>172</v>
      </c>
      <c r="E257" s="2" t="s">
        <v>173</v>
      </c>
      <c r="F257" s="2" t="s">
        <v>170</v>
      </c>
      <c r="J257" s="2" t="s">
        <v>798</v>
      </c>
      <c r="K257" s="2" t="str">
        <f>+IFERROR(VLOOKUP(B257,Sectores[[Sector]:[Columna1]],2),"")</f>
        <v>21 Salud</v>
      </c>
      <c r="L257" s="2" t="str">
        <f>+IFERROR(VLOOKUP(C257,Contenido[[Contenido]:[Columna1]],2,0),"")</f>
        <v>21.03 Índices</v>
      </c>
      <c r="M257" s="2" t="str">
        <f>+IFERROR(VLOOKUP(D257,Temas[[Tema]:[Columna1]],2,0),"")</f>
        <v>21.03.01 Atención Primaria</v>
      </c>
    </row>
    <row r="258" spans="1:34" s="2" customFormat="1" x14ac:dyDescent="0.25">
      <c r="A258" s="2" t="s">
        <v>278</v>
      </c>
      <c r="B258" s="2" t="s">
        <v>95</v>
      </c>
      <c r="C258" s="2" t="s">
        <v>157</v>
      </c>
      <c r="D258" s="2" t="s">
        <v>167</v>
      </c>
      <c r="E258" s="2" t="s">
        <v>167</v>
      </c>
      <c r="F258" s="2" t="s">
        <v>280</v>
      </c>
      <c r="J258" s="2" t="s">
        <v>801</v>
      </c>
      <c r="K258" s="2" t="str">
        <f>+IFERROR(VLOOKUP(B258,Sectores[[Sector]:[Columna1]],2),"")</f>
        <v>21 Salud</v>
      </c>
      <c r="L258" s="2" t="str">
        <f>+IFERROR(VLOOKUP(C258,Contenido[[Contenido]:[Columna1]],2,0),"")</f>
        <v>21.01 Enfermedades</v>
      </c>
      <c r="M258" s="2" t="str">
        <f>+IFERROR(VLOOKUP(D258,Temas[[Tema]:[Columna1]],2,0),"")</f>
        <v>21.01.02 VIH/SIDA</v>
      </c>
    </row>
    <row r="259" spans="1:34" s="2" customFormat="1" x14ac:dyDescent="0.25">
      <c r="A259" s="2" t="s">
        <v>279</v>
      </c>
      <c r="B259" s="2" t="s">
        <v>95</v>
      </c>
      <c r="C259" s="2" t="s">
        <v>169</v>
      </c>
      <c r="D259" s="2" t="s">
        <v>156</v>
      </c>
      <c r="E259" s="2" t="s">
        <v>174</v>
      </c>
      <c r="F259" s="2" t="s">
        <v>280</v>
      </c>
      <c r="J259" s="2" t="s">
        <v>801</v>
      </c>
      <c r="K259" s="2" t="str">
        <f>+IFERROR(VLOOKUP(B259,Sectores[[Sector]:[Columna1]],2),"")</f>
        <v>21 Salud</v>
      </c>
      <c r="L259" s="2" t="str">
        <f>+IFERROR(VLOOKUP(C259,Contenido[[Contenido]:[Columna1]],2,0),"")</f>
        <v>21.04 Programas</v>
      </c>
      <c r="M259" s="2" t="str">
        <f>+IFERROR(VLOOKUP(D259,Temas[[Tema]:[Columna1]],2,0),"")</f>
        <v>21.04.01 Programa de Salud Cardiovascular</v>
      </c>
    </row>
    <row r="260" spans="1:34" s="2" customFormat="1" x14ac:dyDescent="0.25">
      <c r="A260" s="2" t="s">
        <v>113</v>
      </c>
      <c r="B260" s="2" t="s">
        <v>95</v>
      </c>
      <c r="C260" s="2" t="s">
        <v>141</v>
      </c>
      <c r="D260" s="2" t="s">
        <v>165</v>
      </c>
      <c r="E260" s="2" t="s">
        <v>166</v>
      </c>
      <c r="F260" s="2" t="s">
        <v>281</v>
      </c>
      <c r="J260" s="2" t="s">
        <v>798</v>
      </c>
      <c r="K260" s="2" t="str">
        <f>+IFERROR(VLOOKUP(B260,Sectores[[Sector]:[Columna1]],2),"")</f>
        <v>21 Salud</v>
      </c>
      <c r="L260" s="2" t="str">
        <f>+IFERROR(VLOOKUP(C260,Contenido[[Contenido]:[Columna1]],2,0),"")</f>
        <v>21.02 Establecimientos</v>
      </c>
      <c r="M260" s="2" t="str">
        <f>+IFERROR(VLOOKUP(D260,Temas[[Tema]:[Columna1]],2,0),"")</f>
        <v>21.02.03 Postas</v>
      </c>
    </row>
    <row r="261" spans="1:34" s="2" customFormat="1" x14ac:dyDescent="0.25">
      <c r="A261" s="2" t="s">
        <v>114</v>
      </c>
      <c r="B261" s="2" t="s">
        <v>95</v>
      </c>
      <c r="C261" s="2" t="s">
        <v>141</v>
      </c>
      <c r="D261" s="2" t="s">
        <v>164</v>
      </c>
      <c r="E261" s="2" t="s">
        <v>114</v>
      </c>
      <c r="F261" s="2" t="s">
        <v>282</v>
      </c>
      <c r="J261" s="2" t="s">
        <v>798</v>
      </c>
      <c r="K261" s="2" t="str">
        <f>+IFERROR(VLOOKUP(B261,Sectores[[Sector]:[Columna1]],2),"")</f>
        <v>21 Salud</v>
      </c>
      <c r="L261" s="2" t="str">
        <f>+IFERROR(VLOOKUP(C261,Contenido[[Contenido]:[Columna1]],2,0),"")</f>
        <v>21.02 Establecimientos</v>
      </c>
      <c r="M261" s="2" t="str">
        <f>+IFERROR(VLOOKUP(D261,Temas[[Tema]:[Columna1]],2,0),"")</f>
        <v>21.02.04 Servicios de Urgencia</v>
      </c>
    </row>
    <row r="262" spans="1:34" s="2" customFormat="1" x14ac:dyDescent="0.25">
      <c r="A262" s="2" t="s">
        <v>86</v>
      </c>
      <c r="B262" s="2" t="s">
        <v>87</v>
      </c>
      <c r="C262" s="2" t="s">
        <v>371</v>
      </c>
      <c r="D262" s="2" t="s">
        <v>370</v>
      </c>
      <c r="E262" s="2" t="s">
        <v>86</v>
      </c>
      <c r="F262" s="1"/>
      <c r="G262" s="1"/>
      <c r="J262" s="1"/>
      <c r="K262" s="2" t="str">
        <f>+IFERROR(VLOOKUP(B262,Sectores[[Sector]:[Columna1]],2),"")</f>
        <v>23 en blanco</v>
      </c>
      <c r="L262" s="2" t="str">
        <f>+IFERROR(VLOOKUP(C262,Contenido[[Contenido]:[Columna1]],2,0),"")</f>
        <v>22.01 Servicios de Abastecimiento</v>
      </c>
      <c r="M262" s="2" t="str">
        <f>+IFERROR(VLOOKUP(D262,Temas[[Tema]:[Columna1]],2,0),"")</f>
        <v>22.01.01 Servicios Básicos</v>
      </c>
      <c r="AB262" s="2">
        <v>100</v>
      </c>
      <c r="AC262" s="2">
        <v>102.5</v>
      </c>
      <c r="AD262" s="2">
        <v>105.7</v>
      </c>
      <c r="AE262" s="2">
        <v>106.6</v>
      </c>
      <c r="AF262" s="2">
        <v>107.9</v>
      </c>
      <c r="AG262" s="2">
        <v>107.8</v>
      </c>
      <c r="AH262" s="2">
        <v>105.3</v>
      </c>
    </row>
    <row r="263" spans="1:34" s="2" customFormat="1" x14ac:dyDescent="0.25">
      <c r="A263" s="2" t="s">
        <v>115</v>
      </c>
      <c r="B263" s="2" t="s">
        <v>87</v>
      </c>
      <c r="C263" s="2" t="s">
        <v>371</v>
      </c>
      <c r="D263" s="2" t="s">
        <v>370</v>
      </c>
      <c r="E263" s="2" t="s">
        <v>115</v>
      </c>
      <c r="F263" s="1"/>
      <c r="G263" s="1"/>
      <c r="J263" s="1"/>
      <c r="K263" s="2" t="str">
        <f>+IFERROR(VLOOKUP(B263,Sectores[[Sector]:[Columna1]],2),"")</f>
        <v>23 en blanco</v>
      </c>
      <c r="L263" s="2" t="str">
        <f>+IFERROR(VLOOKUP(C263,Contenido[[Contenido]:[Columna1]],2,0),"")</f>
        <v>22.01 Servicios de Abastecimiento</v>
      </c>
      <c r="M263" s="2" t="str">
        <f>+IFERROR(VLOOKUP(D263,Temas[[Tema]:[Columna1]],2,0),"")</f>
        <v>22.01.01 Servicios Básicos</v>
      </c>
      <c r="W263" s="2">
        <v>1200</v>
      </c>
      <c r="X263" s="2">
        <v>1247.0999999999999</v>
      </c>
      <c r="Y263" s="2">
        <v>1315.4</v>
      </c>
      <c r="Z263" s="2">
        <v>1390</v>
      </c>
      <c r="AA263" s="2">
        <v>1439.1</v>
      </c>
      <c r="AB263" s="2">
        <v>1473.3</v>
      </c>
      <c r="AC263" s="2">
        <v>1505.2</v>
      </c>
      <c r="AD263" s="2">
        <v>1534</v>
      </c>
    </row>
    <row r="264" spans="1:34" s="2" customFormat="1" x14ac:dyDescent="0.25">
      <c r="A264" s="2" t="s">
        <v>399</v>
      </c>
      <c r="B264" s="2" t="s">
        <v>117</v>
      </c>
      <c r="C264" s="2" t="s">
        <v>412</v>
      </c>
      <c r="D264" s="2" t="s">
        <v>413</v>
      </c>
      <c r="E264" s="2" t="s">
        <v>409</v>
      </c>
      <c r="F264" s="2" t="s">
        <v>274</v>
      </c>
      <c r="G264" s="2" t="s">
        <v>995</v>
      </c>
      <c r="J264" s="1"/>
      <c r="K264" s="2" t="str">
        <f>+IFERROR(VLOOKUP(B264,Sectores[[Sector]:[Columna1]],2),"")</f>
        <v>24 Socioeconómico</v>
      </c>
      <c r="L264" s="2" t="str">
        <f>+IFERROR(VLOOKUP(C264,Contenido[[Contenido]:[Columna1]],2,0),"")</f>
        <v>24.03 Vulnerabilidad</v>
      </c>
      <c r="M264" s="2" t="str">
        <f>+IFERROR(VLOOKUP(D264,Temas[[Tema]:[Columna1]],2,0),"")</f>
        <v>24.03.04 Pobreza por Sexo</v>
      </c>
      <c r="T264" s="3">
        <v>10.543700000000015</v>
      </c>
      <c r="W264" s="3">
        <v>11.950800000000003</v>
      </c>
      <c r="Y264" s="3">
        <v>11.072300000000011</v>
      </c>
      <c r="AA264" s="3">
        <v>11.08280000000002</v>
      </c>
      <c r="AC264" s="4">
        <v>9.0929000000000126</v>
      </c>
      <c r="AE264" s="3">
        <v>6.5620999999999992</v>
      </c>
      <c r="AH264" s="3">
        <v>10.682500000000006</v>
      </c>
    </row>
    <row r="265" spans="1:34" s="2" customFormat="1" x14ac:dyDescent="0.25">
      <c r="A265" s="2" t="s">
        <v>400</v>
      </c>
      <c r="B265" s="2" t="s">
        <v>117</v>
      </c>
      <c r="C265" s="2" t="s">
        <v>412</v>
      </c>
      <c r="D265" s="2" t="s">
        <v>413</v>
      </c>
      <c r="E265" s="2" t="s">
        <v>411</v>
      </c>
      <c r="F265" s="2" t="s">
        <v>274</v>
      </c>
      <c r="G265" s="2" t="s">
        <v>995</v>
      </c>
      <c r="J265" s="1"/>
      <c r="K265" s="2" t="str">
        <f>+IFERROR(VLOOKUP(B265,Sectores[[Sector]:[Columna1]],2),"")</f>
        <v>24 Socioeconómico</v>
      </c>
      <c r="L265" s="2" t="str">
        <f>+IFERROR(VLOOKUP(C265,Contenido[[Contenido]:[Columna1]],2,0),"")</f>
        <v>24.03 Vulnerabilidad</v>
      </c>
      <c r="M265" s="2" t="str">
        <f>+IFERROR(VLOOKUP(D265,Temas[[Tema]:[Columna1]],2,0),"")</f>
        <v>24.03.04 Pobreza por Sexo</v>
      </c>
      <c r="T265" s="3">
        <v>12.320000000000004</v>
      </c>
      <c r="W265" s="3">
        <v>14.11029999999997</v>
      </c>
      <c r="Y265" s="3">
        <v>13.796300000000008</v>
      </c>
      <c r="AA265" s="3">
        <v>13.178200000000006</v>
      </c>
      <c r="AC265" s="3">
        <v>10.616100000000007</v>
      </c>
      <c r="AE265" s="3">
        <v>7.7186000000000021</v>
      </c>
      <c r="AH265" s="3">
        <v>11.108400000000016</v>
      </c>
    </row>
    <row r="266" spans="1:34" s="2" customFormat="1" x14ac:dyDescent="0.25">
      <c r="A266" s="2" t="s">
        <v>407</v>
      </c>
      <c r="B266" s="2" t="s">
        <v>117</v>
      </c>
      <c r="C266" s="2" t="s">
        <v>412</v>
      </c>
      <c r="D266" s="2" t="s">
        <v>118</v>
      </c>
      <c r="E266" s="2" t="s">
        <v>214</v>
      </c>
      <c r="F266" s="2" t="s">
        <v>274</v>
      </c>
      <c r="G266" s="2" t="s">
        <v>995</v>
      </c>
      <c r="J266" s="1"/>
      <c r="K266" s="2" t="str">
        <f>+IFERROR(VLOOKUP(B266,Sectores[[Sector]:[Columna1]],2),"")</f>
        <v>24 Socioeconómico</v>
      </c>
      <c r="L266" s="2" t="str">
        <f>+IFERROR(VLOOKUP(C266,Contenido[[Contenido]:[Columna1]],2,0),"")</f>
        <v>24.03 Vulnerabilidad</v>
      </c>
      <c r="M266" s="2" t="str">
        <f>+IFERROR(VLOOKUP(D266,Temas[[Tema]:[Columna1]],2,0),"")</f>
        <v>24.03.01 Pobreza Extrema</v>
      </c>
      <c r="T266" s="5">
        <v>2.523999999999968</v>
      </c>
      <c r="W266" s="5">
        <v>3.1249999999999609</v>
      </c>
      <c r="Y266" s="5">
        <v>2.4379999999999828</v>
      </c>
      <c r="AA266" s="5">
        <v>3.6269999999999536</v>
      </c>
      <c r="AC266" s="5">
        <v>2.8459999999999646</v>
      </c>
      <c r="AE266" s="3">
        <v>1.882000000000001</v>
      </c>
      <c r="AH266" s="4">
        <v>4.2869999999999404</v>
      </c>
    </row>
    <row r="267" spans="1:34" s="2" customFormat="1" x14ac:dyDescent="0.25">
      <c r="A267" s="2" t="s">
        <v>408</v>
      </c>
      <c r="B267" s="2" t="s">
        <v>117</v>
      </c>
      <c r="C267" s="2" t="s">
        <v>412</v>
      </c>
      <c r="D267" s="2" t="s">
        <v>119</v>
      </c>
      <c r="E267" s="2" t="s">
        <v>215</v>
      </c>
      <c r="F267" s="2" t="s">
        <v>274</v>
      </c>
      <c r="G267" s="2" t="s">
        <v>995</v>
      </c>
      <c r="J267" s="1"/>
      <c r="K267" s="2" t="str">
        <f>+IFERROR(VLOOKUP(B267,Sectores[[Sector]:[Columna1]],2),"")</f>
        <v>24 Socioeconómico</v>
      </c>
      <c r="L267" s="2" t="str">
        <f>+IFERROR(VLOOKUP(C267,Contenido[[Contenido]:[Columna1]],2,0),"")</f>
        <v>24.03 Vulnerabilidad</v>
      </c>
      <c r="M267" s="2" t="str">
        <f>+IFERROR(VLOOKUP(D267,Temas[[Tema]:[Columna1]],2,0),"")</f>
        <v>24.03.03 Pobreza No Extrema</v>
      </c>
      <c r="T267" s="3">
        <v>8.8369999999999962</v>
      </c>
      <c r="W267" s="5">
        <v>9.859999999999971</v>
      </c>
      <c r="Y267" s="3">
        <v>9.9439999999999973</v>
      </c>
      <c r="AA267" s="3">
        <v>8.4639999999999951</v>
      </c>
      <c r="AC267" s="5">
        <v>6.9249999999999865</v>
      </c>
      <c r="AE267" s="5">
        <v>5.2199999999999545</v>
      </c>
      <c r="AH267" s="5">
        <v>6.5189999999999779</v>
      </c>
    </row>
    <row r="268" spans="1:34" s="2" customFormat="1" x14ac:dyDescent="0.25">
      <c r="A268" s="2" t="s">
        <v>398</v>
      </c>
      <c r="B268" s="2" t="s">
        <v>117</v>
      </c>
      <c r="C268" s="2" t="s">
        <v>412</v>
      </c>
      <c r="D268" s="2" t="s">
        <v>414</v>
      </c>
      <c r="E268" s="2" t="s">
        <v>116</v>
      </c>
      <c r="F268" s="2" t="s">
        <v>274</v>
      </c>
      <c r="G268" s="2" t="s">
        <v>995</v>
      </c>
      <c r="J268" s="1"/>
      <c r="K268" s="2" t="str">
        <f>+IFERROR(VLOOKUP(B268,Sectores[[Sector]:[Columna1]],2),"")</f>
        <v>24 Socioeconómico</v>
      </c>
      <c r="L268" s="2" t="str">
        <f>+IFERROR(VLOOKUP(C268,Contenido[[Contenido]:[Columna1]],2,0),"")</f>
        <v>24.03 Vulnerabilidad</v>
      </c>
      <c r="M268" s="2" t="str">
        <f>+IFERROR(VLOOKUP(D268,Temas[[Tema]:[Columna1]],2,0),"")</f>
        <v>24.03.02 Pobreza General</v>
      </c>
      <c r="T268" s="6">
        <v>11.360999999999965</v>
      </c>
      <c r="U268" s="6"/>
      <c r="V268" s="6"/>
      <c r="W268" s="6">
        <v>12.984999999999932</v>
      </c>
      <c r="X268" s="6"/>
      <c r="Y268" s="6">
        <v>12.38199999999998</v>
      </c>
      <c r="Z268" s="6"/>
      <c r="AA268" s="6">
        <v>12.090999999999948</v>
      </c>
      <c r="AB268" s="6"/>
      <c r="AC268" s="6">
        <v>9.7709999999999511</v>
      </c>
      <c r="AD268" s="6"/>
      <c r="AE268" s="6">
        <v>7.1019999999999559</v>
      </c>
      <c r="AF268" s="6"/>
      <c r="AG268" s="6"/>
      <c r="AH268" s="6">
        <v>10.805999999999919</v>
      </c>
    </row>
    <row r="269" spans="1:34" s="2" customFormat="1" x14ac:dyDescent="0.25">
      <c r="A269" s="2" t="s">
        <v>415</v>
      </c>
      <c r="B269" s="2" t="s">
        <v>117</v>
      </c>
      <c r="C269" s="2" t="s">
        <v>412</v>
      </c>
      <c r="D269" s="2" t="s">
        <v>414</v>
      </c>
      <c r="E269" s="2" t="s">
        <v>116</v>
      </c>
      <c r="F269" s="2" t="s">
        <v>274</v>
      </c>
      <c r="G269" s="2" t="s">
        <v>995</v>
      </c>
      <c r="J269" s="1"/>
      <c r="K269" s="2" t="str">
        <f>+IFERROR(VLOOKUP(B269,Sectores[[Sector]:[Columna1]],2),"")</f>
        <v>24 Socioeconómico</v>
      </c>
      <c r="L269" s="2" t="str">
        <f>+IFERROR(VLOOKUP(C269,Contenido[[Contenido]:[Columna1]],2,0),"")</f>
        <v>24.03 Vulnerabilidad</v>
      </c>
      <c r="M269" s="2" t="str">
        <f>+IFERROR(VLOOKUP(D269,Temas[[Tema]:[Columna1]],2,0),"")</f>
        <v>24.03.02 Pobreza General</v>
      </c>
      <c r="T269" s="6"/>
      <c r="U269" s="6"/>
      <c r="V269" s="6"/>
      <c r="W269" s="6"/>
      <c r="X269" s="6"/>
      <c r="Y269" s="7">
        <v>8.9119999999999973</v>
      </c>
      <c r="Z269" s="6"/>
      <c r="AA269" s="7">
        <v>3.0990000000000002</v>
      </c>
      <c r="AB269" s="6"/>
      <c r="AC269" s="7">
        <v>3</v>
      </c>
      <c r="AD269" s="6"/>
      <c r="AE269" s="7">
        <v>5.4189999999999978</v>
      </c>
      <c r="AF269" s="6"/>
      <c r="AG269" s="6"/>
      <c r="AH269" s="7">
        <v>6.7129999999999912</v>
      </c>
    </row>
    <row r="270" spans="1:34" s="2" customFormat="1" x14ac:dyDescent="0.25">
      <c r="A270" s="2" t="s">
        <v>120</v>
      </c>
      <c r="B270" s="2" t="s">
        <v>121</v>
      </c>
      <c r="C270" s="2" t="s">
        <v>175</v>
      </c>
      <c r="D270" s="2" t="s">
        <v>168</v>
      </c>
      <c r="E270" s="2" t="s">
        <v>177</v>
      </c>
      <c r="F270" s="2" t="s">
        <v>362</v>
      </c>
      <c r="J270" s="2" t="s">
        <v>802</v>
      </c>
      <c r="K270" s="2" t="str">
        <f>+IFERROR(VLOOKUP(B270,Sectores[[Sector]:[Columna1]],2),"")</f>
        <v>25 Telecomunicaciones</v>
      </c>
      <c r="L270" s="2" t="str">
        <f>+IFERROR(VLOOKUP(C270,Contenido[[Contenido]:[Columna1]],2,0),"")</f>
        <v>25.01 Internet</v>
      </c>
      <c r="M270" s="2" t="str">
        <f>+IFERROR(VLOOKUP(D270,Temas[[Tema]:[Columna1]],2,0),"")</f>
        <v>25.01.01 Internet Fijo</v>
      </c>
    </row>
    <row r="271" spans="1:34" s="2" customFormat="1" x14ac:dyDescent="0.25">
      <c r="A271" s="2" t="s">
        <v>122</v>
      </c>
      <c r="B271" s="2" t="s">
        <v>121</v>
      </c>
      <c r="C271" s="2" t="s">
        <v>176</v>
      </c>
      <c r="D271" s="2" t="s">
        <v>179</v>
      </c>
      <c r="E271" s="2" t="s">
        <v>178</v>
      </c>
      <c r="F271" s="2" t="s">
        <v>363</v>
      </c>
      <c r="J271" s="2" t="s">
        <v>802</v>
      </c>
      <c r="K271" s="2" t="str">
        <f>+IFERROR(VLOOKUP(B271,Sectores[[Sector]:[Columna1]],2),"")</f>
        <v>25 Telecomunicaciones</v>
      </c>
      <c r="L271" s="2" t="str">
        <f>+IFERROR(VLOOKUP(C271,Contenido[[Contenido]:[Columna1]],2,0),"")</f>
        <v>25.02 Televisión</v>
      </c>
      <c r="M271" s="2" t="str">
        <f>+IFERROR(VLOOKUP(D271,Temas[[Tema]:[Columna1]],2,0),"")</f>
        <v>25.02.01 Televisión de Pago</v>
      </c>
    </row>
    <row r="272" spans="1:34" s="2" customFormat="1" x14ac:dyDescent="0.25">
      <c r="A272" s="2" t="s">
        <v>364</v>
      </c>
      <c r="B272" s="2" t="s">
        <v>123</v>
      </c>
      <c r="C272" s="2" t="s">
        <v>47</v>
      </c>
      <c r="D272" s="2" t="s">
        <v>211</v>
      </c>
      <c r="E272" s="2" t="s">
        <v>784</v>
      </c>
      <c r="F272" s="2" t="s">
        <v>449</v>
      </c>
      <c r="G272" s="2" t="s">
        <v>595</v>
      </c>
      <c r="I272" s="2" t="s">
        <v>957</v>
      </c>
      <c r="J272" s="2" t="s">
        <v>799</v>
      </c>
      <c r="K272" s="2" t="str">
        <f>+IFERROR(VLOOKUP(B272,Sectores[[Sector]:[Columna1]],2),"")</f>
        <v>26 Transporte</v>
      </c>
      <c r="L272" s="2" t="str">
        <f>+IFERROR(VLOOKUP(C272,Contenido[[Contenido]:[Columna1]],2,0),"")</f>
        <v>26.02 Comercio Exterior</v>
      </c>
      <c r="M272" s="2" t="str">
        <f>+IFERROR(VLOOKUP(D272,Temas[[Tema]:[Columna1]],2,0),"")</f>
        <v>26.02.01 Carga Efectiva</v>
      </c>
    </row>
    <row r="273" spans="1:13" s="2" customFormat="1" x14ac:dyDescent="0.25">
      <c r="A273" s="2" t="s">
        <v>365</v>
      </c>
      <c r="B273" s="2" t="s">
        <v>123</v>
      </c>
      <c r="C273" s="2" t="s">
        <v>47</v>
      </c>
      <c r="D273" s="2" t="s">
        <v>211</v>
      </c>
      <c r="E273" s="2" t="s">
        <v>784</v>
      </c>
      <c r="F273" s="2" t="s">
        <v>449</v>
      </c>
      <c r="G273" s="2" t="s">
        <v>595</v>
      </c>
      <c r="I273" s="2" t="s">
        <v>958</v>
      </c>
      <c r="J273" s="2" t="s">
        <v>799</v>
      </c>
      <c r="K273" s="2" t="str">
        <f>+IFERROR(VLOOKUP(B273,Sectores[[Sector]:[Columna1]],2),"")</f>
        <v>26 Transporte</v>
      </c>
      <c r="L273" s="2" t="str">
        <f>+IFERROR(VLOOKUP(C273,Contenido[[Contenido]:[Columna1]],2,0),"")</f>
        <v>26.02 Comercio Exterior</v>
      </c>
      <c r="M273" s="2" t="str">
        <f>+IFERROR(VLOOKUP(D273,Temas[[Tema]:[Columna1]],2,0),"")</f>
        <v>26.02.01 Carga Efectiva</v>
      </c>
    </row>
    <row r="274" spans="1:13" s="2" customFormat="1" x14ac:dyDescent="0.25">
      <c r="A274" s="2" t="s">
        <v>366</v>
      </c>
      <c r="B274" s="2" t="s">
        <v>123</v>
      </c>
      <c r="C274" s="2" t="s">
        <v>47</v>
      </c>
      <c r="D274" s="2" t="s">
        <v>211</v>
      </c>
      <c r="E274" s="2" t="s">
        <v>784</v>
      </c>
      <c r="F274" s="2" t="s">
        <v>449</v>
      </c>
      <c r="G274" s="2" t="s">
        <v>595</v>
      </c>
      <c r="I274" s="2" t="s">
        <v>959</v>
      </c>
      <c r="J274" s="2" t="s">
        <v>799</v>
      </c>
      <c r="K274" s="2" t="str">
        <f>+IFERROR(VLOOKUP(B274,Sectores[[Sector]:[Columna1]],2),"")</f>
        <v>26 Transporte</v>
      </c>
      <c r="L274" s="2" t="str">
        <f>+IFERROR(VLOOKUP(C274,Contenido[[Contenido]:[Columna1]],2,0),"")</f>
        <v>26.02 Comercio Exterior</v>
      </c>
      <c r="M274" s="2" t="str">
        <f>+IFERROR(VLOOKUP(D274,Temas[[Tema]:[Columna1]],2,0),"")</f>
        <v>26.02.01 Carga Efectiva</v>
      </c>
    </row>
    <row r="275" spans="1:13" s="2" customFormat="1" x14ac:dyDescent="0.25">
      <c r="A275" s="2" t="s">
        <v>367</v>
      </c>
      <c r="B275" s="2" t="s">
        <v>123</v>
      </c>
      <c r="C275" s="2" t="s">
        <v>47</v>
      </c>
      <c r="D275" s="2" t="s">
        <v>211</v>
      </c>
      <c r="E275" s="2" t="s">
        <v>784</v>
      </c>
      <c r="F275" s="2" t="s">
        <v>449</v>
      </c>
      <c r="G275" s="2" t="s">
        <v>595</v>
      </c>
      <c r="I275" s="2" t="s">
        <v>960</v>
      </c>
      <c r="J275" s="2" t="s">
        <v>799</v>
      </c>
      <c r="K275" s="2" t="str">
        <f>+IFERROR(VLOOKUP(B275,Sectores[[Sector]:[Columna1]],2),"")</f>
        <v>26 Transporte</v>
      </c>
      <c r="L275" s="2" t="str">
        <f>+IFERROR(VLOOKUP(C275,Contenido[[Contenido]:[Columna1]],2,0),"")</f>
        <v>26.02 Comercio Exterior</v>
      </c>
      <c r="M275" s="2" t="str">
        <f>+IFERROR(VLOOKUP(D275,Temas[[Tema]:[Columna1]],2,0),"")</f>
        <v>26.02.01 Carga Efectiva</v>
      </c>
    </row>
    <row r="276" spans="1:13" s="2" customFormat="1" x14ac:dyDescent="0.25">
      <c r="A276" s="2" t="s">
        <v>368</v>
      </c>
      <c r="B276" s="2" t="s">
        <v>123</v>
      </c>
      <c r="C276" s="2" t="s">
        <v>47</v>
      </c>
      <c r="D276" s="2" t="s">
        <v>211</v>
      </c>
      <c r="E276" s="2" t="s">
        <v>784</v>
      </c>
      <c r="F276" s="2" t="s">
        <v>449</v>
      </c>
      <c r="G276" s="2" t="s">
        <v>595</v>
      </c>
      <c r="I276" s="2" t="s">
        <v>961</v>
      </c>
      <c r="J276" s="2" t="s">
        <v>799</v>
      </c>
      <c r="K276" s="2" t="str">
        <f>+IFERROR(VLOOKUP(B276,Sectores[[Sector]:[Columna1]],2),"")</f>
        <v>26 Transporte</v>
      </c>
      <c r="L276" s="2" t="str">
        <f>+IFERROR(VLOOKUP(C276,Contenido[[Contenido]:[Columna1]],2,0),"")</f>
        <v>26.02 Comercio Exterior</v>
      </c>
      <c r="M276" s="2" t="str">
        <f>+IFERROR(VLOOKUP(D276,Temas[[Tema]:[Columna1]],2,0),"")</f>
        <v>26.02.01 Carga Efectiva</v>
      </c>
    </row>
    <row r="277" spans="1:13" s="2" customFormat="1" x14ac:dyDescent="0.25">
      <c r="A277" s="2" t="s">
        <v>369</v>
      </c>
      <c r="B277" s="2" t="s">
        <v>123</v>
      </c>
      <c r="C277" s="2" t="s">
        <v>47</v>
      </c>
      <c r="D277" s="2" t="s">
        <v>211</v>
      </c>
      <c r="E277" s="2" t="s">
        <v>784</v>
      </c>
      <c r="F277" s="2" t="s">
        <v>449</v>
      </c>
      <c r="G277" s="2" t="s">
        <v>595</v>
      </c>
      <c r="I277" s="2" t="s">
        <v>962</v>
      </c>
      <c r="J277" s="2" t="s">
        <v>799</v>
      </c>
      <c r="K277" s="2" t="str">
        <f>+IFERROR(VLOOKUP(B277,Sectores[[Sector]:[Columna1]],2),"")</f>
        <v>26 Transporte</v>
      </c>
      <c r="L277" s="2" t="str">
        <f>+IFERROR(VLOOKUP(C277,Contenido[[Contenido]:[Columna1]],2,0),"")</f>
        <v>26.02 Comercio Exterior</v>
      </c>
      <c r="M277" s="2" t="str">
        <f>+IFERROR(VLOOKUP(D277,Temas[[Tema]:[Columna1]],2,0),"")</f>
        <v>26.02.01 Carga Efectiva</v>
      </c>
    </row>
    <row r="278" spans="1:13" s="2" customFormat="1" x14ac:dyDescent="0.25">
      <c r="A278" s="2" t="s">
        <v>785</v>
      </c>
      <c r="B278" s="2" t="s">
        <v>123</v>
      </c>
      <c r="C278" s="2" t="s">
        <v>47</v>
      </c>
      <c r="D278" s="2" t="s">
        <v>210</v>
      </c>
      <c r="E278" s="2" t="s">
        <v>410</v>
      </c>
      <c r="F278" s="2" t="s">
        <v>449</v>
      </c>
      <c r="G278" s="2" t="s">
        <v>595</v>
      </c>
      <c r="I278" s="2" t="s">
        <v>963</v>
      </c>
      <c r="J278" s="2" t="s">
        <v>799</v>
      </c>
      <c r="K278" s="2" t="str">
        <f>+IFERROR(VLOOKUP(B278,Sectores[[Sector]:[Columna1]],2),"")</f>
        <v>26 Transporte</v>
      </c>
      <c r="L278" s="2" t="str">
        <f>+IFERROR(VLOOKUP(C278,Contenido[[Contenido]:[Columna1]],2,0),"")</f>
        <v>26.02 Comercio Exterior</v>
      </c>
      <c r="M278" s="2" t="str">
        <f>+IFERROR(VLOOKUP(D278,Temas[[Tema]:[Columna1]],2,0),"")</f>
        <v>26.02.02 Carga Portuaria</v>
      </c>
    </row>
    <row r="279" spans="1:13" s="2" customFormat="1" x14ac:dyDescent="0.25">
      <c r="A279" s="2" t="s">
        <v>788</v>
      </c>
      <c r="B279" s="2" t="s">
        <v>123</v>
      </c>
      <c r="C279" s="2" t="s">
        <v>793</v>
      </c>
      <c r="D279" s="2" t="s">
        <v>210</v>
      </c>
      <c r="E279" s="2" t="s">
        <v>410</v>
      </c>
      <c r="F279" s="2" t="s">
        <v>449</v>
      </c>
      <c r="G279" s="2" t="s">
        <v>595</v>
      </c>
      <c r="I279" s="2" t="s">
        <v>964</v>
      </c>
      <c r="J279" s="2" t="s">
        <v>799</v>
      </c>
      <c r="K279" s="2" t="str">
        <f>+IFERROR(VLOOKUP(B279,Sectores[[Sector]:[Columna1]],2),"")</f>
        <v>26 Transporte</v>
      </c>
      <c r="L279" s="2" t="str">
        <f>+IFERROR(VLOOKUP(C279,Contenido[[Contenido]:[Columna1]],2,0),"")</f>
        <v>26.03 Comercio Nacional</v>
      </c>
      <c r="M279" s="2" t="str">
        <f>+IFERROR(VLOOKUP(D279,Temas[[Tema]:[Columna1]],2,0),"")</f>
        <v>26.02.02 Carga Portuaria</v>
      </c>
    </row>
    <row r="280" spans="1:13" s="2" customFormat="1" x14ac:dyDescent="0.25">
      <c r="A280" s="2" t="s">
        <v>124</v>
      </c>
      <c r="B280" s="2" t="s">
        <v>123</v>
      </c>
      <c r="C280" s="2" t="s">
        <v>47</v>
      </c>
      <c r="D280" s="2" t="s">
        <v>210</v>
      </c>
      <c r="E280" s="2" t="s">
        <v>410</v>
      </c>
      <c r="F280" s="2" t="s">
        <v>449</v>
      </c>
      <c r="G280" s="2" t="s">
        <v>595</v>
      </c>
      <c r="I280" s="2" t="s">
        <v>965</v>
      </c>
      <c r="J280" s="2" t="s">
        <v>799</v>
      </c>
      <c r="K280" s="2" t="str">
        <f>+IFERROR(VLOOKUP(B280,Sectores[[Sector]:[Columna1]],2),"")</f>
        <v>26 Transporte</v>
      </c>
      <c r="L280" s="2" t="str">
        <f>+IFERROR(VLOOKUP(C280,Contenido[[Contenido]:[Columna1]],2,0),"")</f>
        <v>26.02 Comercio Exterior</v>
      </c>
      <c r="M280" s="2" t="str">
        <f>+IFERROR(VLOOKUP(D280,Temas[[Tema]:[Columna1]],2,0),"")</f>
        <v>26.02.02 Carga Portuaria</v>
      </c>
    </row>
    <row r="281" spans="1:13" s="2" customFormat="1" x14ac:dyDescent="0.25">
      <c r="A281" s="2" t="s">
        <v>786</v>
      </c>
      <c r="B281" s="2" t="s">
        <v>123</v>
      </c>
      <c r="C281" s="2" t="s">
        <v>793</v>
      </c>
      <c r="D281" s="2" t="s">
        <v>210</v>
      </c>
      <c r="E281" s="2" t="s">
        <v>410</v>
      </c>
      <c r="F281" s="2" t="s">
        <v>449</v>
      </c>
      <c r="G281" s="2" t="s">
        <v>595</v>
      </c>
      <c r="I281" s="2" t="s">
        <v>966</v>
      </c>
      <c r="J281" s="2" t="s">
        <v>799</v>
      </c>
      <c r="K281" s="2" t="str">
        <f>+IFERROR(VLOOKUP(B281,Sectores[[Sector]:[Columna1]],2),"")</f>
        <v>26 Transporte</v>
      </c>
      <c r="L281" s="2" t="str">
        <f>+IFERROR(VLOOKUP(C281,Contenido[[Contenido]:[Columna1]],2,0),"")</f>
        <v>26.03 Comercio Nacional</v>
      </c>
      <c r="M281" s="2" t="str">
        <f>+IFERROR(VLOOKUP(D281,Temas[[Tema]:[Columna1]],2,0),"")</f>
        <v>26.02.02 Carga Portuaria</v>
      </c>
    </row>
    <row r="282" spans="1:13" s="2" customFormat="1" x14ac:dyDescent="0.25">
      <c r="A282" s="2" t="s">
        <v>787</v>
      </c>
      <c r="B282" s="2" t="s">
        <v>123</v>
      </c>
      <c r="C282" s="2" t="s">
        <v>47</v>
      </c>
      <c r="D282" s="2" t="s">
        <v>210</v>
      </c>
      <c r="E282" s="2" t="s">
        <v>410</v>
      </c>
      <c r="F282" s="2" t="s">
        <v>449</v>
      </c>
      <c r="G282" s="2" t="s">
        <v>595</v>
      </c>
      <c r="I282" s="2" t="s">
        <v>967</v>
      </c>
      <c r="J282" s="2" t="s">
        <v>799</v>
      </c>
      <c r="K282" s="2" t="str">
        <f>+IFERROR(VLOOKUP(B282,Sectores[[Sector]:[Columna1]],2),"")</f>
        <v>26 Transporte</v>
      </c>
      <c r="L282" s="2" t="str">
        <f>+IFERROR(VLOOKUP(C282,Contenido[[Contenido]:[Columna1]],2,0),"")</f>
        <v>26.02 Comercio Exterior</v>
      </c>
      <c r="M282" s="2" t="str">
        <f>+IFERROR(VLOOKUP(D282,Temas[[Tema]:[Columna1]],2,0),"")</f>
        <v>26.02.02 Carga Portuaria</v>
      </c>
    </row>
    <row r="283" spans="1:13" s="2" customFormat="1" x14ac:dyDescent="0.25">
      <c r="A283" s="2" t="s">
        <v>794</v>
      </c>
      <c r="B283" s="2" t="s">
        <v>123</v>
      </c>
      <c r="C283" s="2" t="s">
        <v>793</v>
      </c>
      <c r="D283" s="2" t="s">
        <v>212</v>
      </c>
      <c r="E283" s="2" t="s">
        <v>791</v>
      </c>
      <c r="F283" s="2" t="s">
        <v>789</v>
      </c>
      <c r="G283" s="2" t="s">
        <v>595</v>
      </c>
      <c r="I283" s="2" t="s">
        <v>968</v>
      </c>
      <c r="J283" s="2" t="s">
        <v>799</v>
      </c>
      <c r="K283" s="2" t="str">
        <f>+IFERROR(VLOOKUP(B283,Sectores[[Sector]:[Columna1]],2),"")</f>
        <v>26 Transporte</v>
      </c>
      <c r="L283" s="2" t="str">
        <f>+IFERROR(VLOOKUP(C283,Contenido[[Contenido]:[Columna1]],2,0),"")</f>
        <v>26.03 Comercio Nacional</v>
      </c>
      <c r="M283" s="2" t="str">
        <f>+IFERROR(VLOOKUP(D283,Temas[[Tema]:[Columna1]],2,0),"")</f>
        <v>26.03.02 Contenedores</v>
      </c>
    </row>
    <row r="284" spans="1:13" s="2" customFormat="1" x14ac:dyDescent="0.25">
      <c r="A284" s="2" t="s">
        <v>795</v>
      </c>
      <c r="B284" s="2" t="s">
        <v>123</v>
      </c>
      <c r="C284" s="2" t="s">
        <v>793</v>
      </c>
      <c r="D284" s="2" t="s">
        <v>212</v>
      </c>
      <c r="E284" s="2" t="s">
        <v>792</v>
      </c>
      <c r="F284" s="1" t="s">
        <v>790</v>
      </c>
      <c r="G284" s="2" t="s">
        <v>595</v>
      </c>
      <c r="I284" s="2" t="s">
        <v>969</v>
      </c>
      <c r="J284" s="2" t="s">
        <v>799</v>
      </c>
      <c r="K284" s="2" t="str">
        <f>+IFERROR(VLOOKUP(B284,Sectores[[Sector]:[Columna1]],2),"")</f>
        <v>26 Transporte</v>
      </c>
      <c r="L284" s="2" t="str">
        <f>+IFERROR(VLOOKUP(C284,Contenido[[Contenido]:[Columna1]],2,0),"")</f>
        <v>26.03 Comercio Nacional</v>
      </c>
      <c r="M284" s="2" t="str">
        <f>+IFERROR(VLOOKUP(D284,Temas[[Tema]:[Columna1]],2,0),"")</f>
        <v>26.03.02 Contenedores</v>
      </c>
    </row>
    <row r="285" spans="1:13" s="2" customFormat="1" x14ac:dyDescent="0.25">
      <c r="A285" s="2" t="s">
        <v>353</v>
      </c>
      <c r="B285" s="2" t="s">
        <v>123</v>
      </c>
      <c r="C285" s="2" t="s">
        <v>200</v>
      </c>
      <c r="D285" s="2" t="s">
        <v>198</v>
      </c>
      <c r="E285" s="2" t="s">
        <v>202</v>
      </c>
      <c r="F285" s="2" t="s">
        <v>986</v>
      </c>
      <c r="G285" s="2" t="s">
        <v>595</v>
      </c>
      <c r="I285" s="2" t="s">
        <v>970</v>
      </c>
      <c r="J285" s="2" t="s">
        <v>799</v>
      </c>
      <c r="K285" s="2" t="str">
        <f>+IFERROR(VLOOKUP(B285,Sectores[[Sector]:[Columna1]],2),"")</f>
        <v>26 Transporte</v>
      </c>
      <c r="L285" s="2" t="str">
        <f>+IFERROR(VLOOKUP(C285,Contenido[[Contenido]:[Columna1]],2,0),"")</f>
        <v>26.05 Transporte Público</v>
      </c>
      <c r="M285" s="2" t="str">
        <f>+IFERROR(VLOOKUP(D285,Temas[[Tema]:[Columna1]],2,0),"")</f>
        <v>26.04.01 Parque Vehicular</v>
      </c>
    </row>
    <row r="286" spans="1:13" s="2" customFormat="1" x14ac:dyDescent="0.25">
      <c r="A286" s="2" t="s">
        <v>350</v>
      </c>
      <c r="B286" s="2" t="s">
        <v>123</v>
      </c>
      <c r="C286" s="2" t="s">
        <v>201</v>
      </c>
      <c r="D286" s="2" t="s">
        <v>198</v>
      </c>
      <c r="E286" s="2" t="s">
        <v>208</v>
      </c>
      <c r="F286" s="2" t="s">
        <v>990</v>
      </c>
      <c r="G286" s="2" t="s">
        <v>595</v>
      </c>
      <c r="I286" s="2" t="s">
        <v>971</v>
      </c>
      <c r="J286" s="2" t="s">
        <v>799</v>
      </c>
      <c r="K286" s="2" t="str">
        <f>+IFERROR(VLOOKUP(B286,Sectores[[Sector]:[Columna1]],2),"")</f>
        <v>26 Transporte</v>
      </c>
      <c r="L286" s="2" t="str">
        <f>+IFERROR(VLOOKUP(C286,Contenido[[Contenido]:[Columna1]],2,0),"")</f>
        <v>26.04 Transporte Privado</v>
      </c>
      <c r="M286" s="2" t="str">
        <f>+IFERROR(VLOOKUP(D286,Temas[[Tema]:[Columna1]],2,0),"")</f>
        <v>26.04.01 Parque Vehicular</v>
      </c>
    </row>
    <row r="287" spans="1:13" s="2" customFormat="1" x14ac:dyDescent="0.25">
      <c r="A287" s="2" t="s">
        <v>352</v>
      </c>
      <c r="B287" s="2" t="s">
        <v>123</v>
      </c>
      <c r="C287" s="2" t="s">
        <v>201</v>
      </c>
      <c r="D287" s="2" t="s">
        <v>198</v>
      </c>
      <c r="E287" s="2" t="s">
        <v>203</v>
      </c>
      <c r="F287" s="2" t="s">
        <v>987</v>
      </c>
      <c r="G287" s="2" t="s">
        <v>595</v>
      </c>
      <c r="I287" s="2" t="s">
        <v>972</v>
      </c>
      <c r="J287" s="2" t="s">
        <v>799</v>
      </c>
      <c r="K287" s="2" t="str">
        <f>+IFERROR(VLOOKUP(B287,Sectores[[Sector]:[Columna1]],2),"")</f>
        <v>26 Transporte</v>
      </c>
      <c r="L287" s="2" t="str">
        <f>+IFERROR(VLOOKUP(C287,Contenido[[Contenido]:[Columna1]],2,0),"")</f>
        <v>26.04 Transporte Privado</v>
      </c>
      <c r="M287" s="2" t="str">
        <f>+IFERROR(VLOOKUP(D287,Temas[[Tema]:[Columna1]],2,0),"")</f>
        <v>26.04.01 Parque Vehicular</v>
      </c>
    </row>
    <row r="288" spans="1:13" s="2" customFormat="1" x14ac:dyDescent="0.25">
      <c r="A288" s="2" t="s">
        <v>351</v>
      </c>
      <c r="B288" s="2" t="s">
        <v>123</v>
      </c>
      <c r="C288" s="2" t="s">
        <v>200</v>
      </c>
      <c r="D288" s="2" t="s">
        <v>198</v>
      </c>
      <c r="E288" s="2" t="s">
        <v>204</v>
      </c>
      <c r="F288" s="2" t="s">
        <v>988</v>
      </c>
      <c r="G288" s="2" t="s">
        <v>595</v>
      </c>
      <c r="I288" s="2" t="s">
        <v>973</v>
      </c>
      <c r="J288" s="2" t="s">
        <v>799</v>
      </c>
      <c r="K288" s="2" t="str">
        <f>+IFERROR(VLOOKUP(B288,Sectores[[Sector]:[Columna1]],2),"")</f>
        <v>26 Transporte</v>
      </c>
      <c r="L288" s="2" t="str">
        <f>+IFERROR(VLOOKUP(C288,Contenido[[Contenido]:[Columna1]],2,0),"")</f>
        <v>26.05 Transporte Público</v>
      </c>
      <c r="M288" s="2" t="str">
        <f>+IFERROR(VLOOKUP(D288,Temas[[Tema]:[Columna1]],2,0),"")</f>
        <v>26.04.01 Parque Vehicular</v>
      </c>
    </row>
    <row r="289" spans="1:34" s="2" customFormat="1" x14ac:dyDescent="0.25">
      <c r="A289" s="2" t="s">
        <v>354</v>
      </c>
      <c r="B289" s="2" t="s">
        <v>123</v>
      </c>
      <c r="C289" s="2" t="s">
        <v>200</v>
      </c>
      <c r="D289" s="2" t="s">
        <v>198</v>
      </c>
      <c r="E289" s="2" t="s">
        <v>205</v>
      </c>
      <c r="F289" s="2" t="s">
        <v>989</v>
      </c>
      <c r="G289" s="2" t="s">
        <v>595</v>
      </c>
      <c r="I289" s="2" t="s">
        <v>974</v>
      </c>
      <c r="J289" s="2" t="s">
        <v>799</v>
      </c>
      <c r="K289" s="2" t="str">
        <f>+IFERROR(VLOOKUP(B289,Sectores[[Sector]:[Columna1]],2),"")</f>
        <v>26 Transporte</v>
      </c>
      <c r="L289" s="2" t="str">
        <f>+IFERROR(VLOOKUP(C289,Contenido[[Contenido]:[Columna1]],2,0),"")</f>
        <v>26.05 Transporte Público</v>
      </c>
      <c r="M289" s="2" t="str">
        <f>+IFERROR(VLOOKUP(D289,Temas[[Tema]:[Columna1]],2,0),"")</f>
        <v>26.04.01 Parque Vehicular</v>
      </c>
    </row>
    <row r="290" spans="1:34" s="2" customFormat="1" x14ac:dyDescent="0.25">
      <c r="A290" s="2" t="s">
        <v>355</v>
      </c>
      <c r="B290" s="2" t="s">
        <v>123</v>
      </c>
      <c r="C290" s="2" t="s">
        <v>199</v>
      </c>
      <c r="D290" s="2" t="s">
        <v>206</v>
      </c>
      <c r="E290" s="2" t="s">
        <v>349</v>
      </c>
      <c r="F290" s="2" t="s">
        <v>991</v>
      </c>
      <c r="G290" s="2" t="s">
        <v>595</v>
      </c>
      <c r="I290" s="2" t="s">
        <v>975</v>
      </c>
      <c r="J290" s="2" t="s">
        <v>799</v>
      </c>
      <c r="K290" s="2" t="str">
        <f>+IFERROR(VLOOKUP(B290,Sectores[[Sector]:[Columna1]],2),"")</f>
        <v>26 Transporte</v>
      </c>
      <c r="L290" s="2" t="str">
        <f>+IFERROR(VLOOKUP(C290,Contenido[[Contenido]:[Columna1]],2,0),"")</f>
        <v>26.01 Autopistas</v>
      </c>
      <c r="M290" s="2" t="str">
        <f>+IFERROR(VLOOKUP(D290,Temas[[Tema]:[Columna1]],2,0),"")</f>
        <v>26.01.01 Plazas de Peajes y Pórticos</v>
      </c>
    </row>
    <row r="291" spans="1:34" s="2" customFormat="1" x14ac:dyDescent="0.25">
      <c r="A291" s="2" t="s">
        <v>356</v>
      </c>
      <c r="B291" s="2" t="s">
        <v>123</v>
      </c>
      <c r="C291" s="2" t="s">
        <v>199</v>
      </c>
      <c r="D291" s="2" t="s">
        <v>207</v>
      </c>
      <c r="E291" s="2" t="s">
        <v>349</v>
      </c>
      <c r="F291" s="2" t="s">
        <v>991</v>
      </c>
      <c r="G291" s="2" t="s">
        <v>595</v>
      </c>
      <c r="I291" s="2" t="s">
        <v>976</v>
      </c>
      <c r="J291" s="2" t="s">
        <v>799</v>
      </c>
      <c r="K291" s="2" t="str">
        <f>+IFERROR(VLOOKUP(B291,Sectores[[Sector]:[Columna1]],2),"")</f>
        <v>26 Transporte</v>
      </c>
      <c r="L291" s="2" t="str">
        <f>+IFERROR(VLOOKUP(C291,Contenido[[Contenido]:[Columna1]],2,0),"")</f>
        <v>26.01 Autopistas</v>
      </c>
      <c r="M291" s="2" t="str">
        <f>+IFERROR(VLOOKUP(D291,Temas[[Tema]:[Columna1]],2,0),"")</f>
        <v>26.01.02 Pórticos</v>
      </c>
    </row>
    <row r="292" spans="1:34" s="2" customFormat="1" x14ac:dyDescent="0.25">
      <c r="A292" s="2" t="s">
        <v>125</v>
      </c>
      <c r="B292" s="2" t="s">
        <v>126</v>
      </c>
      <c r="C292" s="2" t="s">
        <v>127</v>
      </c>
      <c r="D292" s="2" t="s">
        <v>213</v>
      </c>
      <c r="E292" s="2" t="s">
        <v>209</v>
      </c>
      <c r="F292" s="2" t="s">
        <v>992</v>
      </c>
      <c r="J292" s="2" t="s">
        <v>798</v>
      </c>
      <c r="K292" s="2" t="str">
        <f>+IFERROR(VLOOKUP(B292,Sectores[[Sector]:[Columna1]],2),"")</f>
        <v>27 Utilidad Pública</v>
      </c>
      <c r="L292" s="2" t="str">
        <f>+IFERROR(VLOOKUP(C292,Contenido[[Contenido]:[Columna1]],2,0),"")</f>
        <v>27.01 Seguridad</v>
      </c>
      <c r="M292" s="2" t="str">
        <f>+IFERROR(VLOOKUP(D292,Temas[[Tema]:[Columna1]],2,0),"")</f>
        <v>21.05.02 Emergencias</v>
      </c>
    </row>
    <row r="293" spans="1:34" s="2" customFormat="1" x14ac:dyDescent="0.25">
      <c r="A293" s="2" t="s">
        <v>796</v>
      </c>
      <c r="B293" s="2" t="s">
        <v>94</v>
      </c>
      <c r="C293" s="2" t="s">
        <v>357</v>
      </c>
      <c r="D293" s="2" t="s">
        <v>358</v>
      </c>
      <c r="E293" s="2" t="s">
        <v>359</v>
      </c>
      <c r="F293" s="2" t="s">
        <v>361</v>
      </c>
      <c r="G293" s="2" t="s">
        <v>979</v>
      </c>
      <c r="J293" s="2" t="s">
        <v>798</v>
      </c>
      <c r="K293" s="2" t="str">
        <f>+IFERROR(VLOOKUP(B293,Sectores[[Sector]:[Columna1]],2),"")</f>
        <v>14 Gobiernos Locales</v>
      </c>
      <c r="L293" s="2" t="str">
        <f>+IFERROR(VLOOKUP(C293,Contenido[[Contenido]:[Columna1]],2,0),"")</f>
        <v>14.03 Egreso</v>
      </c>
      <c r="M293" s="2" t="str">
        <f>+IFERROR(VLOOKUP(D293,Temas[[Tema]:[Columna1]],2,0),"")</f>
        <v>14.01.03 Pensiones</v>
      </c>
    </row>
    <row r="294" spans="1:34" s="2" customFormat="1" x14ac:dyDescent="0.25">
      <c r="A294" s="2" t="s">
        <v>797</v>
      </c>
      <c r="B294" s="2" t="s">
        <v>94</v>
      </c>
      <c r="C294" s="2" t="s">
        <v>357</v>
      </c>
      <c r="D294" s="2" t="s">
        <v>358</v>
      </c>
      <c r="E294" s="2" t="s">
        <v>360</v>
      </c>
      <c r="F294" s="2" t="s">
        <v>361</v>
      </c>
      <c r="G294" s="2" t="s">
        <v>979</v>
      </c>
      <c r="J294" s="2" t="s">
        <v>798</v>
      </c>
      <c r="K294" s="2" t="str">
        <f>+IFERROR(VLOOKUP(B294,Sectores[[Sector]:[Columna1]],2),"")</f>
        <v>14 Gobiernos Locales</v>
      </c>
      <c r="L294" s="2" t="str">
        <f>+IFERROR(VLOOKUP(C294,Contenido[[Contenido]:[Columna1]],2,0),"")</f>
        <v>14.03 Egreso</v>
      </c>
      <c r="M294" s="2" t="str">
        <f>+IFERROR(VLOOKUP(D294,Temas[[Tema]:[Columna1]],2,0),"")</f>
        <v>14.01.03 Pensiones</v>
      </c>
    </row>
    <row r="295" spans="1:34" x14ac:dyDescent="0.25">
      <c r="A295" t="s">
        <v>996</v>
      </c>
      <c r="B295" t="s">
        <v>94</v>
      </c>
      <c r="C295" t="s">
        <v>357</v>
      </c>
      <c r="D295" t="s">
        <v>358</v>
      </c>
      <c r="E295" t="s">
        <v>997</v>
      </c>
      <c r="F295" t="s">
        <v>998</v>
      </c>
      <c r="G295" t="s">
        <v>979</v>
      </c>
      <c r="J295" t="s">
        <v>798</v>
      </c>
      <c r="K295" s="2" t="str">
        <f>+IFERROR(VLOOKUP(B295,Sectores[[Sector]:[Columna1]],2),"")</f>
        <v>14 Gobiernos Locales</v>
      </c>
      <c r="L295" s="2" t="str">
        <f>+IFERROR(VLOOKUP(C295,Contenido[[Contenido]:[Columna1]],2,0),"")</f>
        <v>14.03 Egreso</v>
      </c>
      <c r="M295" s="2" t="str">
        <f>+IFERROR(VLOOKUP(D295,Temas[[Tema]:[Columna1]],2,0),"")</f>
        <v>14.01.03 Pensiones</v>
      </c>
    </row>
    <row r="296" spans="1:34" x14ac:dyDescent="0.25">
      <c r="A296" t="s">
        <v>999</v>
      </c>
      <c r="B296" t="s">
        <v>117</v>
      </c>
      <c r="C296" t="s">
        <v>1000</v>
      </c>
      <c r="D296" t="s">
        <v>1001</v>
      </c>
      <c r="E296" t="s">
        <v>1002</v>
      </c>
      <c r="F296" t="s">
        <v>1003</v>
      </c>
      <c r="G296" t="s">
        <v>995</v>
      </c>
      <c r="J296" t="s">
        <v>2719</v>
      </c>
      <c r="K296" s="2" t="str">
        <f>+IFERROR(VLOOKUP(B296,Sectores[[Sector]:[Columna1]],2),"")</f>
        <v>24 Socioeconómico</v>
      </c>
      <c r="L296" s="2" t="str">
        <f>+IFERROR(VLOOKUP(C296,Contenido[[Contenido]:[Columna1]],2,0),"")</f>
        <v>24.02 Ingreso Promedio por Persona</v>
      </c>
      <c r="M296" s="2" t="str">
        <f>+IFERROR(VLOOKUP(D296,Temas[[Tema]:[Columna1]],2,0),"")</f>
        <v>24.02.02 Sexo</v>
      </c>
      <c r="T296">
        <v>381619.96270252467</v>
      </c>
      <c r="U296">
        <v>400151.40847460611</v>
      </c>
      <c r="V296">
        <v>418682.85424668755</v>
      </c>
      <c r="W296">
        <v>437214.30001876899</v>
      </c>
      <c r="X296">
        <v>475406.63065312151</v>
      </c>
      <c r="Y296">
        <v>513598.96128747403</v>
      </c>
      <c r="Z296">
        <v>484681.9221416635</v>
      </c>
      <c r="AA296">
        <v>455764.88299585303</v>
      </c>
      <c r="AB296">
        <v>489696.07902978169</v>
      </c>
      <c r="AC296">
        <v>523627.27506371035</v>
      </c>
      <c r="AD296">
        <v>546571.22839819046</v>
      </c>
      <c r="AE296">
        <v>569515.18173267052</v>
      </c>
      <c r="AF296">
        <v>532625.93892694649</v>
      </c>
      <c r="AG296">
        <v>495736.69612122246</v>
      </c>
      <c r="AH296">
        <v>458847.45331549842</v>
      </c>
    </row>
    <row r="297" spans="1:34" x14ac:dyDescent="0.25">
      <c r="A297" t="s">
        <v>1005</v>
      </c>
      <c r="B297" t="s">
        <v>117</v>
      </c>
      <c r="C297" t="s">
        <v>1000</v>
      </c>
      <c r="D297" t="s">
        <v>1001</v>
      </c>
      <c r="E297" t="s">
        <v>1006</v>
      </c>
      <c r="F297" t="s">
        <v>1003</v>
      </c>
      <c r="G297" t="s">
        <v>995</v>
      </c>
      <c r="J297" t="s">
        <v>2719</v>
      </c>
      <c r="K297" s="2" t="str">
        <f>+IFERROR(VLOOKUP(B297,Sectores[[Sector]:[Columna1]],2),"")</f>
        <v>24 Socioeconómico</v>
      </c>
      <c r="L297" s="2" t="str">
        <f>+IFERROR(VLOOKUP(C297,Contenido[[Contenido]:[Columna1]],2,0),"")</f>
        <v>24.02 Ingreso Promedio por Persona</v>
      </c>
      <c r="M297" s="2" t="str">
        <f>+IFERROR(VLOOKUP(D297,Temas[[Tema]:[Columna1]],2,0),"")</f>
        <v>24.02.02 Sexo</v>
      </c>
      <c r="T297">
        <v>222647.24336951197</v>
      </c>
      <c r="U297">
        <v>228118.29360997677</v>
      </c>
      <c r="V297">
        <v>233589.34385044157</v>
      </c>
      <c r="W297">
        <v>239060.39409090634</v>
      </c>
      <c r="X297">
        <v>264875.80426664336</v>
      </c>
      <c r="Y297">
        <v>290691.21444238035</v>
      </c>
      <c r="Z297">
        <v>283291.65567842568</v>
      </c>
      <c r="AA297">
        <v>275892.09691447101</v>
      </c>
      <c r="AB297">
        <v>297213.98805977067</v>
      </c>
      <c r="AC297">
        <v>318535.87920507038</v>
      </c>
      <c r="AD297">
        <v>339405.26517444616</v>
      </c>
      <c r="AE297">
        <v>360274.65114382189</v>
      </c>
      <c r="AF297">
        <v>342472.63931900536</v>
      </c>
      <c r="AG297">
        <v>324670.62749418884</v>
      </c>
      <c r="AH297">
        <v>306868.61566937232</v>
      </c>
    </row>
    <row r="298" spans="1:34" x14ac:dyDescent="0.25">
      <c r="A298" t="s">
        <v>1007</v>
      </c>
      <c r="B298" t="s">
        <v>117</v>
      </c>
      <c r="C298" t="s">
        <v>1000</v>
      </c>
      <c r="D298" t="s">
        <v>137</v>
      </c>
      <c r="E298" t="s">
        <v>1008</v>
      </c>
      <c r="F298" t="s">
        <v>1003</v>
      </c>
      <c r="G298" t="s">
        <v>995</v>
      </c>
      <c r="J298" t="s">
        <v>2719</v>
      </c>
      <c r="K298" s="2" t="str">
        <f>+IFERROR(VLOOKUP(B298,Sectores[[Sector]:[Columna1]],2),"")</f>
        <v>24 Socioeconómico</v>
      </c>
      <c r="L298" s="2" t="str">
        <f>+IFERROR(VLOOKUP(C298,Contenido[[Contenido]:[Columna1]],2,0),"")</f>
        <v>24.02 Ingreso Promedio por Persona</v>
      </c>
      <c r="M298" s="2" t="str">
        <f>+IFERROR(VLOOKUP(D298,Temas[[Tema]:[Columna1]],2,0),"")</f>
        <v>06.01.03 Total</v>
      </c>
      <c r="T298">
        <v>311044.24908938614</v>
      </c>
      <c r="U298">
        <v>321564.3931275818</v>
      </c>
      <c r="V298">
        <v>332084.53716577752</v>
      </c>
      <c r="W298">
        <v>342604.68120397319</v>
      </c>
      <c r="X298">
        <v>373620.55830157455</v>
      </c>
      <c r="Y298">
        <v>404636.43539917585</v>
      </c>
      <c r="Z298">
        <v>385430.68423949915</v>
      </c>
      <c r="AA298">
        <v>366224.9330798224</v>
      </c>
      <c r="AB298">
        <v>393002.88253232202</v>
      </c>
      <c r="AC298">
        <v>419780.83198482165</v>
      </c>
      <c r="AD298">
        <v>441596.33814776165</v>
      </c>
      <c r="AE298">
        <v>463411.84431070159</v>
      </c>
      <c r="AF298">
        <v>434656.59672205814</v>
      </c>
      <c r="AG298">
        <v>405901.34913341468</v>
      </c>
      <c r="AH298">
        <v>377146.10154477123</v>
      </c>
    </row>
    <row r="299" spans="1:34" x14ac:dyDescent="0.25">
      <c r="A299" t="s">
        <v>1009</v>
      </c>
      <c r="B299" t="s">
        <v>117</v>
      </c>
      <c r="C299" t="s">
        <v>1000</v>
      </c>
      <c r="D299" t="s">
        <v>1010</v>
      </c>
      <c r="E299" t="s">
        <v>1011</v>
      </c>
      <c r="F299" t="s">
        <v>1003</v>
      </c>
      <c r="G299" t="s">
        <v>995</v>
      </c>
      <c r="J299" t="s">
        <v>2719</v>
      </c>
      <c r="K299" s="2" t="str">
        <f>+IFERROR(VLOOKUP(B299,Sectores[[Sector]:[Columna1]],2),"")</f>
        <v>24 Socioeconómico</v>
      </c>
      <c r="L299" s="2" t="str">
        <f>+IFERROR(VLOOKUP(C299,Contenido[[Contenido]:[Columna1]],2,0),"")</f>
        <v>24.02 Ingreso Promedio por Persona</v>
      </c>
      <c r="M299" s="2" t="str">
        <f>+IFERROR(VLOOKUP(D299,Temas[[Tema]:[Columna1]],2,0),"")</f>
        <v>24.02.01 Etnia</v>
      </c>
      <c r="T299">
        <v>118430.21486199576</v>
      </c>
      <c r="U299">
        <v>92328.657527044794</v>
      </c>
      <c r="V299">
        <v>66227.100192093829</v>
      </c>
      <c r="W299">
        <v>40125.542857142864</v>
      </c>
      <c r="X299">
        <v>228184.99298978277</v>
      </c>
      <c r="Y299">
        <v>416244.44312242267</v>
      </c>
      <c r="Z299">
        <v>313705.07420895179</v>
      </c>
      <c r="AA299">
        <v>211165.70529548093</v>
      </c>
      <c r="AB299">
        <v>276447.34318289201</v>
      </c>
      <c r="AC299">
        <v>341728.98107030307</v>
      </c>
      <c r="AD299">
        <v>341959.964953574</v>
      </c>
      <c r="AE299">
        <v>342190.94883684488</v>
      </c>
      <c r="AF299">
        <v>282997.50889178226</v>
      </c>
      <c r="AG299">
        <v>223804.06894671964</v>
      </c>
      <c r="AH299">
        <v>164610.62900165698</v>
      </c>
    </row>
    <row r="300" spans="1:34" x14ac:dyDescent="0.25">
      <c r="A300" t="s">
        <v>1012</v>
      </c>
      <c r="B300" t="s">
        <v>117</v>
      </c>
      <c r="C300" t="s">
        <v>1000</v>
      </c>
      <c r="D300" t="s">
        <v>1010</v>
      </c>
      <c r="E300" t="s">
        <v>1013</v>
      </c>
      <c r="F300" t="s">
        <v>1003</v>
      </c>
      <c r="G300" t="s">
        <v>995</v>
      </c>
      <c r="J300" t="s">
        <v>2719</v>
      </c>
      <c r="K300" s="2" t="str">
        <f>+IFERROR(VLOOKUP(B300,Sectores[[Sector]:[Columna1]],2),"")</f>
        <v>24 Socioeconómico</v>
      </c>
      <c r="L300" s="2" t="str">
        <f>+IFERROR(VLOOKUP(C300,Contenido[[Contenido]:[Columna1]],2,0),"")</f>
        <v>24.02 Ingreso Promedio por Persona</v>
      </c>
      <c r="M300" s="2" t="str">
        <f>+IFERROR(VLOOKUP(D300,Temas[[Tema]:[Columna1]],2,0),"")</f>
        <v>24.02.01 Etnia</v>
      </c>
      <c r="T300">
        <v>259168.76455274041</v>
      </c>
      <c r="U300">
        <v>275478.87209058588</v>
      </c>
      <c r="V300">
        <v>291788.97962843138</v>
      </c>
      <c r="W300">
        <v>308099.08716627682</v>
      </c>
      <c r="X300">
        <v>351908.14902410621</v>
      </c>
      <c r="Y300">
        <v>395717.21088193555</v>
      </c>
      <c r="Z300">
        <v>394956.71746719035</v>
      </c>
      <c r="AA300">
        <v>394196.22405244515</v>
      </c>
      <c r="AB300">
        <v>414363.46333285578</v>
      </c>
      <c r="AC300">
        <v>434530.70261326642</v>
      </c>
      <c r="AD300">
        <v>425135.2746269108</v>
      </c>
      <c r="AE300">
        <v>415739.84664055519</v>
      </c>
      <c r="AF300">
        <v>403997.98574507696</v>
      </c>
      <c r="AG300">
        <v>392256.12484959874</v>
      </c>
      <c r="AH300">
        <v>380514.26395412051</v>
      </c>
    </row>
    <row r="301" spans="1:34" x14ac:dyDescent="0.25">
      <c r="A301" t="s">
        <v>1014</v>
      </c>
      <c r="B301" t="s">
        <v>117</v>
      </c>
      <c r="C301" t="s">
        <v>1000</v>
      </c>
      <c r="D301" t="s">
        <v>1010</v>
      </c>
      <c r="E301" t="s">
        <v>1015</v>
      </c>
      <c r="F301" t="s">
        <v>1003</v>
      </c>
      <c r="G301" t="s">
        <v>995</v>
      </c>
      <c r="J301" t="s">
        <v>2719</v>
      </c>
      <c r="K301" s="2" t="str">
        <f>+IFERROR(VLOOKUP(B301,Sectores[[Sector]:[Columna1]],2),"")</f>
        <v>24 Socioeconómico</v>
      </c>
      <c r="L301" s="2" t="str">
        <f>+IFERROR(VLOOKUP(C301,Contenido[[Contenido]:[Columna1]],2,0),"")</f>
        <v>24.02 Ingreso Promedio por Persona</v>
      </c>
      <c r="M301" s="2" t="str">
        <f>+IFERROR(VLOOKUP(D301,Temas[[Tema]:[Columna1]],2,0),"")</f>
        <v>24.02.01 Etnia</v>
      </c>
      <c r="T301">
        <v>228399.89634650326</v>
      </c>
      <c r="U301">
        <v>257804.73007070515</v>
      </c>
      <c r="V301">
        <v>287209.56379490701</v>
      </c>
      <c r="W301">
        <v>316614.3975191089</v>
      </c>
      <c r="X301">
        <v>337822.4911235724</v>
      </c>
      <c r="Y301">
        <v>359030.5847280359</v>
      </c>
      <c r="Z301">
        <v>333033.90156694391</v>
      </c>
      <c r="AA301">
        <v>307037.21840585192</v>
      </c>
      <c r="AB301">
        <v>321623.98574470775</v>
      </c>
      <c r="AC301">
        <v>336210.75308356358</v>
      </c>
      <c r="AD301">
        <v>377720.55127296317</v>
      </c>
      <c r="AE301">
        <v>419230.34946236276</v>
      </c>
      <c r="AF301">
        <v>395165.8910587164</v>
      </c>
      <c r="AG301">
        <v>371101.43265506998</v>
      </c>
      <c r="AH301">
        <v>347036.97425142361</v>
      </c>
    </row>
    <row r="302" spans="1:34" x14ac:dyDescent="0.25">
      <c r="A302" t="s">
        <v>1016</v>
      </c>
      <c r="B302" t="s">
        <v>117</v>
      </c>
      <c r="C302" t="s">
        <v>1000</v>
      </c>
      <c r="D302" t="s">
        <v>1010</v>
      </c>
      <c r="E302" t="s">
        <v>1017</v>
      </c>
      <c r="F302" t="s">
        <v>1003</v>
      </c>
      <c r="G302" t="s">
        <v>995</v>
      </c>
      <c r="J302" t="s">
        <v>2719</v>
      </c>
      <c r="K302" s="2" t="str">
        <f>+IFERROR(VLOOKUP(B302,Sectores[[Sector]:[Columna1]],2),"")</f>
        <v>24 Socioeconómico</v>
      </c>
      <c r="L302" s="2" t="str">
        <f>+IFERROR(VLOOKUP(C302,Contenido[[Contenido]:[Columna1]],2,0),"")</f>
        <v>24.02 Ingreso Promedio por Persona</v>
      </c>
      <c r="M302" s="2" t="str">
        <f>+IFERROR(VLOOKUP(D302,Temas[[Tema]:[Columna1]],2,0),"")</f>
        <v>24.02.01 Etnia</v>
      </c>
      <c r="T302">
        <v>194754.03110649349</v>
      </c>
      <c r="U302">
        <v>232000.8905085263</v>
      </c>
      <c r="V302">
        <v>269247.7499105591</v>
      </c>
      <c r="W302">
        <v>306494.6093125919</v>
      </c>
      <c r="X302">
        <v>386304.45109135634</v>
      </c>
      <c r="Y302">
        <v>466114.29287012084</v>
      </c>
      <c r="Z302">
        <v>463496.63797624386</v>
      </c>
      <c r="AA302">
        <v>460878.98308236693</v>
      </c>
      <c r="AB302">
        <v>437260.59097025171</v>
      </c>
      <c r="AC302">
        <v>413642.19885813649</v>
      </c>
      <c r="AD302">
        <v>432099.41552370321</v>
      </c>
      <c r="AE302">
        <v>450556.63218926993</v>
      </c>
      <c r="AF302">
        <v>429753.96609031316</v>
      </c>
      <c r="AG302">
        <v>408951.29999135633</v>
      </c>
      <c r="AH302">
        <v>388148.63389239955</v>
      </c>
    </row>
    <row r="303" spans="1:34" x14ac:dyDescent="0.25">
      <c r="A303" t="s">
        <v>1018</v>
      </c>
      <c r="B303" t="s">
        <v>117</v>
      </c>
      <c r="C303" t="s">
        <v>1000</v>
      </c>
      <c r="D303" t="s">
        <v>1010</v>
      </c>
      <c r="E303" t="s">
        <v>1019</v>
      </c>
      <c r="F303" t="s">
        <v>1003</v>
      </c>
      <c r="G303" t="s">
        <v>995</v>
      </c>
      <c r="J303" t="s">
        <v>2719</v>
      </c>
      <c r="K303" s="2" t="str">
        <f>+IFERROR(VLOOKUP(B303,Sectores[[Sector]:[Columna1]],2),"")</f>
        <v>24 Socioeconómico</v>
      </c>
      <c r="L303" s="2" t="str">
        <f>+IFERROR(VLOOKUP(C303,Contenido[[Contenido]:[Columna1]],2,0),"")</f>
        <v>24.02 Ingreso Promedio por Persona</v>
      </c>
      <c r="M303" s="2" t="str">
        <f>+IFERROR(VLOOKUP(D303,Temas[[Tema]:[Columna1]],2,0),"")</f>
        <v>24.02.01 Etnia</v>
      </c>
      <c r="T303">
        <v>277983.72741252626</v>
      </c>
      <c r="U303">
        <v>292967.72248982574</v>
      </c>
      <c r="V303">
        <v>307951.71756712522</v>
      </c>
      <c r="W303">
        <v>322935.71264442476</v>
      </c>
      <c r="X303">
        <v>337562.11080157699</v>
      </c>
      <c r="Y303">
        <v>352188.50895872916</v>
      </c>
      <c r="Z303">
        <v>322050.14597964042</v>
      </c>
      <c r="AA303">
        <v>291911.78300055169</v>
      </c>
      <c r="AB303">
        <v>321888.91359385219</v>
      </c>
      <c r="AC303">
        <v>351866.0441871527</v>
      </c>
      <c r="AD303">
        <v>364728.5117446034</v>
      </c>
      <c r="AE303">
        <v>377590.97930205415</v>
      </c>
      <c r="AF303">
        <v>363401.1770271752</v>
      </c>
      <c r="AG303">
        <v>349211.37475229625</v>
      </c>
      <c r="AH303">
        <v>335021.5724774173</v>
      </c>
    </row>
    <row r="304" spans="1:34" x14ac:dyDescent="0.25">
      <c r="A304" t="s">
        <v>1020</v>
      </c>
      <c r="B304" t="s">
        <v>117</v>
      </c>
      <c r="C304" t="s">
        <v>1000</v>
      </c>
      <c r="D304" t="s">
        <v>1010</v>
      </c>
      <c r="E304" t="s">
        <v>1021</v>
      </c>
      <c r="F304" t="s">
        <v>1003</v>
      </c>
      <c r="G304" t="s">
        <v>995</v>
      </c>
      <c r="J304" t="s">
        <v>2719</v>
      </c>
      <c r="K304" s="2" t="str">
        <f>+IFERROR(VLOOKUP(B304,Sectores[[Sector]:[Columna1]],2),"")</f>
        <v>24 Socioeconómico</v>
      </c>
      <c r="L304" s="2" t="str">
        <f>+IFERROR(VLOOKUP(C304,Contenido[[Contenido]:[Columna1]],2,0),"")</f>
        <v>24.02 Ingreso Promedio por Persona</v>
      </c>
      <c r="M304" s="2" t="str">
        <f>+IFERROR(VLOOKUP(D304,Temas[[Tema]:[Columna1]],2,0),"")</f>
        <v>24.02.01 Etnia</v>
      </c>
      <c r="T304">
        <v>192814.54408695351</v>
      </c>
      <c r="U304">
        <v>202826.20012222169</v>
      </c>
      <c r="V304">
        <v>212837.85615748988</v>
      </c>
      <c r="W304">
        <v>222849.51219275803</v>
      </c>
      <c r="X304">
        <v>234070.12124907825</v>
      </c>
      <c r="Y304">
        <v>245290.73030539844</v>
      </c>
      <c r="Z304">
        <v>249695.95962289668</v>
      </c>
      <c r="AA304">
        <v>254101.1889403949</v>
      </c>
      <c r="AB304">
        <v>275699.55480564089</v>
      </c>
      <c r="AC304">
        <v>297297.92067088687</v>
      </c>
      <c r="AD304">
        <v>312104.53499393299</v>
      </c>
      <c r="AE304">
        <v>326911.14931697911</v>
      </c>
      <c r="AF304">
        <v>306081.91067460057</v>
      </c>
      <c r="AG304">
        <v>285252.67203222204</v>
      </c>
      <c r="AH304">
        <v>264423.43338984356</v>
      </c>
    </row>
    <row r="305" spans="1:34" x14ac:dyDescent="0.25">
      <c r="A305" t="s">
        <v>1022</v>
      </c>
      <c r="B305" t="s">
        <v>117</v>
      </c>
      <c r="C305" t="s">
        <v>1000</v>
      </c>
      <c r="D305" t="s">
        <v>1010</v>
      </c>
      <c r="E305" t="s">
        <v>1023</v>
      </c>
      <c r="F305" t="s">
        <v>1003</v>
      </c>
      <c r="G305" t="s">
        <v>995</v>
      </c>
      <c r="J305" t="s">
        <v>2719</v>
      </c>
      <c r="K305" s="2" t="str">
        <f>+IFERROR(VLOOKUP(B305,Sectores[[Sector]:[Columna1]],2),"")</f>
        <v>24 Socioeconómico</v>
      </c>
      <c r="L305" s="2" t="str">
        <f>+IFERROR(VLOOKUP(C305,Contenido[[Contenido]:[Columna1]],2,0),"")</f>
        <v>24.02 Ingreso Promedio por Persona</v>
      </c>
      <c r="M305" s="2" t="str">
        <f>+IFERROR(VLOOKUP(D305,Temas[[Tema]:[Columna1]],2,0),"")</f>
        <v>24.02.01 Etnia</v>
      </c>
      <c r="T305">
        <v>318258.09184138582</v>
      </c>
      <c r="U305">
        <v>328849.21879851894</v>
      </c>
      <c r="V305">
        <v>339440.34575565206</v>
      </c>
      <c r="W305">
        <v>350031.47271278524</v>
      </c>
      <c r="X305">
        <v>383022.20630034676</v>
      </c>
      <c r="Y305">
        <v>416012.93988790823</v>
      </c>
      <c r="Z305">
        <v>395716.91168141051</v>
      </c>
      <c r="AA305">
        <v>375420.88347491279</v>
      </c>
      <c r="AB305">
        <v>402696.50726710469</v>
      </c>
      <c r="AC305">
        <v>429972.13105929666</v>
      </c>
      <c r="AD305">
        <v>452529.140151083</v>
      </c>
      <c r="AE305">
        <v>475086.14924286929</v>
      </c>
      <c r="AF305">
        <v>446055.38559840474</v>
      </c>
      <c r="AG305">
        <v>417024.62195394019</v>
      </c>
      <c r="AH305">
        <v>387993.85830947565</v>
      </c>
    </row>
    <row r="306" spans="1:34" x14ac:dyDescent="0.25">
      <c r="A306" t="s">
        <v>1024</v>
      </c>
      <c r="B306" t="s">
        <v>117</v>
      </c>
      <c r="C306" t="s">
        <v>1000</v>
      </c>
      <c r="D306" t="s">
        <v>1010</v>
      </c>
      <c r="E306" t="s">
        <v>1025</v>
      </c>
      <c r="F306" t="s">
        <v>1003</v>
      </c>
      <c r="G306" t="s">
        <v>995</v>
      </c>
      <c r="J306" t="s">
        <v>2719</v>
      </c>
      <c r="K306" s="2" t="str">
        <f>+IFERROR(VLOOKUP(B306,Sectores[[Sector]:[Columna1]],2),"")</f>
        <v>24 Socioeconómico</v>
      </c>
      <c r="L306" s="2" t="str">
        <f>+IFERROR(VLOOKUP(C306,Contenido[[Contenido]:[Columna1]],2,0),"")</f>
        <v>24.02 Ingreso Promedio por Persona</v>
      </c>
      <c r="M306" s="2" t="str">
        <f>+IFERROR(VLOOKUP(D306,Temas[[Tema]:[Columna1]],2,0),"")</f>
        <v>24.02.01 Etnia</v>
      </c>
      <c r="U306">
        <v>15133.804597701152</v>
      </c>
      <c r="V306">
        <v>30267.609195402307</v>
      </c>
      <c r="W306">
        <v>45401.413793103457</v>
      </c>
      <c r="X306">
        <v>184098.57719401451</v>
      </c>
      <c r="Y306">
        <v>322795.74059492559</v>
      </c>
      <c r="Z306">
        <v>311397.8702974628</v>
      </c>
      <c r="AA306">
        <v>300000.00000000006</v>
      </c>
      <c r="AB306">
        <v>169316.50000000003</v>
      </c>
      <c r="AC306">
        <v>38633.000000000007</v>
      </c>
      <c r="AD306">
        <v>143420.91085899514</v>
      </c>
      <c r="AE306">
        <v>248208.82171799027</v>
      </c>
      <c r="AF306">
        <v>201991.44786690839</v>
      </c>
      <c r="AG306">
        <v>155774.07401582651</v>
      </c>
      <c r="AH306">
        <v>109556.70016474466</v>
      </c>
    </row>
    <row r="307" spans="1:34" x14ac:dyDescent="0.25">
      <c r="A307" t="s">
        <v>1026</v>
      </c>
      <c r="B307" t="s">
        <v>117</v>
      </c>
      <c r="C307" t="s">
        <v>1000</v>
      </c>
      <c r="D307" t="s">
        <v>1010</v>
      </c>
      <c r="E307" t="s">
        <v>1027</v>
      </c>
      <c r="F307" t="s">
        <v>1003</v>
      </c>
      <c r="G307" t="s">
        <v>995</v>
      </c>
      <c r="J307" t="s">
        <v>2719</v>
      </c>
      <c r="K307" s="2" t="str">
        <f>+IFERROR(VLOOKUP(B307,Sectores[[Sector]:[Columna1]],2),"")</f>
        <v>24 Socioeconómico</v>
      </c>
      <c r="L307" s="2" t="str">
        <f>+IFERROR(VLOOKUP(C307,Contenido[[Contenido]:[Columna1]],2,0),"")</f>
        <v>24.02 Ingreso Promedio por Persona</v>
      </c>
      <c r="M307" s="2" t="str">
        <f>+IFERROR(VLOOKUP(D307,Temas[[Tema]:[Columna1]],2,0),"")</f>
        <v>24.02.01 Etnia</v>
      </c>
      <c r="T307">
        <v>238894.78170966735</v>
      </c>
      <c r="U307">
        <v>252374.72389694152</v>
      </c>
      <c r="V307">
        <v>265854.66608421569</v>
      </c>
      <c r="W307">
        <v>279334.60827148985</v>
      </c>
      <c r="X307">
        <v>326935.76987362874</v>
      </c>
      <c r="Y307">
        <v>374536.93147576769</v>
      </c>
      <c r="Z307">
        <v>324753.53430162848</v>
      </c>
      <c r="AA307">
        <v>274970.13712748926</v>
      </c>
      <c r="AB307">
        <v>308190.92090465769</v>
      </c>
      <c r="AC307">
        <v>341411.70468182606</v>
      </c>
      <c r="AD307">
        <v>390079.62026394618</v>
      </c>
      <c r="AE307">
        <v>438747.53584606631</v>
      </c>
      <c r="AF307">
        <v>394381.5888845459</v>
      </c>
      <c r="AG307">
        <v>350015.64192302548</v>
      </c>
      <c r="AH307">
        <v>305649.69496150513</v>
      </c>
    </row>
    <row r="308" spans="1:34" x14ac:dyDescent="0.25">
      <c r="A308" t="s">
        <v>1028</v>
      </c>
      <c r="B308" t="s">
        <v>117</v>
      </c>
      <c r="C308" t="s">
        <v>1000</v>
      </c>
      <c r="D308" t="s">
        <v>1010</v>
      </c>
      <c r="E308" t="s">
        <v>1029</v>
      </c>
      <c r="F308" t="s">
        <v>1003</v>
      </c>
      <c r="G308" t="s">
        <v>995</v>
      </c>
      <c r="J308" t="s">
        <v>2719</v>
      </c>
      <c r="K308" s="2" t="str">
        <f>+IFERROR(VLOOKUP(B308,Sectores[[Sector]:[Columna1]],2),"")</f>
        <v>24 Socioeconómico</v>
      </c>
      <c r="L308" s="2" t="str">
        <f>+IFERROR(VLOOKUP(C308,Contenido[[Contenido]:[Columna1]],2,0),"")</f>
        <v>24.02 Ingreso Promedio por Persona</v>
      </c>
      <c r="M308" s="2" t="str">
        <f>+IFERROR(VLOOKUP(D308,Temas[[Tema]:[Columna1]],2,0),"")</f>
        <v>24.02.01 Etnia</v>
      </c>
      <c r="T308">
        <v>106884.77466061704</v>
      </c>
      <c r="U308">
        <v>140697.56613271905</v>
      </c>
      <c r="V308">
        <v>174510.35760482104</v>
      </c>
      <c r="W308">
        <v>208323.14907692306</v>
      </c>
      <c r="X308">
        <v>335688.76571493212</v>
      </c>
      <c r="Y308">
        <v>463054.38235294115</v>
      </c>
      <c r="Z308">
        <v>353282.6911764706</v>
      </c>
      <c r="AA308">
        <v>243511</v>
      </c>
      <c r="AB308">
        <v>259255.5</v>
      </c>
      <c r="AC308">
        <v>275000</v>
      </c>
      <c r="AD308">
        <v>356250</v>
      </c>
      <c r="AE308">
        <v>437499.99999999994</v>
      </c>
      <c r="AF308">
        <v>349870.64703371743</v>
      </c>
      <c r="AG308">
        <v>262241.29406743491</v>
      </c>
      <c r="AH308">
        <v>174611.94110115236</v>
      </c>
    </row>
    <row r="309" spans="1:34" x14ac:dyDescent="0.25">
      <c r="A309" t="s">
        <v>1030</v>
      </c>
      <c r="B309" t="s">
        <v>1031</v>
      </c>
      <c r="C309" t="s">
        <v>1032</v>
      </c>
      <c r="D309" t="s">
        <v>1033</v>
      </c>
      <c r="E309" t="s">
        <v>1034</v>
      </c>
      <c r="F309" t="s">
        <v>1035</v>
      </c>
      <c r="G309" t="s">
        <v>1036</v>
      </c>
      <c r="J309" t="s">
        <v>1037</v>
      </c>
      <c r="K309" s="2" t="str">
        <f>+IFERROR(VLOOKUP(B309,Sectores[[Sector]:[Columna1]],2),"")</f>
        <v>09 Empresa</v>
      </c>
      <c r="L309" s="2" t="str">
        <f>+IFERROR(VLOOKUP(C309,Contenido[[Contenido]:[Columna1]],2,0),"")</f>
        <v>09.01 Empresas por Tramo (13)</v>
      </c>
      <c r="M309" s="2" t="str">
        <f>+IFERROR(VLOOKUP(D309,Temas[[Tema]:[Columna1]],2,0),"")</f>
        <v>09.01.01 Grande 1 (100000-200000 UF)</v>
      </c>
      <c r="S309">
        <v>7610</v>
      </c>
      <c r="T309">
        <v>8078</v>
      </c>
      <c r="U309">
        <v>8854</v>
      </c>
      <c r="V309">
        <v>9080</v>
      </c>
      <c r="W309">
        <v>8902</v>
      </c>
      <c r="X309">
        <v>9672</v>
      </c>
      <c r="Y309">
        <v>10508</v>
      </c>
      <c r="Z309">
        <v>11000</v>
      </c>
      <c r="AA309">
        <v>11550</v>
      </c>
      <c r="AB309">
        <v>12192</v>
      </c>
      <c r="AC309">
        <v>12364</v>
      </c>
      <c r="AD309">
        <v>12766</v>
      </c>
      <c r="AE309">
        <v>11764</v>
      </c>
      <c r="AF309">
        <v>12238</v>
      </c>
      <c r="AG309">
        <v>12506</v>
      </c>
    </row>
    <row r="310" spans="1:34" x14ac:dyDescent="0.25">
      <c r="A310" t="s">
        <v>1038</v>
      </c>
      <c r="B310" t="s">
        <v>1031</v>
      </c>
      <c r="C310" t="s">
        <v>1032</v>
      </c>
      <c r="D310" t="s">
        <v>1039</v>
      </c>
      <c r="E310" t="s">
        <v>1034</v>
      </c>
      <c r="F310" t="s">
        <v>1035</v>
      </c>
      <c r="G310" t="s">
        <v>1036</v>
      </c>
      <c r="J310" t="s">
        <v>1037</v>
      </c>
      <c r="K310" s="2" t="str">
        <f>+IFERROR(VLOOKUP(B310,Sectores[[Sector]:[Columna1]],2),"")</f>
        <v>09 Empresa</v>
      </c>
      <c r="L310" s="2" t="str">
        <f>+IFERROR(VLOOKUP(C310,Contenido[[Contenido]:[Columna1]],2,0),"")</f>
        <v>09.01 Empresas por Tramo (13)</v>
      </c>
      <c r="M310" s="2" t="str">
        <f>+IFERROR(VLOOKUP(D310,Temas[[Tema]:[Columna1]],2,0),"")</f>
        <v>09.01.02 Grande 2 (200000-600000 UF)</v>
      </c>
      <c r="S310">
        <v>6038</v>
      </c>
      <c r="T310">
        <v>6532</v>
      </c>
      <c r="U310">
        <v>6978</v>
      </c>
      <c r="V310">
        <v>7178</v>
      </c>
      <c r="W310">
        <v>6896</v>
      </c>
      <c r="X310">
        <v>7714</v>
      </c>
      <c r="Y310">
        <v>8258</v>
      </c>
      <c r="Z310">
        <v>8792</v>
      </c>
      <c r="AA310">
        <v>9206</v>
      </c>
      <c r="AB310">
        <v>9838</v>
      </c>
      <c r="AC310">
        <v>9858</v>
      </c>
      <c r="AD310">
        <v>10242</v>
      </c>
      <c r="AE310">
        <v>9520</v>
      </c>
      <c r="AF310">
        <v>9816</v>
      </c>
      <c r="AG310">
        <v>10082</v>
      </c>
    </row>
    <row r="311" spans="1:34" x14ac:dyDescent="0.25">
      <c r="A311" t="s">
        <v>1040</v>
      </c>
      <c r="B311" t="s">
        <v>1031</v>
      </c>
      <c r="C311" t="s">
        <v>1032</v>
      </c>
      <c r="D311" t="s">
        <v>1041</v>
      </c>
      <c r="E311" t="s">
        <v>1034</v>
      </c>
      <c r="F311" t="s">
        <v>1035</v>
      </c>
      <c r="G311" t="s">
        <v>1036</v>
      </c>
      <c r="J311" t="s">
        <v>1037</v>
      </c>
      <c r="K311" s="2" t="str">
        <f>+IFERROR(VLOOKUP(B311,Sectores[[Sector]:[Columna1]],2),"")</f>
        <v>09 Empresa</v>
      </c>
      <c r="L311" s="2" t="str">
        <f>+IFERROR(VLOOKUP(C311,Contenido[[Contenido]:[Columna1]],2,0),"")</f>
        <v>09.01 Empresas por Tramo (13)</v>
      </c>
      <c r="M311" s="2" t="str">
        <f>+IFERROR(VLOOKUP(D311,Temas[[Tema]:[Columna1]],2,0),"")</f>
        <v>09.01.03 Grande 3 (600000-1000000 UF)</v>
      </c>
      <c r="S311">
        <v>1376</v>
      </c>
      <c r="T311">
        <v>1508</v>
      </c>
      <c r="U311">
        <v>1616</v>
      </c>
      <c r="V311">
        <v>1604</v>
      </c>
      <c r="W311">
        <v>1636</v>
      </c>
      <c r="X311">
        <v>1768</v>
      </c>
      <c r="Y311">
        <v>2020</v>
      </c>
      <c r="Z311">
        <v>1996</v>
      </c>
      <c r="AA311">
        <v>2092</v>
      </c>
      <c r="AB311">
        <v>2228</v>
      </c>
      <c r="AC311">
        <v>2202</v>
      </c>
      <c r="AD311">
        <v>2316</v>
      </c>
      <c r="AE311">
        <v>2272</v>
      </c>
      <c r="AF311">
        <v>2182</v>
      </c>
      <c r="AG311">
        <v>2388</v>
      </c>
    </row>
    <row r="312" spans="1:34" x14ac:dyDescent="0.25">
      <c r="A312" t="s">
        <v>1042</v>
      </c>
      <c r="B312" t="s">
        <v>1031</v>
      </c>
      <c r="C312" t="s">
        <v>1032</v>
      </c>
      <c r="D312" t="s">
        <v>1043</v>
      </c>
      <c r="E312" t="s">
        <v>1034</v>
      </c>
      <c r="F312" t="s">
        <v>1035</v>
      </c>
      <c r="G312" t="s">
        <v>1036</v>
      </c>
      <c r="J312" t="s">
        <v>1037</v>
      </c>
      <c r="K312" s="2" t="str">
        <f>+IFERROR(VLOOKUP(B312,Sectores[[Sector]:[Columna1]],2),"")</f>
        <v>09 Empresa</v>
      </c>
      <c r="L312" s="2" t="str">
        <f>+IFERROR(VLOOKUP(C312,Contenido[[Contenido]:[Columna1]],2,0),"")</f>
        <v>09.01 Empresas por Tramo (13)</v>
      </c>
      <c r="M312" s="2" t="str">
        <f>+IFERROR(VLOOKUP(D312,Temas[[Tema]:[Columna1]],2,0),"")</f>
        <v>09.01.04 Grande 4 (1000000 UF y más)</v>
      </c>
      <c r="S312">
        <v>2440</v>
      </c>
      <c r="T312">
        <v>2754</v>
      </c>
      <c r="U312">
        <v>2912</v>
      </c>
      <c r="V312">
        <v>3106</v>
      </c>
      <c r="W312">
        <v>3068</v>
      </c>
      <c r="X312">
        <v>3288</v>
      </c>
      <c r="Y312">
        <v>3614</v>
      </c>
      <c r="Z312">
        <v>3864</v>
      </c>
      <c r="AA312">
        <v>4038</v>
      </c>
      <c r="AB312">
        <v>4204</v>
      </c>
      <c r="AC312">
        <v>4180</v>
      </c>
      <c r="AD312">
        <v>4230</v>
      </c>
      <c r="AE312">
        <v>4144</v>
      </c>
      <c r="AF312">
        <v>4334</v>
      </c>
      <c r="AG312">
        <v>4522</v>
      </c>
    </row>
    <row r="313" spans="1:34" x14ac:dyDescent="0.25">
      <c r="A313" t="s">
        <v>1044</v>
      </c>
      <c r="B313" t="s">
        <v>1031</v>
      </c>
      <c r="C313" t="s">
        <v>1032</v>
      </c>
      <c r="D313" t="s">
        <v>1045</v>
      </c>
      <c r="E313" t="s">
        <v>1034</v>
      </c>
      <c r="F313" t="s">
        <v>1035</v>
      </c>
      <c r="G313" t="s">
        <v>1036</v>
      </c>
      <c r="J313" t="s">
        <v>1037</v>
      </c>
      <c r="K313" s="2" t="str">
        <f>+IFERROR(VLOOKUP(B313,Sectores[[Sector]:[Columna1]],2),"")</f>
        <v>09 Empresa</v>
      </c>
      <c r="L313" s="2" t="str">
        <f>+IFERROR(VLOOKUP(C313,Contenido[[Contenido]:[Columna1]],2,0),"")</f>
        <v>09.01 Empresas por Tramo (13)</v>
      </c>
      <c r="M313" s="2" t="str">
        <f>+IFERROR(VLOOKUP(D313,Temas[[Tema]:[Columna1]],2,0),"")</f>
        <v>09.01.05 Mediana 1 (25000-50000 UF)</v>
      </c>
      <c r="S313">
        <v>21460</v>
      </c>
      <c r="T313">
        <v>22686</v>
      </c>
      <c r="U313">
        <v>24354</v>
      </c>
      <c r="V313">
        <v>25810</v>
      </c>
      <c r="W313">
        <v>25116</v>
      </c>
      <c r="X313">
        <v>27958</v>
      </c>
      <c r="Y313">
        <v>30016</v>
      </c>
      <c r="Z313">
        <v>32544</v>
      </c>
      <c r="AA313">
        <v>34060</v>
      </c>
      <c r="AB313">
        <v>35412</v>
      </c>
      <c r="AC313">
        <v>36340</v>
      </c>
      <c r="AD313">
        <v>38010</v>
      </c>
      <c r="AE313">
        <v>34802</v>
      </c>
      <c r="AF313">
        <v>36506</v>
      </c>
      <c r="AG313">
        <v>37214</v>
      </c>
    </row>
    <row r="314" spans="1:34" x14ac:dyDescent="0.25">
      <c r="A314" t="s">
        <v>1046</v>
      </c>
      <c r="B314" t="s">
        <v>1031</v>
      </c>
      <c r="C314" t="s">
        <v>1032</v>
      </c>
      <c r="D314" t="s">
        <v>1047</v>
      </c>
      <c r="E314" t="s">
        <v>1034</v>
      </c>
      <c r="F314" t="s">
        <v>1035</v>
      </c>
      <c r="G314" t="s">
        <v>1036</v>
      </c>
      <c r="J314" t="s">
        <v>1037</v>
      </c>
      <c r="K314" s="2" t="str">
        <f>+IFERROR(VLOOKUP(B314,Sectores[[Sector]:[Columna1]],2),"")</f>
        <v>09 Empresa</v>
      </c>
      <c r="L314" s="2" t="str">
        <f>+IFERROR(VLOOKUP(C314,Contenido[[Contenido]:[Columna1]],2,0),"")</f>
        <v>09.01 Empresas por Tramo (13)</v>
      </c>
      <c r="M314" s="2" t="str">
        <f>+IFERROR(VLOOKUP(D314,Temas[[Tema]:[Columna1]],2,0),"")</f>
        <v>09.01.06 Mediana 2 (50000-100000 UF)</v>
      </c>
      <c r="S314">
        <v>13312</v>
      </c>
      <c r="T314">
        <v>13800</v>
      </c>
      <c r="U314">
        <v>14714</v>
      </c>
      <c r="V314">
        <v>15492</v>
      </c>
      <c r="W314">
        <v>15394</v>
      </c>
      <c r="X314">
        <v>16468</v>
      </c>
      <c r="Y314">
        <v>18098</v>
      </c>
      <c r="Z314">
        <v>19328</v>
      </c>
      <c r="AA314">
        <v>20258</v>
      </c>
      <c r="AB314">
        <v>21040</v>
      </c>
      <c r="AC314">
        <v>21238</v>
      </c>
      <c r="AD314">
        <v>22400</v>
      </c>
      <c r="AE314">
        <v>20324</v>
      </c>
      <c r="AF314">
        <v>20902</v>
      </c>
      <c r="AG314">
        <v>21298</v>
      </c>
    </row>
    <row r="315" spans="1:34" x14ac:dyDescent="0.25">
      <c r="A315" t="s">
        <v>1048</v>
      </c>
      <c r="B315" t="s">
        <v>1031</v>
      </c>
      <c r="C315" t="s">
        <v>1032</v>
      </c>
      <c r="D315" t="s">
        <v>1049</v>
      </c>
      <c r="E315" t="s">
        <v>1034</v>
      </c>
      <c r="F315" t="s">
        <v>1035</v>
      </c>
      <c r="G315" t="s">
        <v>1036</v>
      </c>
      <c r="J315" t="s">
        <v>1037</v>
      </c>
      <c r="K315" s="2" t="str">
        <f>+IFERROR(VLOOKUP(B315,Sectores[[Sector]:[Columna1]],2),"")</f>
        <v>09 Empresa</v>
      </c>
      <c r="L315" s="2" t="str">
        <f>+IFERROR(VLOOKUP(C315,Contenido[[Contenido]:[Columna1]],2,0),"")</f>
        <v>09.01 Empresas por Tramo (13)</v>
      </c>
      <c r="M315" s="2" t="str">
        <f>+IFERROR(VLOOKUP(D315,Temas[[Tema]:[Columna1]],2,0),"")</f>
        <v>09.01.07 Micro 1 (0,01-200 UF)</v>
      </c>
      <c r="S315">
        <v>507052</v>
      </c>
      <c r="T315">
        <v>509362</v>
      </c>
      <c r="U315">
        <v>507190</v>
      </c>
      <c r="V315">
        <v>504774</v>
      </c>
      <c r="W315">
        <v>506924</v>
      </c>
      <c r="X315">
        <v>499554</v>
      </c>
      <c r="Y315">
        <v>494102</v>
      </c>
      <c r="Z315">
        <v>488684</v>
      </c>
      <c r="AA315">
        <v>488706</v>
      </c>
      <c r="AB315">
        <v>508910</v>
      </c>
      <c r="AC315">
        <v>516478</v>
      </c>
      <c r="AD315">
        <v>526676</v>
      </c>
      <c r="AE315">
        <v>593816</v>
      </c>
      <c r="AF315">
        <v>603994</v>
      </c>
      <c r="AG315">
        <v>622226</v>
      </c>
    </row>
    <row r="316" spans="1:34" x14ac:dyDescent="0.25">
      <c r="A316" t="s">
        <v>1050</v>
      </c>
      <c r="B316" t="s">
        <v>1031</v>
      </c>
      <c r="C316" t="s">
        <v>1032</v>
      </c>
      <c r="D316" t="s">
        <v>1051</v>
      </c>
      <c r="E316" t="s">
        <v>1034</v>
      </c>
      <c r="F316" t="s">
        <v>1035</v>
      </c>
      <c r="G316" t="s">
        <v>1036</v>
      </c>
      <c r="J316" t="s">
        <v>1037</v>
      </c>
      <c r="K316" s="2" t="str">
        <f>+IFERROR(VLOOKUP(B316,Sectores[[Sector]:[Columna1]],2),"")</f>
        <v>09 Empresa</v>
      </c>
      <c r="L316" s="2" t="str">
        <f>+IFERROR(VLOOKUP(C316,Contenido[[Contenido]:[Columna1]],2,0),"")</f>
        <v>09.01 Empresas por Tramo (13)</v>
      </c>
      <c r="M316" s="2" t="str">
        <f>+IFERROR(VLOOKUP(D316,Temas[[Tema]:[Columna1]],2,0),"")</f>
        <v>09.01.08 Micro 2 (200-600 UF)</v>
      </c>
      <c r="S316">
        <v>311846</v>
      </c>
      <c r="T316">
        <v>315706</v>
      </c>
      <c r="U316">
        <v>316108</v>
      </c>
      <c r="V316">
        <v>320960</v>
      </c>
      <c r="W316">
        <v>325360</v>
      </c>
      <c r="X316">
        <v>325352</v>
      </c>
      <c r="Y316">
        <v>333102</v>
      </c>
      <c r="Z316">
        <v>340704</v>
      </c>
      <c r="AA316">
        <v>346388</v>
      </c>
      <c r="AB316">
        <v>358072</v>
      </c>
      <c r="AC316">
        <v>364490</v>
      </c>
      <c r="AD316">
        <v>373100</v>
      </c>
      <c r="AE316">
        <v>382606</v>
      </c>
      <c r="AF316">
        <v>397758</v>
      </c>
      <c r="AG316">
        <v>406724</v>
      </c>
    </row>
    <row r="317" spans="1:34" x14ac:dyDescent="0.25">
      <c r="A317" t="s">
        <v>1052</v>
      </c>
      <c r="B317" t="s">
        <v>1031</v>
      </c>
      <c r="C317" t="s">
        <v>1032</v>
      </c>
      <c r="D317" t="s">
        <v>1053</v>
      </c>
      <c r="E317" t="s">
        <v>1034</v>
      </c>
      <c r="F317" t="s">
        <v>1035</v>
      </c>
      <c r="G317" t="s">
        <v>1036</v>
      </c>
      <c r="J317" t="s">
        <v>1037</v>
      </c>
      <c r="K317" s="2" t="str">
        <f>+IFERROR(VLOOKUP(B317,Sectores[[Sector]:[Columna1]],2),"")</f>
        <v>09 Empresa</v>
      </c>
      <c r="L317" s="2" t="str">
        <f>+IFERROR(VLOOKUP(C317,Contenido[[Contenido]:[Columna1]],2,0),"")</f>
        <v>09.01 Empresas por Tramo (13)</v>
      </c>
      <c r="M317" s="2" t="str">
        <f>+IFERROR(VLOOKUP(D317,Temas[[Tema]:[Columna1]],2,0),"")</f>
        <v>09.01.09 Micro 3 (600-2400 UF)</v>
      </c>
      <c r="S317">
        <v>336592</v>
      </c>
      <c r="T317">
        <v>345922</v>
      </c>
      <c r="U317">
        <v>353766</v>
      </c>
      <c r="V317">
        <v>362548</v>
      </c>
      <c r="W317">
        <v>366640</v>
      </c>
      <c r="X317">
        <v>380818</v>
      </c>
      <c r="Y317">
        <v>400692</v>
      </c>
      <c r="Z317">
        <v>420486</v>
      </c>
      <c r="AA317">
        <v>437120</v>
      </c>
      <c r="AB317">
        <v>449932</v>
      </c>
      <c r="AC317">
        <v>465462</v>
      </c>
      <c r="AD317">
        <v>476214</v>
      </c>
      <c r="AE317">
        <v>483830</v>
      </c>
      <c r="AF317">
        <v>503952</v>
      </c>
      <c r="AG317">
        <v>510644</v>
      </c>
    </row>
    <row r="318" spans="1:34" x14ac:dyDescent="0.25">
      <c r="A318" t="s">
        <v>1054</v>
      </c>
      <c r="B318" t="s">
        <v>1031</v>
      </c>
      <c r="C318" t="s">
        <v>1032</v>
      </c>
      <c r="D318" t="s">
        <v>1055</v>
      </c>
      <c r="E318" t="s">
        <v>1034</v>
      </c>
      <c r="F318" t="s">
        <v>1035</v>
      </c>
      <c r="G318" t="s">
        <v>1036</v>
      </c>
      <c r="J318" t="s">
        <v>1037</v>
      </c>
      <c r="K318" s="2" t="str">
        <f>+IFERROR(VLOOKUP(B318,Sectores[[Sector]:[Columna1]],2),"")</f>
        <v>09 Empresa</v>
      </c>
      <c r="L318" s="2" t="str">
        <f>+IFERROR(VLOOKUP(C318,Contenido[[Contenido]:[Columna1]],2,0),"")</f>
        <v>09.01 Empresas por Tramo (13)</v>
      </c>
      <c r="M318" s="2" t="str">
        <f>+IFERROR(VLOOKUP(D318,Temas[[Tema]:[Columna1]],2,0),"")</f>
        <v>09.01.10 Pequeña 1 (2400-5000 UF)</v>
      </c>
      <c r="S318">
        <v>114180</v>
      </c>
      <c r="T318">
        <v>119038</v>
      </c>
      <c r="U318">
        <v>124308</v>
      </c>
      <c r="V318">
        <v>128664</v>
      </c>
      <c r="W318">
        <v>130902</v>
      </c>
      <c r="X318">
        <v>140164</v>
      </c>
      <c r="Y318">
        <v>151254</v>
      </c>
      <c r="Z318">
        <v>160470</v>
      </c>
      <c r="AA318">
        <v>169342</v>
      </c>
      <c r="AB318">
        <v>173826</v>
      </c>
      <c r="AC318">
        <v>179172</v>
      </c>
      <c r="AD318">
        <v>183530</v>
      </c>
      <c r="AE318">
        <v>184242</v>
      </c>
      <c r="AF318">
        <v>193284</v>
      </c>
      <c r="AG318">
        <v>196006</v>
      </c>
    </row>
    <row r="319" spans="1:34" x14ac:dyDescent="0.25">
      <c r="A319" t="s">
        <v>1056</v>
      </c>
      <c r="B319" t="s">
        <v>1031</v>
      </c>
      <c r="C319" t="s">
        <v>1032</v>
      </c>
      <c r="D319" t="s">
        <v>1057</v>
      </c>
      <c r="E319" t="s">
        <v>1034</v>
      </c>
      <c r="F319" t="s">
        <v>1035</v>
      </c>
      <c r="G319" t="s">
        <v>1036</v>
      </c>
      <c r="J319" t="s">
        <v>1037</v>
      </c>
      <c r="K319" s="2" t="str">
        <f>+IFERROR(VLOOKUP(B319,Sectores[[Sector]:[Columna1]],2),"")</f>
        <v>09 Empresa</v>
      </c>
      <c r="L319" s="2" t="str">
        <f>+IFERROR(VLOOKUP(C319,Contenido[[Contenido]:[Columna1]],2,0),"")</f>
        <v>09.01 Empresas por Tramo (13)</v>
      </c>
      <c r="M319" s="2" t="str">
        <f>+IFERROR(VLOOKUP(D319,Temas[[Tema]:[Columna1]],2,0),"")</f>
        <v>09.01.11 Pequeña 2 (5000-10000 UF)</v>
      </c>
      <c r="S319">
        <v>70028</v>
      </c>
      <c r="T319">
        <v>73718</v>
      </c>
      <c r="U319">
        <v>78208</v>
      </c>
      <c r="V319">
        <v>81476</v>
      </c>
      <c r="W319">
        <v>82036</v>
      </c>
      <c r="X319">
        <v>88940</v>
      </c>
      <c r="Y319">
        <v>96476</v>
      </c>
      <c r="Z319">
        <v>103228</v>
      </c>
      <c r="AA319">
        <v>108336</v>
      </c>
      <c r="AB319">
        <v>111604</v>
      </c>
      <c r="AC319">
        <v>116604</v>
      </c>
      <c r="AD319">
        <v>119734</v>
      </c>
      <c r="AE319">
        <v>117120</v>
      </c>
      <c r="AF319">
        <v>122880</v>
      </c>
      <c r="AG319">
        <v>124074</v>
      </c>
    </row>
    <row r="320" spans="1:34" x14ac:dyDescent="0.25">
      <c r="A320" t="s">
        <v>1058</v>
      </c>
      <c r="B320" t="s">
        <v>1031</v>
      </c>
      <c r="C320" t="s">
        <v>1032</v>
      </c>
      <c r="D320" t="s">
        <v>1059</v>
      </c>
      <c r="E320" t="s">
        <v>1034</v>
      </c>
      <c r="F320" t="s">
        <v>1035</v>
      </c>
      <c r="G320" t="s">
        <v>1036</v>
      </c>
      <c r="J320" t="s">
        <v>1037</v>
      </c>
      <c r="K320" s="2" t="str">
        <f>+IFERROR(VLOOKUP(B320,Sectores[[Sector]:[Columna1]],2),"")</f>
        <v>09 Empresa</v>
      </c>
      <c r="L320" s="2" t="str">
        <f>+IFERROR(VLOOKUP(C320,Contenido[[Contenido]:[Columna1]],2,0),"")</f>
        <v>09.01 Empresas por Tramo (13)</v>
      </c>
      <c r="M320" s="2" t="str">
        <f>+IFERROR(VLOOKUP(D320,Temas[[Tema]:[Columna1]],2,0),"")</f>
        <v>09.01.12 Pequeña 3 (10000-25000 UF)</v>
      </c>
      <c r="S320">
        <v>52414</v>
      </c>
      <c r="T320">
        <v>55186</v>
      </c>
      <c r="U320">
        <v>59018</v>
      </c>
      <c r="V320">
        <v>62238</v>
      </c>
      <c r="W320">
        <v>61370</v>
      </c>
      <c r="X320">
        <v>68300</v>
      </c>
      <c r="Y320">
        <v>73930</v>
      </c>
      <c r="Z320">
        <v>79096</v>
      </c>
      <c r="AA320">
        <v>82894</v>
      </c>
      <c r="AB320">
        <v>86362</v>
      </c>
      <c r="AC320">
        <v>88714</v>
      </c>
      <c r="AD320">
        <v>90512</v>
      </c>
      <c r="AE320">
        <v>85862</v>
      </c>
      <c r="AF320">
        <v>90322</v>
      </c>
      <c r="AG320">
        <v>92546</v>
      </c>
    </row>
    <row r="321" spans="1:33" x14ac:dyDescent="0.25">
      <c r="A321" t="s">
        <v>1060</v>
      </c>
      <c r="B321" t="s">
        <v>1031</v>
      </c>
      <c r="C321" t="s">
        <v>1032</v>
      </c>
      <c r="D321" t="s">
        <v>1061</v>
      </c>
      <c r="E321" t="s">
        <v>1034</v>
      </c>
      <c r="F321" t="s">
        <v>1035</v>
      </c>
      <c r="G321" t="s">
        <v>1036</v>
      </c>
      <c r="J321" t="s">
        <v>1037</v>
      </c>
      <c r="K321" s="2" t="str">
        <f>+IFERROR(VLOOKUP(B321,Sectores[[Sector]:[Columna1]],2),"")</f>
        <v>09 Empresa</v>
      </c>
      <c r="L321" s="2" t="str">
        <f>+IFERROR(VLOOKUP(C321,Contenido[[Contenido]:[Columna1]],2,0),"")</f>
        <v>09.01 Empresas por Tramo (13)</v>
      </c>
      <c r="M321" s="2" t="str">
        <f>+IFERROR(VLOOKUP(D321,Temas[[Tema]:[Columna1]],2,0),"")</f>
        <v>09.01.13 Sin Ventas</v>
      </c>
      <c r="S321">
        <v>283800</v>
      </c>
      <c r="T321">
        <v>291118</v>
      </c>
      <c r="U321">
        <v>291638</v>
      </c>
      <c r="V321">
        <v>291336</v>
      </c>
      <c r="W321">
        <v>307032</v>
      </c>
      <c r="X321">
        <v>307644</v>
      </c>
      <c r="Y321">
        <v>313586</v>
      </c>
      <c r="Z321">
        <v>324942</v>
      </c>
      <c r="AA321">
        <v>335864</v>
      </c>
      <c r="AB321">
        <v>343430</v>
      </c>
      <c r="AC321">
        <v>353916</v>
      </c>
      <c r="AD321">
        <v>362236</v>
      </c>
      <c r="AE321">
        <v>406674</v>
      </c>
      <c r="AF321">
        <v>519452</v>
      </c>
      <c r="AG321">
        <v>548042</v>
      </c>
    </row>
    <row r="322" spans="1:33" x14ac:dyDescent="0.25">
      <c r="A322" t="s">
        <v>1062</v>
      </c>
      <c r="B322" t="s">
        <v>1031</v>
      </c>
      <c r="C322" t="s">
        <v>1063</v>
      </c>
      <c r="D322" t="s">
        <v>1064</v>
      </c>
      <c r="E322" t="s">
        <v>1034</v>
      </c>
      <c r="F322" t="s">
        <v>1035</v>
      </c>
      <c r="G322" t="s">
        <v>1036</v>
      </c>
      <c r="J322" t="s">
        <v>1037</v>
      </c>
      <c r="K322" s="2" t="str">
        <f>+IFERROR(VLOOKUP(B322,Sectores[[Sector]:[Columna1]],2),"")</f>
        <v>09 Empresa</v>
      </c>
      <c r="L322" s="2" t="str">
        <f>+IFERROR(VLOOKUP(C322,Contenido[[Contenido]:[Columna1]],2,0),"")</f>
        <v>09.02 Empresas por Tramo (5)</v>
      </c>
      <c r="M322" s="2" t="str">
        <f>+IFERROR(VLOOKUP(D322,Temas[[Tema]:[Columna1]],2,0),"")</f>
        <v>09.02.01 Grande (100000-200000 UF)</v>
      </c>
      <c r="S322">
        <v>17464</v>
      </c>
      <c r="T322">
        <v>18872</v>
      </c>
      <c r="U322">
        <v>20360</v>
      </c>
      <c r="V322">
        <v>20968</v>
      </c>
      <c r="W322">
        <v>20502</v>
      </c>
      <c r="X322">
        <v>22442</v>
      </c>
      <c r="Y322">
        <v>24400</v>
      </c>
      <c r="Z322">
        <v>25652</v>
      </c>
      <c r="AA322">
        <v>26886</v>
      </c>
      <c r="AB322">
        <v>28462</v>
      </c>
      <c r="AC322">
        <v>28604</v>
      </c>
      <c r="AD322">
        <v>29554</v>
      </c>
      <c r="AE322">
        <v>27700</v>
      </c>
      <c r="AF322">
        <v>28570</v>
      </c>
      <c r="AG322">
        <v>29498</v>
      </c>
    </row>
    <row r="323" spans="1:33" x14ac:dyDescent="0.25">
      <c r="A323" t="s">
        <v>1065</v>
      </c>
      <c r="B323" t="s">
        <v>1031</v>
      </c>
      <c r="C323" t="s">
        <v>1063</v>
      </c>
      <c r="D323" t="s">
        <v>1066</v>
      </c>
      <c r="E323" t="s">
        <v>1034</v>
      </c>
      <c r="F323" t="s">
        <v>1035</v>
      </c>
      <c r="G323" t="s">
        <v>1036</v>
      </c>
      <c r="J323" t="s">
        <v>1037</v>
      </c>
      <c r="K323" s="2" t="str">
        <f>+IFERROR(VLOOKUP(B323,Sectores[[Sector]:[Columna1]],2),"")</f>
        <v>09 Empresa</v>
      </c>
      <c r="L323" s="2" t="str">
        <f>+IFERROR(VLOOKUP(C323,Contenido[[Contenido]:[Columna1]],2,0),"")</f>
        <v>09.02 Empresas por Tramo (5)</v>
      </c>
      <c r="M323" s="2" t="str">
        <f>+IFERROR(VLOOKUP(D323,Temas[[Tema]:[Columna1]],2,0),"")</f>
        <v>09.02.02 Mediana (25000-100000 UF)</v>
      </c>
      <c r="S323">
        <v>34772</v>
      </c>
      <c r="T323">
        <v>36486</v>
      </c>
      <c r="U323">
        <v>39068</v>
      </c>
      <c r="V323">
        <v>41302</v>
      </c>
      <c r="W323">
        <v>40510</v>
      </c>
      <c r="X323">
        <v>44426</v>
      </c>
      <c r="Y323">
        <v>48114</v>
      </c>
      <c r="Z323">
        <v>51872</v>
      </c>
      <c r="AA323">
        <v>54318</v>
      </c>
      <c r="AB323">
        <v>56452</v>
      </c>
      <c r="AC323">
        <v>57578</v>
      </c>
      <c r="AD323">
        <v>60410</v>
      </c>
      <c r="AE323">
        <v>55126</v>
      </c>
      <c r="AF323">
        <v>57408</v>
      </c>
      <c r="AG323">
        <v>58512</v>
      </c>
    </row>
    <row r="324" spans="1:33" x14ac:dyDescent="0.25">
      <c r="A324" t="s">
        <v>1067</v>
      </c>
      <c r="B324" t="s">
        <v>1031</v>
      </c>
      <c r="C324" t="s">
        <v>1063</v>
      </c>
      <c r="D324" t="s">
        <v>1068</v>
      </c>
      <c r="E324" t="s">
        <v>1034</v>
      </c>
      <c r="F324" t="s">
        <v>1035</v>
      </c>
      <c r="G324" t="s">
        <v>1036</v>
      </c>
      <c r="J324" t="s">
        <v>1037</v>
      </c>
      <c r="K324" s="2" t="str">
        <f>+IFERROR(VLOOKUP(B324,Sectores[[Sector]:[Columna1]],2),"")</f>
        <v>09 Empresa</v>
      </c>
      <c r="L324" s="2" t="str">
        <f>+IFERROR(VLOOKUP(C324,Contenido[[Contenido]:[Columna1]],2,0),"")</f>
        <v>09.02 Empresas por Tramo (5)</v>
      </c>
      <c r="M324" s="2" t="str">
        <f>+IFERROR(VLOOKUP(D324,Temas[[Tema]:[Columna1]],2,0),"")</f>
        <v>09.02.03 Micro (0,01-2400 UF)</v>
      </c>
      <c r="S324">
        <v>1155490</v>
      </c>
      <c r="T324">
        <v>1170990</v>
      </c>
      <c r="U324">
        <v>1177064</v>
      </c>
      <c r="V324">
        <v>1188282</v>
      </c>
      <c r="W324">
        <v>1198924</v>
      </c>
      <c r="X324">
        <v>1205724</v>
      </c>
      <c r="Y324">
        <v>1227896</v>
      </c>
      <c r="Z324">
        <v>1249874</v>
      </c>
      <c r="AA324">
        <v>1272214</v>
      </c>
      <c r="AB324">
        <v>1316914</v>
      </c>
      <c r="AC324">
        <v>1346430</v>
      </c>
      <c r="AD324">
        <v>1375990</v>
      </c>
      <c r="AE324">
        <v>1460252</v>
      </c>
      <c r="AF324">
        <v>1505704</v>
      </c>
      <c r="AG324">
        <v>1539594</v>
      </c>
    </row>
    <row r="325" spans="1:33" x14ac:dyDescent="0.25">
      <c r="A325" t="s">
        <v>1069</v>
      </c>
      <c r="B325" t="s">
        <v>1031</v>
      </c>
      <c r="C325" t="s">
        <v>1063</v>
      </c>
      <c r="D325" t="s">
        <v>1070</v>
      </c>
      <c r="E325" t="s">
        <v>1034</v>
      </c>
      <c r="F325" t="s">
        <v>1035</v>
      </c>
      <c r="G325" t="s">
        <v>1036</v>
      </c>
      <c r="J325" t="s">
        <v>1037</v>
      </c>
      <c r="K325" s="2" t="str">
        <f>+IFERROR(VLOOKUP(B325,Sectores[[Sector]:[Columna1]],2),"")</f>
        <v>09 Empresa</v>
      </c>
      <c r="L325" s="2" t="str">
        <f>+IFERROR(VLOOKUP(C325,Contenido[[Contenido]:[Columna1]],2,0),"")</f>
        <v>09.02 Empresas por Tramo (5)</v>
      </c>
      <c r="M325" s="2" t="str">
        <f>+IFERROR(VLOOKUP(D325,Temas[[Tema]:[Columna1]],2,0),"")</f>
        <v>09.02.04 Pequeña (2400-25000 UF)</v>
      </c>
      <c r="S325">
        <v>236622</v>
      </c>
      <c r="T325">
        <v>247942</v>
      </c>
      <c r="U325">
        <v>261534</v>
      </c>
      <c r="V325">
        <v>272378</v>
      </c>
      <c r="W325">
        <v>274308</v>
      </c>
      <c r="X325">
        <v>297404</v>
      </c>
      <c r="Y325">
        <v>321660</v>
      </c>
      <c r="Z325">
        <v>342794</v>
      </c>
      <c r="AA325">
        <v>360572</v>
      </c>
      <c r="AB325">
        <v>371792</v>
      </c>
      <c r="AC325">
        <v>384490</v>
      </c>
      <c r="AD325">
        <v>393776</v>
      </c>
      <c r="AE325">
        <v>387224</v>
      </c>
      <c r="AF325">
        <v>406486</v>
      </c>
      <c r="AG325">
        <v>412626</v>
      </c>
    </row>
    <row r="326" spans="1:33" x14ac:dyDescent="0.25">
      <c r="A326" t="s">
        <v>1060</v>
      </c>
      <c r="B326" t="s">
        <v>1031</v>
      </c>
      <c r="C326" t="s">
        <v>1063</v>
      </c>
      <c r="D326" t="s">
        <v>1061</v>
      </c>
      <c r="E326" t="s">
        <v>1034</v>
      </c>
      <c r="F326" t="s">
        <v>1035</v>
      </c>
      <c r="G326" t="s">
        <v>1036</v>
      </c>
      <c r="J326" t="s">
        <v>1037</v>
      </c>
      <c r="K326" s="2" t="str">
        <f>+IFERROR(VLOOKUP(B326,Sectores[[Sector]:[Columna1]],2),"")</f>
        <v>09 Empresa</v>
      </c>
      <c r="L326" s="2" t="str">
        <f>+IFERROR(VLOOKUP(C326,Contenido[[Contenido]:[Columna1]],2,0),"")</f>
        <v>09.02 Empresas por Tramo (5)</v>
      </c>
      <c r="M326" s="2" t="str">
        <f>+IFERROR(VLOOKUP(D326,Temas[[Tema]:[Columna1]],2,0),"")</f>
        <v>09.01.13 Sin Ventas</v>
      </c>
      <c r="S326">
        <v>283800</v>
      </c>
      <c r="T326">
        <v>291118</v>
      </c>
      <c r="U326">
        <v>291638</v>
      </c>
      <c r="V326">
        <v>291336</v>
      </c>
      <c r="W326">
        <v>307032</v>
      </c>
      <c r="X326">
        <v>307644</v>
      </c>
      <c r="Y326">
        <v>313586</v>
      </c>
      <c r="Z326">
        <v>324942</v>
      </c>
      <c r="AA326">
        <v>335864</v>
      </c>
      <c r="AB326">
        <v>343430</v>
      </c>
      <c r="AC326">
        <v>353916</v>
      </c>
      <c r="AD326">
        <v>362236</v>
      </c>
      <c r="AE326">
        <v>406674</v>
      </c>
      <c r="AF326">
        <v>519452</v>
      </c>
      <c r="AG326">
        <v>548042</v>
      </c>
    </row>
    <row r="327" spans="1:33" x14ac:dyDescent="0.25">
      <c r="A327" t="s">
        <v>1071</v>
      </c>
      <c r="B327" t="s">
        <v>1031</v>
      </c>
      <c r="C327" t="s">
        <v>1032</v>
      </c>
      <c r="D327" t="s">
        <v>1033</v>
      </c>
      <c r="E327" t="s">
        <v>1072</v>
      </c>
      <c r="F327" t="s">
        <v>1072</v>
      </c>
      <c r="G327" t="s">
        <v>1036</v>
      </c>
      <c r="J327" t="s">
        <v>1037</v>
      </c>
      <c r="K327" s="2" t="str">
        <f>+IFERROR(VLOOKUP(B327,Sectores[[Sector]:[Columna1]],2),"")</f>
        <v>09 Empresa</v>
      </c>
      <c r="L327" s="2" t="str">
        <f>+IFERROR(VLOOKUP(C327,Contenido[[Contenido]:[Columna1]],2,0),"")</f>
        <v>09.01 Empresas por Tramo (13)</v>
      </c>
      <c r="M327" s="2" t="str">
        <f>+IFERROR(VLOOKUP(D327,Temas[[Tema]:[Columna1]],2,0),"")</f>
        <v>09.01.01 Grande 1 (100000-200000 UF)</v>
      </c>
      <c r="S327">
        <v>1049658</v>
      </c>
      <c r="T327">
        <v>1119492</v>
      </c>
      <c r="U327">
        <v>1201224</v>
      </c>
      <c r="V327">
        <v>1321140</v>
      </c>
      <c r="W327">
        <v>1181926</v>
      </c>
      <c r="X327">
        <v>1276072</v>
      </c>
      <c r="Y327">
        <v>1395124</v>
      </c>
      <c r="Z327">
        <v>1382304</v>
      </c>
      <c r="AA327">
        <v>1441696</v>
      </c>
      <c r="AB327">
        <v>1443502</v>
      </c>
      <c r="AC327">
        <v>1445148</v>
      </c>
      <c r="AD327">
        <v>1523098</v>
      </c>
      <c r="AE327">
        <v>1435808</v>
      </c>
      <c r="AF327">
        <v>1444040</v>
      </c>
      <c r="AG327">
        <v>1475674</v>
      </c>
    </row>
    <row r="328" spans="1:33" x14ac:dyDescent="0.25">
      <c r="A328" t="s">
        <v>1073</v>
      </c>
      <c r="B328" t="s">
        <v>1031</v>
      </c>
      <c r="C328" t="s">
        <v>1032</v>
      </c>
      <c r="D328" t="s">
        <v>1039</v>
      </c>
      <c r="E328" t="s">
        <v>1072</v>
      </c>
      <c r="F328" t="s">
        <v>1072</v>
      </c>
      <c r="G328" t="s">
        <v>1036</v>
      </c>
      <c r="J328" t="s">
        <v>1037</v>
      </c>
      <c r="K328" s="2" t="str">
        <f>+IFERROR(VLOOKUP(B328,Sectores[[Sector]:[Columna1]],2),"")</f>
        <v>09 Empresa</v>
      </c>
      <c r="L328" s="2" t="str">
        <f>+IFERROR(VLOOKUP(C328,Contenido[[Contenido]:[Columna1]],2,0),"")</f>
        <v>09.01 Empresas por Tramo (13)</v>
      </c>
      <c r="M328" s="2" t="str">
        <f>+IFERROR(VLOOKUP(D328,Temas[[Tema]:[Columna1]],2,0),"")</f>
        <v>09.01.02 Grande 2 (200000-600000 UF)</v>
      </c>
      <c r="S328">
        <v>1521256</v>
      </c>
      <c r="T328">
        <v>1616032</v>
      </c>
      <c r="U328">
        <v>1899938</v>
      </c>
      <c r="V328">
        <v>1912320</v>
      </c>
      <c r="W328">
        <v>1792000</v>
      </c>
      <c r="X328">
        <v>1939546</v>
      </c>
      <c r="Y328">
        <v>2069168</v>
      </c>
      <c r="Z328">
        <v>2152044</v>
      </c>
      <c r="AA328">
        <v>2212262</v>
      </c>
      <c r="AB328">
        <v>2198652</v>
      </c>
      <c r="AC328">
        <v>2139514</v>
      </c>
      <c r="AD328">
        <v>2134952</v>
      </c>
      <c r="AE328">
        <v>2155434</v>
      </c>
      <c r="AF328">
        <v>2256878</v>
      </c>
      <c r="AG328">
        <v>2230780</v>
      </c>
    </row>
    <row r="329" spans="1:33" x14ac:dyDescent="0.25">
      <c r="A329" t="s">
        <v>1074</v>
      </c>
      <c r="B329" t="s">
        <v>1031</v>
      </c>
      <c r="C329" t="s">
        <v>1032</v>
      </c>
      <c r="D329" t="s">
        <v>1041</v>
      </c>
      <c r="E329" t="s">
        <v>1072</v>
      </c>
      <c r="F329" t="s">
        <v>1072</v>
      </c>
      <c r="G329" t="s">
        <v>1036</v>
      </c>
      <c r="J329" t="s">
        <v>1037</v>
      </c>
      <c r="K329" s="2" t="str">
        <f>+IFERROR(VLOOKUP(B329,Sectores[[Sector]:[Columna1]],2),"")</f>
        <v>09 Empresa</v>
      </c>
      <c r="L329" s="2" t="str">
        <f>+IFERROR(VLOOKUP(C329,Contenido[[Contenido]:[Columna1]],2,0),"")</f>
        <v>09.01 Empresas por Tramo (13)</v>
      </c>
      <c r="M329" s="2" t="str">
        <f>+IFERROR(VLOOKUP(D329,Temas[[Tema]:[Columna1]],2,0),"")</f>
        <v>09.01.03 Grande 3 (600000-1000000 UF)</v>
      </c>
      <c r="S329">
        <v>601264</v>
      </c>
      <c r="T329">
        <v>650502</v>
      </c>
      <c r="U329">
        <v>733186</v>
      </c>
      <c r="V329">
        <v>787058</v>
      </c>
      <c r="W329">
        <v>745782</v>
      </c>
      <c r="X329">
        <v>807242</v>
      </c>
      <c r="Y329">
        <v>928032</v>
      </c>
      <c r="Z329">
        <v>1054658</v>
      </c>
      <c r="AA329">
        <v>911882</v>
      </c>
      <c r="AB329">
        <v>950818</v>
      </c>
      <c r="AC329">
        <v>959304</v>
      </c>
      <c r="AD329">
        <v>1063568</v>
      </c>
      <c r="AE329">
        <v>1042258</v>
      </c>
      <c r="AF329">
        <v>1018862</v>
      </c>
      <c r="AG329">
        <v>993650</v>
      </c>
    </row>
    <row r="330" spans="1:33" x14ac:dyDescent="0.25">
      <c r="A330" t="s">
        <v>1075</v>
      </c>
      <c r="B330" t="s">
        <v>1031</v>
      </c>
      <c r="C330" t="s">
        <v>1032</v>
      </c>
      <c r="D330" t="s">
        <v>1043</v>
      </c>
      <c r="E330" t="s">
        <v>1072</v>
      </c>
      <c r="F330" t="s">
        <v>1072</v>
      </c>
      <c r="G330" t="s">
        <v>1036</v>
      </c>
      <c r="J330" t="s">
        <v>1037</v>
      </c>
      <c r="K330" s="2" t="str">
        <f>+IFERROR(VLOOKUP(B330,Sectores[[Sector]:[Columna1]],2),"")</f>
        <v>09 Empresa</v>
      </c>
      <c r="L330" s="2" t="str">
        <f>+IFERROR(VLOOKUP(C330,Contenido[[Contenido]:[Columna1]],2,0),"")</f>
        <v>09.01 Empresas por Tramo (13)</v>
      </c>
      <c r="M330" s="2" t="str">
        <f>+IFERROR(VLOOKUP(D330,Temas[[Tema]:[Columna1]],2,0),"")</f>
        <v>09.01.04 Grande 4 (1000000 UF y más)</v>
      </c>
      <c r="S330">
        <v>2026218</v>
      </c>
      <c r="T330">
        <v>2384372</v>
      </c>
      <c r="U330">
        <v>2703800</v>
      </c>
      <c r="V330">
        <v>3025062</v>
      </c>
      <c r="W330">
        <v>2933714</v>
      </c>
      <c r="X330">
        <v>3226558</v>
      </c>
      <c r="Y330">
        <v>3818008</v>
      </c>
      <c r="Z330">
        <v>4173216</v>
      </c>
      <c r="AA330">
        <v>4462858</v>
      </c>
      <c r="AB330">
        <v>4523070</v>
      </c>
      <c r="AC330">
        <v>4445298</v>
      </c>
      <c r="AD330">
        <v>4358090</v>
      </c>
      <c r="AE330">
        <v>4270368</v>
      </c>
      <c r="AF330">
        <v>4473038</v>
      </c>
      <c r="AG330">
        <v>4509024</v>
      </c>
    </row>
    <row r="331" spans="1:33" x14ac:dyDescent="0.25">
      <c r="A331" t="s">
        <v>1076</v>
      </c>
      <c r="B331" t="s">
        <v>1031</v>
      </c>
      <c r="C331" t="s">
        <v>1032</v>
      </c>
      <c r="D331" t="s">
        <v>1045</v>
      </c>
      <c r="E331" t="s">
        <v>1072</v>
      </c>
      <c r="F331" t="s">
        <v>1072</v>
      </c>
      <c r="G331" t="s">
        <v>1036</v>
      </c>
      <c r="J331" t="s">
        <v>1037</v>
      </c>
      <c r="K331" s="2" t="str">
        <f>+IFERROR(VLOOKUP(B331,Sectores[[Sector]:[Columna1]],2),"")</f>
        <v>09 Empresa</v>
      </c>
      <c r="L331" s="2" t="str">
        <f>+IFERROR(VLOOKUP(C331,Contenido[[Contenido]:[Columna1]],2,0),"")</f>
        <v>09.01 Empresas por Tramo (13)</v>
      </c>
      <c r="M331" s="2" t="str">
        <f>+IFERROR(VLOOKUP(D331,Temas[[Tema]:[Columna1]],2,0),"")</f>
        <v>09.01.05 Mediana 1 (25000-50000 UF)</v>
      </c>
      <c r="S331">
        <v>1039694</v>
      </c>
      <c r="T331">
        <v>1123446</v>
      </c>
      <c r="U331">
        <v>1229604</v>
      </c>
      <c r="V331">
        <v>1284408</v>
      </c>
      <c r="W331">
        <v>1163722</v>
      </c>
      <c r="X331">
        <v>1243708</v>
      </c>
      <c r="Y331">
        <v>1403234</v>
      </c>
      <c r="Z331">
        <v>1439072</v>
      </c>
      <c r="AA331">
        <v>1373516</v>
      </c>
      <c r="AB331">
        <v>1415608</v>
      </c>
      <c r="AC331">
        <v>1436146</v>
      </c>
      <c r="AD331">
        <v>1466634</v>
      </c>
      <c r="AE331">
        <v>1404892</v>
      </c>
      <c r="AF331">
        <v>1470362</v>
      </c>
      <c r="AG331">
        <v>1457778</v>
      </c>
    </row>
    <row r="332" spans="1:33" x14ac:dyDescent="0.25">
      <c r="A332" t="s">
        <v>1077</v>
      </c>
      <c r="B332" t="s">
        <v>1031</v>
      </c>
      <c r="C332" t="s">
        <v>1032</v>
      </c>
      <c r="D332" t="s">
        <v>1047</v>
      </c>
      <c r="E332" t="s">
        <v>1072</v>
      </c>
      <c r="F332" t="s">
        <v>1072</v>
      </c>
      <c r="G332" t="s">
        <v>1036</v>
      </c>
      <c r="J332" t="s">
        <v>1037</v>
      </c>
      <c r="K332" s="2" t="str">
        <f>+IFERROR(VLOOKUP(B332,Sectores[[Sector]:[Columna1]],2),"")</f>
        <v>09 Empresa</v>
      </c>
      <c r="L332" s="2" t="str">
        <f>+IFERROR(VLOOKUP(C332,Contenido[[Contenido]:[Columna1]],2,0),"")</f>
        <v>09.01 Empresas por Tramo (13)</v>
      </c>
      <c r="M332" s="2" t="str">
        <f>+IFERROR(VLOOKUP(D332,Temas[[Tema]:[Columna1]],2,0),"")</f>
        <v>09.01.06 Mediana 2 (50000-100000 UF)</v>
      </c>
      <c r="S332">
        <v>1073684</v>
      </c>
      <c r="T332">
        <v>1187264</v>
      </c>
      <c r="U332">
        <v>1259654</v>
      </c>
      <c r="V332">
        <v>1302706</v>
      </c>
      <c r="W332">
        <v>1267452</v>
      </c>
      <c r="X332">
        <v>1342398</v>
      </c>
      <c r="Y332">
        <v>1442318</v>
      </c>
      <c r="Z332">
        <v>1490584</v>
      </c>
      <c r="AA332">
        <v>1491502</v>
      </c>
      <c r="AB332">
        <v>1469972</v>
      </c>
      <c r="AC332">
        <v>1517006</v>
      </c>
      <c r="AD332">
        <v>1532484</v>
      </c>
      <c r="AE332">
        <v>1473876</v>
      </c>
      <c r="AF332">
        <v>1449238</v>
      </c>
      <c r="AG332">
        <v>1399994</v>
      </c>
    </row>
    <row r="333" spans="1:33" x14ac:dyDescent="0.25">
      <c r="A333" t="s">
        <v>1078</v>
      </c>
      <c r="B333" t="s">
        <v>1031</v>
      </c>
      <c r="C333" t="s">
        <v>1032</v>
      </c>
      <c r="D333" t="s">
        <v>1049</v>
      </c>
      <c r="E333" t="s">
        <v>1072</v>
      </c>
      <c r="F333" t="s">
        <v>1072</v>
      </c>
      <c r="G333" t="s">
        <v>1036</v>
      </c>
      <c r="J333" t="s">
        <v>1037</v>
      </c>
      <c r="K333" s="2" t="str">
        <f>+IFERROR(VLOOKUP(B333,Sectores[[Sector]:[Columna1]],2),"")</f>
        <v>09 Empresa</v>
      </c>
      <c r="L333" s="2" t="str">
        <f>+IFERROR(VLOOKUP(C333,Contenido[[Contenido]:[Columna1]],2,0),"")</f>
        <v>09.01 Empresas por Tramo (13)</v>
      </c>
      <c r="M333" s="2" t="str">
        <f>+IFERROR(VLOOKUP(D333,Temas[[Tema]:[Columna1]],2,0),"")</f>
        <v>09.01.07 Micro 1 (0,01-200 UF)</v>
      </c>
      <c r="S333">
        <v>148606</v>
      </c>
      <c r="T333">
        <v>151038</v>
      </c>
      <c r="U333">
        <v>164860</v>
      </c>
      <c r="V333">
        <v>139886</v>
      </c>
      <c r="W333">
        <v>151462</v>
      </c>
      <c r="X333">
        <v>188350</v>
      </c>
      <c r="Y333">
        <v>196802</v>
      </c>
      <c r="Z333">
        <v>154540</v>
      </c>
      <c r="AA333">
        <v>129254</v>
      </c>
      <c r="AB333">
        <v>162980</v>
      </c>
      <c r="AC333">
        <v>196244</v>
      </c>
      <c r="AD333">
        <v>222622</v>
      </c>
      <c r="AE333">
        <v>206136</v>
      </c>
      <c r="AF333">
        <v>239058</v>
      </c>
      <c r="AG333">
        <v>235464</v>
      </c>
    </row>
    <row r="334" spans="1:33" x14ac:dyDescent="0.25">
      <c r="A334" t="s">
        <v>1079</v>
      </c>
      <c r="B334" t="s">
        <v>1031</v>
      </c>
      <c r="C334" t="s">
        <v>1032</v>
      </c>
      <c r="D334" t="s">
        <v>1051</v>
      </c>
      <c r="E334" t="s">
        <v>1072</v>
      </c>
      <c r="F334" t="s">
        <v>1072</v>
      </c>
      <c r="G334" t="s">
        <v>1036</v>
      </c>
      <c r="J334" t="s">
        <v>1037</v>
      </c>
      <c r="K334" s="2" t="str">
        <f>+IFERROR(VLOOKUP(B334,Sectores[[Sector]:[Columna1]],2),"")</f>
        <v>09 Empresa</v>
      </c>
      <c r="L334" s="2" t="str">
        <f>+IFERROR(VLOOKUP(C334,Contenido[[Contenido]:[Columna1]],2,0),"")</f>
        <v>09.01 Empresas por Tramo (13)</v>
      </c>
      <c r="M334" s="2" t="str">
        <f>+IFERROR(VLOOKUP(D334,Temas[[Tema]:[Columna1]],2,0),"")</f>
        <v>09.01.08 Micro 2 (200-600 UF)</v>
      </c>
      <c r="S334">
        <v>189506</v>
      </c>
      <c r="T334">
        <v>184524</v>
      </c>
      <c r="U334">
        <v>176120</v>
      </c>
      <c r="V334">
        <v>217382</v>
      </c>
      <c r="W334">
        <v>180886</v>
      </c>
      <c r="X334">
        <v>244304</v>
      </c>
      <c r="Y334">
        <v>175806</v>
      </c>
      <c r="Z334">
        <v>216206</v>
      </c>
      <c r="AA334">
        <v>191726</v>
      </c>
      <c r="AB334">
        <v>203630</v>
      </c>
      <c r="AC334">
        <v>175568</v>
      </c>
      <c r="AD334">
        <v>166038</v>
      </c>
      <c r="AE334">
        <v>192576</v>
      </c>
      <c r="AF334">
        <v>220238</v>
      </c>
      <c r="AG334">
        <v>302346</v>
      </c>
    </row>
    <row r="335" spans="1:33" x14ac:dyDescent="0.25">
      <c r="A335" t="s">
        <v>1080</v>
      </c>
      <c r="B335" t="s">
        <v>1031</v>
      </c>
      <c r="C335" t="s">
        <v>1032</v>
      </c>
      <c r="D335" t="s">
        <v>1053</v>
      </c>
      <c r="E335" t="s">
        <v>1072</v>
      </c>
      <c r="F335" t="s">
        <v>1072</v>
      </c>
      <c r="G335" t="s">
        <v>1036</v>
      </c>
      <c r="J335" t="s">
        <v>1037</v>
      </c>
      <c r="K335" s="2" t="str">
        <f>+IFERROR(VLOOKUP(B335,Sectores[[Sector]:[Columna1]],2),"")</f>
        <v>09 Empresa</v>
      </c>
      <c r="L335" s="2" t="str">
        <f>+IFERROR(VLOOKUP(C335,Contenido[[Contenido]:[Columna1]],2,0),"")</f>
        <v>09.01 Empresas por Tramo (13)</v>
      </c>
      <c r="M335" s="2" t="str">
        <f>+IFERROR(VLOOKUP(D335,Temas[[Tema]:[Columna1]],2,0),"")</f>
        <v>09.01.09 Micro 3 (600-2400 UF)</v>
      </c>
      <c r="S335">
        <v>673678</v>
      </c>
      <c r="T335">
        <v>722006</v>
      </c>
      <c r="U335">
        <v>758036</v>
      </c>
      <c r="V335">
        <v>756540</v>
      </c>
      <c r="W335">
        <v>774710</v>
      </c>
      <c r="X335">
        <v>689768</v>
      </c>
      <c r="Y335">
        <v>693902</v>
      </c>
      <c r="Z335">
        <v>731118</v>
      </c>
      <c r="AA335">
        <v>756298</v>
      </c>
      <c r="AB335">
        <v>740860</v>
      </c>
      <c r="AC335">
        <v>745546</v>
      </c>
      <c r="AD335">
        <v>754478</v>
      </c>
      <c r="AE335">
        <v>826994</v>
      </c>
      <c r="AF335">
        <v>888542</v>
      </c>
      <c r="AG335">
        <v>906526</v>
      </c>
    </row>
    <row r="336" spans="1:33" x14ac:dyDescent="0.25">
      <c r="A336" t="s">
        <v>1081</v>
      </c>
      <c r="B336" t="s">
        <v>1031</v>
      </c>
      <c r="C336" t="s">
        <v>1032</v>
      </c>
      <c r="D336" t="s">
        <v>1055</v>
      </c>
      <c r="E336" t="s">
        <v>1072</v>
      </c>
      <c r="F336" t="s">
        <v>1072</v>
      </c>
      <c r="G336" t="s">
        <v>1036</v>
      </c>
      <c r="J336" t="s">
        <v>1037</v>
      </c>
      <c r="K336" s="2" t="str">
        <f>+IFERROR(VLOOKUP(B336,Sectores[[Sector]:[Columna1]],2),"")</f>
        <v>09 Empresa</v>
      </c>
      <c r="L336" s="2" t="str">
        <f>+IFERROR(VLOOKUP(C336,Contenido[[Contenido]:[Columna1]],2,0),"")</f>
        <v>09.01 Empresas por Tramo (13)</v>
      </c>
      <c r="M336" s="2" t="str">
        <f>+IFERROR(VLOOKUP(D336,Temas[[Tema]:[Columna1]],2,0),"")</f>
        <v>09.01.10 Pequeña 1 (2400-5000 UF)</v>
      </c>
      <c r="S336">
        <v>647990</v>
      </c>
      <c r="T336">
        <v>648684</v>
      </c>
      <c r="U336">
        <v>706910</v>
      </c>
      <c r="V336">
        <v>680070</v>
      </c>
      <c r="W336">
        <v>688514</v>
      </c>
      <c r="X336">
        <v>723784</v>
      </c>
      <c r="Y336">
        <v>766458</v>
      </c>
      <c r="Z336">
        <v>761386</v>
      </c>
      <c r="AA336">
        <v>790842</v>
      </c>
      <c r="AB336">
        <v>821198</v>
      </c>
      <c r="AC336">
        <v>853060</v>
      </c>
      <c r="AD336">
        <v>862542</v>
      </c>
      <c r="AE336">
        <v>928666</v>
      </c>
      <c r="AF336">
        <v>973924</v>
      </c>
      <c r="AG336">
        <v>966672</v>
      </c>
    </row>
    <row r="337" spans="1:33" x14ac:dyDescent="0.25">
      <c r="A337" t="s">
        <v>1082</v>
      </c>
      <c r="B337" t="s">
        <v>1031</v>
      </c>
      <c r="C337" t="s">
        <v>1032</v>
      </c>
      <c r="D337" t="s">
        <v>1057</v>
      </c>
      <c r="E337" t="s">
        <v>1072</v>
      </c>
      <c r="F337" t="s">
        <v>1072</v>
      </c>
      <c r="G337" t="s">
        <v>1036</v>
      </c>
      <c r="J337" t="s">
        <v>1037</v>
      </c>
      <c r="K337" s="2" t="str">
        <f>+IFERROR(VLOOKUP(B337,Sectores[[Sector]:[Columna1]],2),"")</f>
        <v>09 Empresa</v>
      </c>
      <c r="L337" s="2" t="str">
        <f>+IFERROR(VLOOKUP(C337,Contenido[[Contenido]:[Columna1]],2,0),"")</f>
        <v>09.01 Empresas por Tramo (13)</v>
      </c>
      <c r="M337" s="2" t="str">
        <f>+IFERROR(VLOOKUP(D337,Temas[[Tema]:[Columna1]],2,0),"")</f>
        <v>09.01.11 Pequeña 2 (5000-10000 UF)</v>
      </c>
      <c r="S337">
        <v>835120</v>
      </c>
      <c r="T337">
        <v>915742</v>
      </c>
      <c r="U337">
        <v>956224</v>
      </c>
      <c r="V337">
        <v>943968</v>
      </c>
      <c r="W337">
        <v>937526</v>
      </c>
      <c r="X337">
        <v>941054</v>
      </c>
      <c r="Y337">
        <v>987462</v>
      </c>
      <c r="Z337">
        <v>1028342</v>
      </c>
      <c r="AA337">
        <v>1046802</v>
      </c>
      <c r="AB337">
        <v>1035714</v>
      </c>
      <c r="AC337">
        <v>1075772</v>
      </c>
      <c r="AD337">
        <v>1073972</v>
      </c>
      <c r="AE337">
        <v>1183216</v>
      </c>
      <c r="AF337">
        <v>1250680</v>
      </c>
      <c r="AG337">
        <v>1207484</v>
      </c>
    </row>
    <row r="338" spans="1:33" x14ac:dyDescent="0.25">
      <c r="A338" t="s">
        <v>1083</v>
      </c>
      <c r="B338" t="s">
        <v>1031</v>
      </c>
      <c r="C338" t="s">
        <v>1032</v>
      </c>
      <c r="D338" t="s">
        <v>1059</v>
      </c>
      <c r="E338" t="s">
        <v>1072</v>
      </c>
      <c r="F338" t="s">
        <v>1072</v>
      </c>
      <c r="G338" t="s">
        <v>1036</v>
      </c>
      <c r="J338" t="s">
        <v>1037</v>
      </c>
      <c r="K338" s="2" t="str">
        <f>+IFERROR(VLOOKUP(B338,Sectores[[Sector]:[Columna1]],2),"")</f>
        <v>09 Empresa</v>
      </c>
      <c r="L338" s="2" t="str">
        <f>+IFERROR(VLOOKUP(C338,Contenido[[Contenido]:[Columna1]],2,0),"")</f>
        <v>09.01 Empresas por Tramo (13)</v>
      </c>
      <c r="M338" s="2" t="str">
        <f>+IFERROR(VLOOKUP(D338,Temas[[Tema]:[Columna1]],2,0),"")</f>
        <v>09.01.12 Pequeña 3 (10000-25000 UF)</v>
      </c>
      <c r="S338">
        <v>1304642</v>
      </c>
      <c r="T338">
        <v>1364692</v>
      </c>
      <c r="U338">
        <v>1435696</v>
      </c>
      <c r="V338">
        <v>1476022</v>
      </c>
      <c r="W338">
        <v>1415760</v>
      </c>
      <c r="X338">
        <v>1521606</v>
      </c>
      <c r="Y338">
        <v>1571438</v>
      </c>
      <c r="Z338">
        <v>1663454</v>
      </c>
      <c r="AA338">
        <v>1670000</v>
      </c>
      <c r="AB338">
        <v>1705786</v>
      </c>
      <c r="AC338">
        <v>1700690</v>
      </c>
      <c r="AD338">
        <v>1785694</v>
      </c>
      <c r="AE338">
        <v>1828972</v>
      </c>
      <c r="AF338">
        <v>1865338</v>
      </c>
      <c r="AG338">
        <v>1927934</v>
      </c>
    </row>
    <row r="339" spans="1:33" x14ac:dyDescent="0.25">
      <c r="A339" t="s">
        <v>1084</v>
      </c>
      <c r="B339" t="s">
        <v>1031</v>
      </c>
      <c r="C339" t="s">
        <v>1032</v>
      </c>
      <c r="D339" t="s">
        <v>1061</v>
      </c>
      <c r="E339" t="s">
        <v>1072</v>
      </c>
      <c r="F339" t="s">
        <v>1072</v>
      </c>
      <c r="G339" t="s">
        <v>1036</v>
      </c>
      <c r="J339" t="s">
        <v>1037</v>
      </c>
      <c r="K339" s="2" t="str">
        <f>+IFERROR(VLOOKUP(B339,Sectores[[Sector]:[Columna1]],2),"")</f>
        <v>09 Empresa</v>
      </c>
      <c r="L339" s="2" t="str">
        <f>+IFERROR(VLOOKUP(C339,Contenido[[Contenido]:[Columna1]],2,0),"")</f>
        <v>09.01 Empresas por Tramo (13)</v>
      </c>
      <c r="M339" s="2" t="str">
        <f>+IFERROR(VLOOKUP(D339,Temas[[Tema]:[Columna1]],2,0),"")</f>
        <v>09.01.13 Sin Ventas</v>
      </c>
      <c r="S339">
        <v>806078</v>
      </c>
      <c r="T339">
        <v>857054</v>
      </c>
      <c r="U339">
        <v>893496</v>
      </c>
      <c r="V339">
        <v>935950</v>
      </c>
      <c r="W339">
        <v>952342</v>
      </c>
      <c r="X339">
        <v>1002430</v>
      </c>
      <c r="Y339">
        <v>1031036</v>
      </c>
      <c r="Z339">
        <v>1092882</v>
      </c>
      <c r="AA339">
        <v>1160270</v>
      </c>
      <c r="AB339">
        <v>1177670</v>
      </c>
      <c r="AC339">
        <v>1218440</v>
      </c>
      <c r="AD339">
        <v>1261578</v>
      </c>
      <c r="AE339">
        <v>1469890</v>
      </c>
      <c r="AF339">
        <v>1578660</v>
      </c>
      <c r="AG339">
        <v>1514624</v>
      </c>
    </row>
    <row r="340" spans="1:33" x14ac:dyDescent="0.25">
      <c r="A340" t="s">
        <v>1085</v>
      </c>
      <c r="B340" t="s">
        <v>1031</v>
      </c>
      <c r="C340" t="s">
        <v>1063</v>
      </c>
      <c r="D340" t="s">
        <v>1064</v>
      </c>
      <c r="E340" t="s">
        <v>1072</v>
      </c>
      <c r="F340" t="s">
        <v>1072</v>
      </c>
      <c r="G340" t="s">
        <v>1036</v>
      </c>
      <c r="J340" t="s">
        <v>1037</v>
      </c>
      <c r="K340" s="2" t="str">
        <f>+IFERROR(VLOOKUP(B340,Sectores[[Sector]:[Columna1]],2),"")</f>
        <v>09 Empresa</v>
      </c>
      <c r="L340" s="2" t="str">
        <f>+IFERROR(VLOOKUP(C340,Contenido[[Contenido]:[Columna1]],2,0),"")</f>
        <v>09.02 Empresas por Tramo (5)</v>
      </c>
      <c r="M340" s="2" t="str">
        <f>+IFERROR(VLOOKUP(D340,Temas[[Tema]:[Columna1]],2,0),"")</f>
        <v>09.02.01 Grande (100000-200000 UF)</v>
      </c>
      <c r="S340">
        <v>5198396</v>
      </c>
      <c r="T340">
        <v>5770398</v>
      </c>
      <c r="U340">
        <v>6538148</v>
      </c>
      <c r="V340">
        <v>7045580</v>
      </c>
      <c r="W340">
        <v>6653422</v>
      </c>
      <c r="X340">
        <v>7249418</v>
      </c>
      <c r="Y340">
        <v>8210332</v>
      </c>
      <c r="Z340">
        <v>8762222</v>
      </c>
      <c r="AA340">
        <v>9028698</v>
      </c>
      <c r="AB340">
        <v>9116042</v>
      </c>
      <c r="AC340">
        <v>8989264</v>
      </c>
      <c r="AD340">
        <v>9079708</v>
      </c>
      <c r="AE340">
        <v>8903868</v>
      </c>
      <c r="AF340">
        <v>9192818</v>
      </c>
      <c r="AG340">
        <v>9209128</v>
      </c>
    </row>
    <row r="341" spans="1:33" x14ac:dyDescent="0.25">
      <c r="A341" t="s">
        <v>1086</v>
      </c>
      <c r="B341" t="s">
        <v>1031</v>
      </c>
      <c r="C341" t="s">
        <v>1063</v>
      </c>
      <c r="D341" t="s">
        <v>1066</v>
      </c>
      <c r="E341" t="s">
        <v>1072</v>
      </c>
      <c r="F341" t="s">
        <v>1072</v>
      </c>
      <c r="G341" t="s">
        <v>1036</v>
      </c>
      <c r="J341" t="s">
        <v>1037</v>
      </c>
      <c r="K341" s="2" t="str">
        <f>+IFERROR(VLOOKUP(B341,Sectores[[Sector]:[Columna1]],2),"")</f>
        <v>09 Empresa</v>
      </c>
      <c r="L341" s="2" t="str">
        <f>+IFERROR(VLOOKUP(C341,Contenido[[Contenido]:[Columna1]],2,0),"")</f>
        <v>09.02 Empresas por Tramo (5)</v>
      </c>
      <c r="M341" s="2" t="str">
        <f>+IFERROR(VLOOKUP(D341,Temas[[Tema]:[Columna1]],2,0),"")</f>
        <v>09.02.02 Mediana (25000-100000 UF)</v>
      </c>
      <c r="S341">
        <v>2113378</v>
      </c>
      <c r="T341">
        <v>2310710</v>
      </c>
      <c r="U341">
        <v>2489258</v>
      </c>
      <c r="V341">
        <v>2587114</v>
      </c>
      <c r="W341">
        <v>2431174</v>
      </c>
      <c r="X341">
        <v>2586106</v>
      </c>
      <c r="Y341">
        <v>2845552</v>
      </c>
      <c r="Z341">
        <v>2929656</v>
      </c>
      <c r="AA341">
        <v>2865018</v>
      </c>
      <c r="AB341">
        <v>2885580</v>
      </c>
      <c r="AC341">
        <v>2953152</v>
      </c>
      <c r="AD341">
        <v>2999118</v>
      </c>
      <c r="AE341">
        <v>2878768</v>
      </c>
      <c r="AF341">
        <v>2919600</v>
      </c>
      <c r="AG341">
        <v>2857772</v>
      </c>
    </row>
    <row r="342" spans="1:33" x14ac:dyDescent="0.25">
      <c r="A342" t="s">
        <v>1087</v>
      </c>
      <c r="B342" t="s">
        <v>1031</v>
      </c>
      <c r="C342" t="s">
        <v>1063</v>
      </c>
      <c r="D342" t="s">
        <v>1068</v>
      </c>
      <c r="E342" t="s">
        <v>1072</v>
      </c>
      <c r="F342" t="s">
        <v>1072</v>
      </c>
      <c r="G342" t="s">
        <v>1036</v>
      </c>
      <c r="J342" t="s">
        <v>1037</v>
      </c>
      <c r="K342" s="2" t="str">
        <f>+IFERROR(VLOOKUP(B342,Sectores[[Sector]:[Columna1]],2),"")</f>
        <v>09 Empresa</v>
      </c>
      <c r="L342" s="2" t="str">
        <f>+IFERROR(VLOOKUP(C342,Contenido[[Contenido]:[Columna1]],2,0),"")</f>
        <v>09.02 Empresas por Tramo (5)</v>
      </c>
      <c r="M342" s="2" t="str">
        <f>+IFERROR(VLOOKUP(D342,Temas[[Tema]:[Columna1]],2,0),"")</f>
        <v>09.02.03 Micro (0,01-2400 UF)</v>
      </c>
      <c r="S342">
        <v>1011790</v>
      </c>
      <c r="T342">
        <v>1057568</v>
      </c>
      <c r="U342">
        <v>1099016</v>
      </c>
      <c r="V342">
        <v>1113808</v>
      </c>
      <c r="W342">
        <v>1107058</v>
      </c>
      <c r="X342">
        <v>1122422</v>
      </c>
      <c r="Y342">
        <v>1066510</v>
      </c>
      <c r="Z342">
        <v>1101864</v>
      </c>
      <c r="AA342">
        <v>1077278</v>
      </c>
      <c r="AB342">
        <v>1107470</v>
      </c>
      <c r="AC342">
        <v>1117358</v>
      </c>
      <c r="AD342">
        <v>1143138</v>
      </c>
      <c r="AE342">
        <v>1225706</v>
      </c>
      <c r="AF342">
        <v>1347838</v>
      </c>
      <c r="AG342">
        <v>1444336</v>
      </c>
    </row>
    <row r="343" spans="1:33" x14ac:dyDescent="0.25">
      <c r="A343" t="s">
        <v>1088</v>
      </c>
      <c r="B343" t="s">
        <v>1031</v>
      </c>
      <c r="C343" t="s">
        <v>1063</v>
      </c>
      <c r="D343" t="s">
        <v>1070</v>
      </c>
      <c r="E343" t="s">
        <v>1072</v>
      </c>
      <c r="F343" t="s">
        <v>1072</v>
      </c>
      <c r="G343" t="s">
        <v>1036</v>
      </c>
      <c r="J343" t="s">
        <v>1037</v>
      </c>
      <c r="K343" s="2" t="str">
        <f>+IFERROR(VLOOKUP(B343,Sectores[[Sector]:[Columna1]],2),"")</f>
        <v>09 Empresa</v>
      </c>
      <c r="L343" s="2" t="str">
        <f>+IFERROR(VLOOKUP(C343,Contenido[[Contenido]:[Columna1]],2,0),"")</f>
        <v>09.02 Empresas por Tramo (5)</v>
      </c>
      <c r="M343" s="2" t="str">
        <f>+IFERROR(VLOOKUP(D343,Temas[[Tema]:[Columna1]],2,0),"")</f>
        <v>09.02.04 Pequeña (2400-25000 UF)</v>
      </c>
      <c r="S343">
        <v>2787752</v>
      </c>
      <c r="T343">
        <v>2929118</v>
      </c>
      <c r="U343">
        <v>3098830</v>
      </c>
      <c r="V343">
        <v>3100060</v>
      </c>
      <c r="W343">
        <v>3041800</v>
      </c>
      <c r="X343">
        <v>3186444</v>
      </c>
      <c r="Y343">
        <v>3325358</v>
      </c>
      <c r="Z343">
        <v>3453182</v>
      </c>
      <c r="AA343">
        <v>3507644</v>
      </c>
      <c r="AB343">
        <v>3562698</v>
      </c>
      <c r="AC343">
        <v>3629522</v>
      </c>
      <c r="AD343">
        <v>3722208</v>
      </c>
      <c r="AE343">
        <v>3940854</v>
      </c>
      <c r="AF343">
        <v>4089942</v>
      </c>
      <c r="AG343">
        <v>4102090</v>
      </c>
    </row>
    <row r="344" spans="1:33" x14ac:dyDescent="0.25">
      <c r="A344" t="s">
        <v>1084</v>
      </c>
      <c r="B344" t="s">
        <v>1031</v>
      </c>
      <c r="C344" t="s">
        <v>1063</v>
      </c>
      <c r="D344" t="s">
        <v>1061</v>
      </c>
      <c r="E344" t="s">
        <v>1072</v>
      </c>
      <c r="F344" t="s">
        <v>1072</v>
      </c>
      <c r="G344" t="s">
        <v>1036</v>
      </c>
      <c r="J344" t="s">
        <v>1037</v>
      </c>
      <c r="K344" s="2" t="str">
        <f>+IFERROR(VLOOKUP(B344,Sectores[[Sector]:[Columna1]],2),"")</f>
        <v>09 Empresa</v>
      </c>
      <c r="L344" s="2" t="str">
        <f>+IFERROR(VLOOKUP(C344,Contenido[[Contenido]:[Columna1]],2,0),"")</f>
        <v>09.02 Empresas por Tramo (5)</v>
      </c>
      <c r="M344" s="2" t="str">
        <f>+IFERROR(VLOOKUP(D344,Temas[[Tema]:[Columna1]],2,0),"")</f>
        <v>09.01.13 Sin Ventas</v>
      </c>
      <c r="S344">
        <v>806078</v>
      </c>
      <c r="T344">
        <v>857054</v>
      </c>
      <c r="U344">
        <v>893496</v>
      </c>
      <c r="V344">
        <v>935950</v>
      </c>
      <c r="W344">
        <v>952342</v>
      </c>
      <c r="X344">
        <v>1002430</v>
      </c>
      <c r="Y344">
        <v>1031036</v>
      </c>
      <c r="Z344">
        <v>1092882</v>
      </c>
      <c r="AA344">
        <v>1160270</v>
      </c>
      <c r="AB344">
        <v>1177670</v>
      </c>
      <c r="AC344">
        <v>1218440</v>
      </c>
      <c r="AD344">
        <v>1261578</v>
      </c>
      <c r="AE344">
        <v>1469890</v>
      </c>
      <c r="AF344">
        <v>1578660</v>
      </c>
      <c r="AG344">
        <v>1514624</v>
      </c>
    </row>
    <row r="345" spans="1:33" x14ac:dyDescent="0.25">
      <c r="A345" t="s">
        <v>1089</v>
      </c>
      <c r="B345" t="s">
        <v>1031</v>
      </c>
      <c r="C345" t="s">
        <v>1032</v>
      </c>
      <c r="D345" t="s">
        <v>1033</v>
      </c>
      <c r="E345" t="s">
        <v>1090</v>
      </c>
      <c r="F345" t="s">
        <v>251</v>
      </c>
      <c r="G345" t="s">
        <v>1036</v>
      </c>
      <c r="J345" t="s">
        <v>1037</v>
      </c>
      <c r="K345" s="2" t="str">
        <f>+IFERROR(VLOOKUP(B345,Sectores[[Sector]:[Columna1]],2),"")</f>
        <v>09 Empresa</v>
      </c>
      <c r="L345" s="2" t="str">
        <f>+IFERROR(VLOOKUP(C345,Contenido[[Contenido]:[Columna1]],2,0),"")</f>
        <v>09.01 Empresas por Tramo (13)</v>
      </c>
      <c r="M345" s="2" t="str">
        <f>+IFERROR(VLOOKUP(D345,Temas[[Tema]:[Columna1]],2,0),"")</f>
        <v>09.01.01 Grande 1 (100000-200000 UF)</v>
      </c>
      <c r="S345">
        <v>105191484.552</v>
      </c>
      <c r="T345">
        <v>112493644.29400003</v>
      </c>
      <c r="U345">
        <v>123838600.83999997</v>
      </c>
      <c r="V345">
        <v>125880476.26800001</v>
      </c>
      <c r="W345">
        <v>129715564.56199998</v>
      </c>
      <c r="X345">
        <v>137744447.93600002</v>
      </c>
      <c r="Y345">
        <v>159483426.09000003</v>
      </c>
      <c r="Z345">
        <v>167076819.84000009</v>
      </c>
      <c r="AA345">
        <v>182024221.21799996</v>
      </c>
      <c r="AB345">
        <v>186928752.95599991</v>
      </c>
      <c r="AC345">
        <v>197121983.79399997</v>
      </c>
      <c r="AD345">
        <v>208412425.26800001</v>
      </c>
      <c r="AE345">
        <v>218934277.92399999</v>
      </c>
      <c r="AF345">
        <v>224018129.97799999</v>
      </c>
      <c r="AG345">
        <v>239570537.87199998</v>
      </c>
    </row>
    <row r="346" spans="1:33" x14ac:dyDescent="0.25">
      <c r="A346" t="s">
        <v>1091</v>
      </c>
      <c r="B346" t="s">
        <v>1031</v>
      </c>
      <c r="C346" t="s">
        <v>1032</v>
      </c>
      <c r="D346" t="s">
        <v>1039</v>
      </c>
      <c r="E346" t="s">
        <v>1090</v>
      </c>
      <c r="F346" t="s">
        <v>251</v>
      </c>
      <c r="G346" t="s">
        <v>1036</v>
      </c>
      <c r="J346" t="s">
        <v>1037</v>
      </c>
      <c r="K346" s="2" t="str">
        <f>+IFERROR(VLOOKUP(B346,Sectores[[Sector]:[Columna1]],2),"")</f>
        <v>09 Empresa</v>
      </c>
      <c r="L346" s="2" t="str">
        <f>+IFERROR(VLOOKUP(C346,Contenido[[Contenido]:[Columna1]],2,0),"")</f>
        <v>09.01 Empresas por Tramo (13)</v>
      </c>
      <c r="M346" s="2" t="str">
        <f>+IFERROR(VLOOKUP(D346,Temas[[Tema]:[Columna1]],2,0),"")</f>
        <v>09.01.02 Grande 2 (200000-600000 UF)</v>
      </c>
      <c r="S346">
        <v>169484597.17799997</v>
      </c>
      <c r="T346">
        <v>182309578.794</v>
      </c>
      <c r="U346">
        <v>201900843.02399999</v>
      </c>
      <c r="V346">
        <v>205030002.366</v>
      </c>
      <c r="W346">
        <v>210346786.102</v>
      </c>
      <c r="X346">
        <v>239380344.75800002</v>
      </c>
      <c r="Y346">
        <v>249167062.71999997</v>
      </c>
      <c r="Z346">
        <v>275043497.06599998</v>
      </c>
      <c r="AA346">
        <v>290011730.222</v>
      </c>
      <c r="AB346">
        <v>307009697.3039999</v>
      </c>
      <c r="AC346">
        <v>305607451.46400011</v>
      </c>
      <c r="AD346">
        <v>313635505.26199996</v>
      </c>
      <c r="AE346">
        <v>318683918.30199999</v>
      </c>
      <c r="AF346">
        <v>335367025.56599993</v>
      </c>
      <c r="AG346">
        <v>346134947.26199991</v>
      </c>
    </row>
    <row r="347" spans="1:33" x14ac:dyDescent="0.25">
      <c r="A347" t="s">
        <v>1092</v>
      </c>
      <c r="B347" t="s">
        <v>1031</v>
      </c>
      <c r="C347" t="s">
        <v>1032</v>
      </c>
      <c r="D347" t="s">
        <v>1041</v>
      </c>
      <c r="E347" t="s">
        <v>1090</v>
      </c>
      <c r="F347" t="s">
        <v>251</v>
      </c>
      <c r="G347" t="s">
        <v>1036</v>
      </c>
      <c r="J347" t="s">
        <v>1037</v>
      </c>
      <c r="K347" s="2" t="str">
        <f>+IFERROR(VLOOKUP(B347,Sectores[[Sector]:[Columna1]],2),"")</f>
        <v>09 Empresa</v>
      </c>
      <c r="L347" s="2" t="str">
        <f>+IFERROR(VLOOKUP(C347,Contenido[[Contenido]:[Columna1]],2,0),"")</f>
        <v>09.01 Empresas por Tramo (13)</v>
      </c>
      <c r="M347" s="2" t="str">
        <f>+IFERROR(VLOOKUP(D347,Temas[[Tema]:[Columna1]],2,0),"")</f>
        <v>09.01.03 Grande 3 (600000-1000000 UF)</v>
      </c>
      <c r="S347">
        <v>60237576.608000003</v>
      </c>
      <c r="T347">
        <v>73184613.06400001</v>
      </c>
      <c r="U347">
        <v>81901108.737999991</v>
      </c>
      <c r="V347">
        <v>84908387.777999997</v>
      </c>
      <c r="W347">
        <v>95217642.996000007</v>
      </c>
      <c r="X347">
        <v>107427278.88</v>
      </c>
      <c r="Y347">
        <v>117074587.85800001</v>
      </c>
      <c r="Z347">
        <v>119490959.72</v>
      </c>
      <c r="AA347">
        <v>135052587.574</v>
      </c>
      <c r="AB347">
        <v>132647503.448</v>
      </c>
      <c r="AC347">
        <v>132591269.462</v>
      </c>
      <c r="AD347">
        <v>150881647.96800002</v>
      </c>
      <c r="AE347">
        <v>146973843.14600003</v>
      </c>
      <c r="AF347">
        <v>150796323.25600001</v>
      </c>
      <c r="AG347">
        <v>158860146.67400002</v>
      </c>
    </row>
    <row r="348" spans="1:33" x14ac:dyDescent="0.25">
      <c r="A348" t="s">
        <v>1093</v>
      </c>
      <c r="B348" t="s">
        <v>1031</v>
      </c>
      <c r="C348" t="s">
        <v>1032</v>
      </c>
      <c r="D348" t="s">
        <v>1043</v>
      </c>
      <c r="E348" t="s">
        <v>1090</v>
      </c>
      <c r="F348" t="s">
        <v>251</v>
      </c>
      <c r="G348" t="s">
        <v>1036</v>
      </c>
      <c r="J348" t="s">
        <v>1037</v>
      </c>
      <c r="K348" s="2" t="str">
        <f>+IFERROR(VLOOKUP(B348,Sectores[[Sector]:[Columna1]],2),"")</f>
        <v>09 Empresa</v>
      </c>
      <c r="L348" s="2" t="str">
        <f>+IFERROR(VLOOKUP(C348,Contenido[[Contenido]:[Columna1]],2,0),"")</f>
        <v>09.01 Empresas por Tramo (13)</v>
      </c>
      <c r="M348" s="2" t="str">
        <f>+IFERROR(VLOOKUP(D348,Temas[[Tema]:[Columna1]],2,0),"")</f>
        <v>09.01.04 Grande 4 (1000000 UF y más)</v>
      </c>
      <c r="S348">
        <v>450374899.9059999</v>
      </c>
      <c r="T348">
        <v>524856265.10999995</v>
      </c>
      <c r="U348">
        <v>588971692.63000011</v>
      </c>
      <c r="V348">
        <v>639177921.74399996</v>
      </c>
      <c r="W348">
        <v>684375840.37800002</v>
      </c>
      <c r="X348">
        <v>776177389.52200007</v>
      </c>
      <c r="Y348">
        <v>892104409.75</v>
      </c>
      <c r="Z348">
        <v>1038981455.1060002</v>
      </c>
      <c r="AA348">
        <v>1133490838.9340003</v>
      </c>
      <c r="AB348">
        <v>1196548400.786</v>
      </c>
      <c r="AC348">
        <v>1204186388.7900004</v>
      </c>
      <c r="AD348">
        <v>1173911225.744</v>
      </c>
      <c r="AE348">
        <v>1200400091.7159996</v>
      </c>
      <c r="AF348">
        <v>1257517206.4619997</v>
      </c>
      <c r="AG348">
        <v>1358277746.6780005</v>
      </c>
    </row>
    <row r="349" spans="1:33" x14ac:dyDescent="0.25">
      <c r="A349" t="s">
        <v>1094</v>
      </c>
      <c r="B349" t="s">
        <v>1031</v>
      </c>
      <c r="C349" t="s">
        <v>1032</v>
      </c>
      <c r="D349" t="s">
        <v>1045</v>
      </c>
      <c r="E349" t="s">
        <v>1090</v>
      </c>
      <c r="F349" t="s">
        <v>251</v>
      </c>
      <c r="G349" t="s">
        <v>1036</v>
      </c>
      <c r="J349" t="s">
        <v>1037</v>
      </c>
      <c r="K349" s="2" t="str">
        <f>+IFERROR(VLOOKUP(B349,Sectores[[Sector]:[Columna1]],2),"")</f>
        <v>09 Empresa</v>
      </c>
      <c r="L349" s="2" t="str">
        <f>+IFERROR(VLOOKUP(C349,Contenido[[Contenido]:[Columna1]],2,0),"")</f>
        <v>09.01 Empresas por Tramo (13)</v>
      </c>
      <c r="M349" s="2" t="str">
        <f>+IFERROR(VLOOKUP(D349,Temas[[Tema]:[Columna1]],2,0),"")</f>
        <v>09.01.05 Mediana 1 (25000-50000 UF)</v>
      </c>
      <c r="S349">
        <v>99917755.819999993</v>
      </c>
      <c r="T349">
        <v>106191603.50400001</v>
      </c>
      <c r="U349">
        <v>115302020.38400002</v>
      </c>
      <c r="V349">
        <v>120009214.588</v>
      </c>
      <c r="W349">
        <v>123052163.792</v>
      </c>
      <c r="X349">
        <v>127188923.92799999</v>
      </c>
      <c r="Y349">
        <v>147919397.82600003</v>
      </c>
      <c r="Z349">
        <v>146834346.77200004</v>
      </c>
      <c r="AA349">
        <v>156382250.15600002</v>
      </c>
      <c r="AB349">
        <v>172383874.66600001</v>
      </c>
      <c r="AC349">
        <v>183397018.42799997</v>
      </c>
      <c r="AD349">
        <v>194309969.63000003</v>
      </c>
      <c r="AE349">
        <v>196603655.93999994</v>
      </c>
      <c r="AF349">
        <v>207615368.00399992</v>
      </c>
      <c r="AG349">
        <v>220842392.78799993</v>
      </c>
    </row>
    <row r="350" spans="1:33" x14ac:dyDescent="0.25">
      <c r="A350" t="s">
        <v>1095</v>
      </c>
      <c r="B350" t="s">
        <v>1031</v>
      </c>
      <c r="C350" t="s">
        <v>1032</v>
      </c>
      <c r="D350" t="s">
        <v>1047</v>
      </c>
      <c r="E350" t="s">
        <v>1090</v>
      </c>
      <c r="F350" t="s">
        <v>251</v>
      </c>
      <c r="G350" t="s">
        <v>1036</v>
      </c>
      <c r="J350" t="s">
        <v>1037</v>
      </c>
      <c r="K350" s="2" t="str">
        <f>+IFERROR(VLOOKUP(B350,Sectores[[Sector]:[Columna1]],2),"")</f>
        <v>09 Empresa</v>
      </c>
      <c r="L350" s="2" t="str">
        <f>+IFERROR(VLOOKUP(C350,Contenido[[Contenido]:[Columna1]],2,0),"")</f>
        <v>09.01 Empresas por Tramo (13)</v>
      </c>
      <c r="M350" s="2" t="str">
        <f>+IFERROR(VLOOKUP(D350,Temas[[Tema]:[Columna1]],2,0),"")</f>
        <v>09.01.06 Mediana 2 (50000-100000 UF)</v>
      </c>
      <c r="S350">
        <v>104899356.506</v>
      </c>
      <c r="T350">
        <v>113204701.90000005</v>
      </c>
      <c r="U350">
        <v>119408602.29400004</v>
      </c>
      <c r="V350">
        <v>128208973.74399997</v>
      </c>
      <c r="W350">
        <v>134162140.08400002</v>
      </c>
      <c r="X350">
        <v>142015114.21799994</v>
      </c>
      <c r="Y350">
        <v>158685726.37599999</v>
      </c>
      <c r="Z350">
        <v>172962256.48000002</v>
      </c>
      <c r="AA350">
        <v>191485504.10199994</v>
      </c>
      <c r="AB350">
        <v>192706478.39000002</v>
      </c>
      <c r="AC350">
        <v>214193333.02199984</v>
      </c>
      <c r="AD350">
        <v>210557209.90600005</v>
      </c>
      <c r="AE350">
        <v>212330172.23399997</v>
      </c>
      <c r="AF350">
        <v>216685235.19599992</v>
      </c>
      <c r="AG350">
        <v>225016353.66399986</v>
      </c>
    </row>
    <row r="351" spans="1:33" x14ac:dyDescent="0.25">
      <c r="A351" t="s">
        <v>1096</v>
      </c>
      <c r="B351" t="s">
        <v>1031</v>
      </c>
      <c r="C351" t="s">
        <v>1032</v>
      </c>
      <c r="D351" t="s">
        <v>1049</v>
      </c>
      <c r="E351" t="s">
        <v>1090</v>
      </c>
      <c r="F351" t="s">
        <v>251</v>
      </c>
      <c r="G351" t="s">
        <v>1036</v>
      </c>
      <c r="J351" t="s">
        <v>1037</v>
      </c>
      <c r="K351" s="2" t="str">
        <f>+IFERROR(VLOOKUP(B351,Sectores[[Sector]:[Columna1]],2),"")</f>
        <v>09 Empresa</v>
      </c>
      <c r="L351" s="2" t="str">
        <f>+IFERROR(VLOOKUP(C351,Contenido[[Contenido]:[Columna1]],2,0),"")</f>
        <v>09.01 Empresas por Tramo (13)</v>
      </c>
      <c r="M351" s="2" t="str">
        <f>+IFERROR(VLOOKUP(D351,Temas[[Tema]:[Columna1]],2,0),"")</f>
        <v>09.01.07 Micro 1 (0,01-200 UF)</v>
      </c>
      <c r="S351">
        <v>26993079.583999958</v>
      </c>
      <c r="T351">
        <v>27925963.347999986</v>
      </c>
      <c r="U351">
        <v>32171658.813999958</v>
      </c>
      <c r="V351">
        <v>24055269.347999997</v>
      </c>
      <c r="W351">
        <v>30301143.572000004</v>
      </c>
      <c r="X351">
        <v>33872196.720000029</v>
      </c>
      <c r="Y351">
        <v>52491667.147999987</v>
      </c>
      <c r="Z351">
        <v>48096237.428000003</v>
      </c>
      <c r="AA351">
        <v>26800024.938000005</v>
      </c>
      <c r="AB351">
        <v>40077158.197999969</v>
      </c>
      <c r="AC351">
        <v>45098931.462000005</v>
      </c>
      <c r="AD351">
        <v>65217697.549999967</v>
      </c>
      <c r="AE351">
        <v>41939554.469999976</v>
      </c>
      <c r="AF351">
        <v>49430769.310000025</v>
      </c>
      <c r="AG351">
        <v>70911868.938000008</v>
      </c>
    </row>
    <row r="352" spans="1:33" x14ac:dyDescent="0.25">
      <c r="A352" t="s">
        <v>1097</v>
      </c>
      <c r="B352" t="s">
        <v>1031</v>
      </c>
      <c r="C352" t="s">
        <v>1032</v>
      </c>
      <c r="D352" t="s">
        <v>1051</v>
      </c>
      <c r="E352" t="s">
        <v>1090</v>
      </c>
      <c r="F352" t="s">
        <v>251</v>
      </c>
      <c r="G352" t="s">
        <v>1036</v>
      </c>
      <c r="J352" t="s">
        <v>1037</v>
      </c>
      <c r="K352" s="2" t="str">
        <f>+IFERROR(VLOOKUP(B352,Sectores[[Sector]:[Columna1]],2),"")</f>
        <v>09 Empresa</v>
      </c>
      <c r="L352" s="2" t="str">
        <f>+IFERROR(VLOOKUP(C352,Contenido[[Contenido]:[Columna1]],2,0),"")</f>
        <v>09.01 Empresas por Tramo (13)</v>
      </c>
      <c r="M352" s="2" t="str">
        <f>+IFERROR(VLOOKUP(D352,Temas[[Tema]:[Columna1]],2,0),"")</f>
        <v>09.01.08 Micro 2 (200-600 UF)</v>
      </c>
      <c r="S352">
        <v>20041697.521999996</v>
      </c>
      <c r="T352">
        <v>18960490.029999986</v>
      </c>
      <c r="U352">
        <v>17716455.581999987</v>
      </c>
      <c r="V352">
        <v>23946072.686000019</v>
      </c>
      <c r="W352">
        <v>20096332.375999991</v>
      </c>
      <c r="X352">
        <v>45576145.955999985</v>
      </c>
      <c r="Y352">
        <v>22274435.525999989</v>
      </c>
      <c r="Z352">
        <v>25806734.339999996</v>
      </c>
      <c r="AA352">
        <v>21573359.165999994</v>
      </c>
      <c r="AB352">
        <v>26871853.458000001</v>
      </c>
      <c r="AC352">
        <v>27675157.476000026</v>
      </c>
      <c r="AD352">
        <v>20193793.318000004</v>
      </c>
      <c r="AE352">
        <v>25479079.492000002</v>
      </c>
      <c r="AF352">
        <v>27662035.531999983</v>
      </c>
      <c r="AG352">
        <v>47893001.84200003</v>
      </c>
    </row>
    <row r="353" spans="1:35" x14ac:dyDescent="0.25">
      <c r="A353" t="s">
        <v>1098</v>
      </c>
      <c r="B353" t="s">
        <v>1031</v>
      </c>
      <c r="C353" t="s">
        <v>1032</v>
      </c>
      <c r="D353" t="s">
        <v>1053</v>
      </c>
      <c r="E353" t="s">
        <v>1090</v>
      </c>
      <c r="F353" t="s">
        <v>251</v>
      </c>
      <c r="G353" t="s">
        <v>1036</v>
      </c>
      <c r="J353" t="s">
        <v>1037</v>
      </c>
      <c r="K353" s="2" t="str">
        <f>+IFERROR(VLOOKUP(B353,Sectores[[Sector]:[Columna1]],2),"")</f>
        <v>09 Empresa</v>
      </c>
      <c r="L353" s="2" t="str">
        <f>+IFERROR(VLOOKUP(C353,Contenido[[Contenido]:[Columna1]],2,0),"")</f>
        <v>09.01 Empresas por Tramo (13)</v>
      </c>
      <c r="M353" s="2" t="str">
        <f>+IFERROR(VLOOKUP(D353,Temas[[Tema]:[Columna1]],2,0),"")</f>
        <v>09.01.09 Micro 3 (600-2400 UF)</v>
      </c>
      <c r="S353">
        <v>58259854.416000009</v>
      </c>
      <c r="T353">
        <v>72134936.095999971</v>
      </c>
      <c r="U353">
        <v>78331146.40200001</v>
      </c>
      <c r="V353">
        <v>77718702.886000007</v>
      </c>
      <c r="W353">
        <v>91715801.607999995</v>
      </c>
      <c r="X353">
        <v>64204636.600000009</v>
      </c>
      <c r="Y353">
        <v>62306735.278000027</v>
      </c>
      <c r="Z353">
        <v>75061425.974000007</v>
      </c>
      <c r="AA353">
        <v>92981208.756000027</v>
      </c>
      <c r="AB353">
        <v>83309665.10799998</v>
      </c>
      <c r="AC353">
        <v>83031489.115999997</v>
      </c>
      <c r="AD353">
        <v>76236191.489999965</v>
      </c>
      <c r="AE353">
        <v>97620462.539999977</v>
      </c>
      <c r="AF353">
        <v>102773315.28200001</v>
      </c>
      <c r="AG353">
        <v>107294272.15799998</v>
      </c>
    </row>
    <row r="354" spans="1:35" x14ac:dyDescent="0.25">
      <c r="A354" t="s">
        <v>1099</v>
      </c>
      <c r="B354" t="s">
        <v>1031</v>
      </c>
      <c r="C354" t="s">
        <v>1032</v>
      </c>
      <c r="D354" t="s">
        <v>1055</v>
      </c>
      <c r="E354" t="s">
        <v>1090</v>
      </c>
      <c r="F354" t="s">
        <v>251</v>
      </c>
      <c r="G354" t="s">
        <v>1036</v>
      </c>
      <c r="J354" t="s">
        <v>1037</v>
      </c>
      <c r="K354" s="2" t="str">
        <f>+IFERROR(VLOOKUP(B354,Sectores[[Sector]:[Columna1]],2),"")</f>
        <v>09 Empresa</v>
      </c>
      <c r="L354" s="2" t="str">
        <f>+IFERROR(VLOOKUP(C354,Contenido[[Contenido]:[Columna1]],2,0),"")</f>
        <v>09.01 Empresas por Tramo (13)</v>
      </c>
      <c r="M354" s="2" t="str">
        <f>+IFERROR(VLOOKUP(D354,Temas[[Tema]:[Columna1]],2,0),"")</f>
        <v>09.01.10 Pequeña 1 (2400-5000 UF)</v>
      </c>
      <c r="S354">
        <v>54619082.515999988</v>
      </c>
      <c r="T354">
        <v>45342956.796000004</v>
      </c>
      <c r="U354">
        <v>46765646.743999988</v>
      </c>
      <c r="V354">
        <v>48851092.50599996</v>
      </c>
      <c r="W354">
        <v>49924038.592000015</v>
      </c>
      <c r="X354">
        <v>63487655.820000038</v>
      </c>
      <c r="Y354">
        <v>71643523.349999994</v>
      </c>
      <c r="Z354">
        <v>58273028.572000049</v>
      </c>
      <c r="AA354">
        <v>74750150.680000007</v>
      </c>
      <c r="AB354">
        <v>87592887.460000008</v>
      </c>
      <c r="AC354">
        <v>90654852.754000038</v>
      </c>
      <c r="AD354">
        <v>95031461.401999995</v>
      </c>
      <c r="AE354">
        <v>106586738.84799999</v>
      </c>
      <c r="AF354">
        <v>118774208.99999999</v>
      </c>
      <c r="AG354">
        <v>111790516.94200003</v>
      </c>
    </row>
    <row r="355" spans="1:35" x14ac:dyDescent="0.25">
      <c r="A355" t="s">
        <v>1100</v>
      </c>
      <c r="B355" t="s">
        <v>1031</v>
      </c>
      <c r="C355" t="s">
        <v>1032</v>
      </c>
      <c r="D355" t="s">
        <v>1057</v>
      </c>
      <c r="E355" t="s">
        <v>1090</v>
      </c>
      <c r="F355" t="s">
        <v>251</v>
      </c>
      <c r="G355" t="s">
        <v>1036</v>
      </c>
      <c r="J355" t="s">
        <v>1037</v>
      </c>
      <c r="K355" s="2" t="str">
        <f>+IFERROR(VLOOKUP(B355,Sectores[[Sector]:[Columna1]],2),"")</f>
        <v>09 Empresa</v>
      </c>
      <c r="L355" s="2" t="str">
        <f>+IFERROR(VLOOKUP(C355,Contenido[[Contenido]:[Columna1]],2,0),"")</f>
        <v>09.01 Empresas por Tramo (13)</v>
      </c>
      <c r="M355" s="2" t="str">
        <f>+IFERROR(VLOOKUP(D355,Temas[[Tema]:[Columna1]],2,0),"")</f>
        <v>09.01.11 Pequeña 2 (5000-10000 UF)</v>
      </c>
      <c r="S355">
        <v>58569244.559999973</v>
      </c>
      <c r="T355">
        <v>71903867.409999967</v>
      </c>
      <c r="U355">
        <v>73393249.687999994</v>
      </c>
      <c r="V355">
        <v>71159970.442000002</v>
      </c>
      <c r="W355">
        <v>77354691.40199998</v>
      </c>
      <c r="X355">
        <v>76803029.775999978</v>
      </c>
      <c r="Y355">
        <v>80318407.212000012</v>
      </c>
      <c r="Z355">
        <v>97752516.654000014</v>
      </c>
      <c r="AA355">
        <v>96564363.426000029</v>
      </c>
      <c r="AB355">
        <v>97761966.166000009</v>
      </c>
      <c r="AC355">
        <v>107347960.30000001</v>
      </c>
      <c r="AD355">
        <v>112541776.68000001</v>
      </c>
      <c r="AE355">
        <v>139737014.05600005</v>
      </c>
      <c r="AF355">
        <v>158523475.70400006</v>
      </c>
      <c r="AG355">
        <v>140251153.91999996</v>
      </c>
    </row>
    <row r="356" spans="1:35" x14ac:dyDescent="0.25">
      <c r="A356" t="s">
        <v>1101</v>
      </c>
      <c r="B356" t="s">
        <v>1031</v>
      </c>
      <c r="C356" t="s">
        <v>1032</v>
      </c>
      <c r="D356" t="s">
        <v>1059</v>
      </c>
      <c r="E356" t="s">
        <v>1090</v>
      </c>
      <c r="F356" t="s">
        <v>251</v>
      </c>
      <c r="G356" t="s">
        <v>1036</v>
      </c>
      <c r="J356" t="s">
        <v>1037</v>
      </c>
      <c r="K356" s="2" t="str">
        <f>+IFERROR(VLOOKUP(B356,Sectores[[Sector]:[Columna1]],2),"")</f>
        <v>09 Empresa</v>
      </c>
      <c r="L356" s="2" t="str">
        <f>+IFERROR(VLOOKUP(C356,Contenido[[Contenido]:[Columna1]],2,0),"")</f>
        <v>09.01 Empresas por Tramo (13)</v>
      </c>
      <c r="M356" s="2" t="str">
        <f>+IFERROR(VLOOKUP(D356,Temas[[Tema]:[Columna1]],2,0),"")</f>
        <v>09.01.12 Pequeña 3 (10000-25000 UF)</v>
      </c>
      <c r="S356">
        <v>110179485.03399998</v>
      </c>
      <c r="T356">
        <v>111558465.82599998</v>
      </c>
      <c r="U356">
        <v>118243232.68200004</v>
      </c>
      <c r="V356">
        <v>119698658.954</v>
      </c>
      <c r="W356">
        <v>123823123.28</v>
      </c>
      <c r="X356">
        <v>139765567.91000003</v>
      </c>
      <c r="Y356">
        <v>145445034.02600002</v>
      </c>
      <c r="Z356">
        <v>169129728.05800006</v>
      </c>
      <c r="AA356">
        <v>186634046.96000004</v>
      </c>
      <c r="AB356">
        <v>199372644.472</v>
      </c>
      <c r="AC356">
        <v>200580415.39599997</v>
      </c>
      <c r="AD356">
        <v>223628803.31199998</v>
      </c>
      <c r="AE356">
        <v>254269235.36200005</v>
      </c>
      <c r="AF356">
        <v>258403060.11599994</v>
      </c>
      <c r="AG356">
        <v>291324748.67199993</v>
      </c>
    </row>
    <row r="357" spans="1:35" x14ac:dyDescent="0.25">
      <c r="A357" t="s">
        <v>1102</v>
      </c>
      <c r="B357" t="s">
        <v>1031</v>
      </c>
      <c r="C357" t="s">
        <v>1032</v>
      </c>
      <c r="D357" t="s">
        <v>1061</v>
      </c>
      <c r="E357" t="s">
        <v>1090</v>
      </c>
      <c r="F357" t="s">
        <v>251</v>
      </c>
      <c r="G357" t="s">
        <v>1036</v>
      </c>
      <c r="J357" t="s">
        <v>1037</v>
      </c>
      <c r="K357" s="2" t="str">
        <f>+IFERROR(VLOOKUP(B357,Sectores[[Sector]:[Columna1]],2),"")</f>
        <v>09 Empresa</v>
      </c>
      <c r="L357" s="2" t="str">
        <f>+IFERROR(VLOOKUP(C357,Contenido[[Contenido]:[Columna1]],2,0),"")</f>
        <v>09.01 Empresas por Tramo (13)</v>
      </c>
      <c r="M357" s="2" t="str">
        <f>+IFERROR(VLOOKUP(D357,Temas[[Tema]:[Columna1]],2,0),"")</f>
        <v>09.01.13 Sin Ventas</v>
      </c>
      <c r="S357">
        <v>177433258.86399996</v>
      </c>
      <c r="T357">
        <v>190261140.29799998</v>
      </c>
      <c r="U357">
        <v>205260340.27799988</v>
      </c>
      <c r="V357">
        <v>216711936.0380002</v>
      </c>
      <c r="W357">
        <v>248290161.94999984</v>
      </c>
      <c r="X357">
        <v>275534588.04199982</v>
      </c>
      <c r="Y357">
        <v>286938642.08599991</v>
      </c>
      <c r="Z357">
        <v>314475107.47199982</v>
      </c>
      <c r="AA357">
        <v>358746723.94799978</v>
      </c>
      <c r="AB357">
        <v>370232533.47399968</v>
      </c>
      <c r="AC357">
        <v>399597252.89000034</v>
      </c>
      <c r="AD357">
        <v>424810797.38000005</v>
      </c>
      <c r="AE357">
        <v>487931158.36000049</v>
      </c>
      <c r="AF357">
        <v>508997177.29000008</v>
      </c>
      <c r="AG357">
        <v>504516745.17599964</v>
      </c>
    </row>
    <row r="358" spans="1:35" x14ac:dyDescent="0.25">
      <c r="A358" t="s">
        <v>1103</v>
      </c>
      <c r="B358" t="s">
        <v>1031</v>
      </c>
      <c r="C358" t="s">
        <v>1063</v>
      </c>
      <c r="D358" t="s">
        <v>1064</v>
      </c>
      <c r="E358" t="s">
        <v>1090</v>
      </c>
      <c r="F358" t="s">
        <v>251</v>
      </c>
      <c r="G358" t="s">
        <v>1036</v>
      </c>
      <c r="J358" t="s">
        <v>1037</v>
      </c>
      <c r="K358" s="2" t="str">
        <f>+IFERROR(VLOOKUP(B358,Sectores[[Sector]:[Columna1]],2),"")</f>
        <v>09 Empresa</v>
      </c>
      <c r="L358" s="2" t="str">
        <f>+IFERROR(VLOOKUP(C358,Contenido[[Contenido]:[Columna1]],2,0),"")</f>
        <v>09.02 Empresas por Tramo (5)</v>
      </c>
      <c r="M358" s="2" t="str">
        <f>+IFERROR(VLOOKUP(D358,Temas[[Tema]:[Columna1]],2,0),"")</f>
        <v>09.02.01 Grande (100000-200000 UF)</v>
      </c>
      <c r="S358">
        <v>785288558.24400008</v>
      </c>
      <c r="T358">
        <v>892844101.26200032</v>
      </c>
      <c r="U358">
        <v>996612245.23200011</v>
      </c>
      <c r="V358">
        <v>1054996788.156</v>
      </c>
      <c r="W358">
        <v>1119655834.0379999</v>
      </c>
      <c r="X358">
        <v>1260729461.0960002</v>
      </c>
      <c r="Y358">
        <v>1417829486.4179997</v>
      </c>
      <c r="Z358">
        <v>1600592731.7319999</v>
      </c>
      <c r="AA358">
        <v>1740579377.948</v>
      </c>
      <c r="AB358">
        <v>1823134354.4940004</v>
      </c>
      <c r="AC358">
        <v>1839507093.5100005</v>
      </c>
      <c r="AD358">
        <v>1846840804.2420003</v>
      </c>
      <c r="AE358">
        <v>1884992131.0879993</v>
      </c>
      <c r="AF358">
        <v>1967698685.2619998</v>
      </c>
      <c r="AG358">
        <v>2102843378.4860003</v>
      </c>
    </row>
    <row r="359" spans="1:35" x14ac:dyDescent="0.25">
      <c r="A359" t="s">
        <v>1104</v>
      </c>
      <c r="B359" t="s">
        <v>1031</v>
      </c>
      <c r="C359" t="s">
        <v>1063</v>
      </c>
      <c r="D359" t="s">
        <v>1066</v>
      </c>
      <c r="E359" t="s">
        <v>1090</v>
      </c>
      <c r="F359" t="s">
        <v>251</v>
      </c>
      <c r="G359" t="s">
        <v>1036</v>
      </c>
      <c r="J359" t="s">
        <v>1037</v>
      </c>
      <c r="K359" s="2" t="str">
        <f>+IFERROR(VLOOKUP(B359,Sectores[[Sector]:[Columna1]],2),"")</f>
        <v>09 Empresa</v>
      </c>
      <c r="L359" s="2" t="str">
        <f>+IFERROR(VLOOKUP(C359,Contenido[[Contenido]:[Columna1]],2,0),"")</f>
        <v>09.02 Empresas por Tramo (5)</v>
      </c>
      <c r="M359" s="2" t="str">
        <f>+IFERROR(VLOOKUP(D359,Temas[[Tema]:[Columna1]],2,0),"")</f>
        <v>09.02.02 Mediana (25000-100000 UF)</v>
      </c>
      <c r="S359">
        <v>204817112.32600003</v>
      </c>
      <c r="T359">
        <v>219396305.40400001</v>
      </c>
      <c r="U359">
        <v>234710622.67800006</v>
      </c>
      <c r="V359">
        <v>248218188.33200002</v>
      </c>
      <c r="W359">
        <v>257214303.87600005</v>
      </c>
      <c r="X359">
        <v>269204038.14599997</v>
      </c>
      <c r="Y359">
        <v>306605124.20199996</v>
      </c>
      <c r="Z359">
        <v>319796603.25199986</v>
      </c>
      <c r="AA359">
        <v>347867754.25800002</v>
      </c>
      <c r="AB359">
        <v>365090353.05600023</v>
      </c>
      <c r="AC359">
        <v>397590351.44999981</v>
      </c>
      <c r="AD359">
        <v>404867179.53600019</v>
      </c>
      <c r="AE359">
        <v>408933828.17399991</v>
      </c>
      <c r="AF359">
        <v>424300603.20000017</v>
      </c>
      <c r="AG359">
        <v>445858746.45199996</v>
      </c>
    </row>
    <row r="360" spans="1:35" x14ac:dyDescent="0.25">
      <c r="A360" t="s">
        <v>1105</v>
      </c>
      <c r="B360" t="s">
        <v>1031</v>
      </c>
      <c r="C360" t="s">
        <v>1063</v>
      </c>
      <c r="D360" t="s">
        <v>1068</v>
      </c>
      <c r="E360" t="s">
        <v>1090</v>
      </c>
      <c r="F360" t="s">
        <v>251</v>
      </c>
      <c r="G360" t="s">
        <v>1036</v>
      </c>
      <c r="J360" t="s">
        <v>1037</v>
      </c>
      <c r="K360" s="2" t="str">
        <f>+IFERROR(VLOOKUP(B360,Sectores[[Sector]:[Columna1]],2),"")</f>
        <v>09 Empresa</v>
      </c>
      <c r="L360" s="2" t="str">
        <f>+IFERROR(VLOOKUP(C360,Contenido[[Contenido]:[Columna1]],2,0),"")</f>
        <v>09.02 Empresas por Tramo (5)</v>
      </c>
      <c r="M360" s="2" t="str">
        <f>+IFERROR(VLOOKUP(D360,Temas[[Tema]:[Columna1]],2,0),"")</f>
        <v>09.02.03 Micro (0,01-2400 UF)</v>
      </c>
      <c r="S360">
        <v>105294631.52199998</v>
      </c>
      <c r="T360">
        <v>119021389.47400004</v>
      </c>
      <c r="U360">
        <v>128219260.79799992</v>
      </c>
      <c r="V360">
        <v>125720044.92000009</v>
      </c>
      <c r="W360">
        <v>142113277.55600011</v>
      </c>
      <c r="X360">
        <v>143652979.2759999</v>
      </c>
      <c r="Y360">
        <v>137072837.95200011</v>
      </c>
      <c r="Z360">
        <v>148964397.74199992</v>
      </c>
      <c r="AA360">
        <v>141354592.85999992</v>
      </c>
      <c r="AB360">
        <v>150258676.76399994</v>
      </c>
      <c r="AC360">
        <v>155805578.05399966</v>
      </c>
      <c r="AD360">
        <v>161647682.35800001</v>
      </c>
      <c r="AE360">
        <v>165039096.50200009</v>
      </c>
      <c r="AF360">
        <v>179866120.12400016</v>
      </c>
      <c r="AG360">
        <v>226099142.93800014</v>
      </c>
    </row>
    <row r="361" spans="1:35" x14ac:dyDescent="0.25">
      <c r="A361" t="s">
        <v>1106</v>
      </c>
      <c r="B361" t="s">
        <v>1031</v>
      </c>
      <c r="C361" t="s">
        <v>1063</v>
      </c>
      <c r="D361" t="s">
        <v>1070</v>
      </c>
      <c r="E361" t="s">
        <v>1090</v>
      </c>
      <c r="F361" t="s">
        <v>251</v>
      </c>
      <c r="G361" t="s">
        <v>1036</v>
      </c>
      <c r="J361" t="s">
        <v>1037</v>
      </c>
      <c r="K361" s="2" t="str">
        <f>+IFERROR(VLOOKUP(B361,Sectores[[Sector]:[Columna1]],2),"")</f>
        <v>09 Empresa</v>
      </c>
      <c r="L361" s="2" t="str">
        <f>+IFERROR(VLOOKUP(C361,Contenido[[Contenido]:[Columna1]],2,0),"")</f>
        <v>09.02 Empresas por Tramo (5)</v>
      </c>
      <c r="M361" s="2" t="str">
        <f>+IFERROR(VLOOKUP(D361,Temas[[Tema]:[Columna1]],2,0),"")</f>
        <v>09.02.04 Pequeña (2400-25000 UF)</v>
      </c>
      <c r="S361">
        <v>223367812.11000004</v>
      </c>
      <c r="T361">
        <v>228805290.03199989</v>
      </c>
      <c r="U361">
        <v>238402129.1139999</v>
      </c>
      <c r="V361">
        <v>239709721.90200016</v>
      </c>
      <c r="W361">
        <v>251101853.27399984</v>
      </c>
      <c r="X361">
        <v>280056253.50599986</v>
      </c>
      <c r="Y361">
        <v>297406964.58799982</v>
      </c>
      <c r="Z361">
        <v>325155273.28400016</v>
      </c>
      <c r="AA361">
        <v>357948561.0660004</v>
      </c>
      <c r="AB361">
        <v>384727498.09799969</v>
      </c>
      <c r="AC361">
        <v>398583228.45000011</v>
      </c>
      <c r="AD361">
        <v>431202041.39399993</v>
      </c>
      <c r="AE361">
        <v>500592988.26600003</v>
      </c>
      <c r="AF361">
        <v>535700744.82000095</v>
      </c>
      <c r="AG361">
        <v>543366419.53400028</v>
      </c>
    </row>
    <row r="362" spans="1:35" x14ac:dyDescent="0.25">
      <c r="A362" t="s">
        <v>1102</v>
      </c>
      <c r="B362" t="s">
        <v>1031</v>
      </c>
      <c r="C362" t="s">
        <v>1063</v>
      </c>
      <c r="D362" t="s">
        <v>1061</v>
      </c>
      <c r="E362" t="s">
        <v>1090</v>
      </c>
      <c r="F362" t="s">
        <v>251</v>
      </c>
      <c r="G362" t="s">
        <v>1036</v>
      </c>
      <c r="J362" t="s">
        <v>1037</v>
      </c>
      <c r="K362" s="2" t="str">
        <f>+IFERROR(VLOOKUP(B362,Sectores[[Sector]:[Columna1]],2),"")</f>
        <v>09 Empresa</v>
      </c>
      <c r="L362" s="2" t="str">
        <f>+IFERROR(VLOOKUP(C362,Contenido[[Contenido]:[Columna1]],2,0),"")</f>
        <v>09.02 Empresas por Tramo (5)</v>
      </c>
      <c r="M362" s="2" t="str">
        <f>+IFERROR(VLOOKUP(D362,Temas[[Tema]:[Columna1]],2,0),"")</f>
        <v>09.01.13 Sin Ventas</v>
      </c>
      <c r="S362">
        <v>177433258.86399996</v>
      </c>
      <c r="T362">
        <v>190261140.29800004</v>
      </c>
      <c r="U362">
        <v>205260340.27799985</v>
      </c>
      <c r="V362">
        <v>216711936.0379999</v>
      </c>
      <c r="W362">
        <v>248290161.95000002</v>
      </c>
      <c r="X362">
        <v>275534588.04199994</v>
      </c>
      <c r="Y362">
        <v>286938642.08599997</v>
      </c>
      <c r="Z362">
        <v>314475107.47199982</v>
      </c>
      <c r="AA362">
        <v>358746723.94799989</v>
      </c>
      <c r="AB362">
        <v>370232533.47399998</v>
      </c>
      <c r="AC362">
        <v>399597252.89000034</v>
      </c>
      <c r="AD362">
        <v>424810797.38000017</v>
      </c>
      <c r="AE362">
        <v>487931158.36000019</v>
      </c>
      <c r="AF362">
        <v>508997177.29000002</v>
      </c>
      <c r="AG362">
        <v>504516745.17600012</v>
      </c>
    </row>
    <row r="363" spans="1:35" x14ac:dyDescent="0.25">
      <c r="A363" t="s">
        <v>1107</v>
      </c>
      <c r="B363" t="s">
        <v>1031</v>
      </c>
      <c r="C363" t="s">
        <v>1108</v>
      </c>
      <c r="D363" t="s">
        <v>1109</v>
      </c>
      <c r="E363" t="s">
        <v>1110</v>
      </c>
      <c r="F363" t="s">
        <v>1035</v>
      </c>
      <c r="G363" t="s">
        <v>1111</v>
      </c>
      <c r="J363" t="s">
        <v>1037</v>
      </c>
      <c r="K363" s="2" t="str">
        <f>+IFERROR(VLOOKUP(B363,Sectores[[Sector]:[Columna1]],2),"")</f>
        <v>09 Empresa</v>
      </c>
      <c r="L363" s="2" t="str">
        <f>+IFERROR(VLOOKUP(C363,Contenido[[Contenido]:[Columna1]],2,0),"")</f>
        <v>09.03 Tipo Contribuyente</v>
      </c>
      <c r="M363" s="2" t="str">
        <f>+IFERROR(VLOOKUP(D363,Temas[[Tema]:[Columna1]],2,0),"")</f>
        <v>09.03.01 Instituciones Fiscales</v>
      </c>
      <c r="N363">
        <v>16</v>
      </c>
      <c r="O363">
        <v>19</v>
      </c>
      <c r="P363">
        <v>6</v>
      </c>
      <c r="Q363">
        <v>12</v>
      </c>
      <c r="R363">
        <v>15</v>
      </c>
      <c r="S363">
        <v>6</v>
      </c>
      <c r="T363">
        <v>1</v>
      </c>
      <c r="U363">
        <v>12</v>
      </c>
      <c r="V363">
        <v>5</v>
      </c>
      <c r="W363">
        <v>7</v>
      </c>
      <c r="X363">
        <v>10</v>
      </c>
      <c r="Y363">
        <v>5</v>
      </c>
      <c r="Z363">
        <v>4</v>
      </c>
      <c r="AA363">
        <v>3</v>
      </c>
      <c r="AB363">
        <v>5</v>
      </c>
      <c r="AC363">
        <v>4</v>
      </c>
      <c r="AD363">
        <v>12</v>
      </c>
      <c r="AE363">
        <v>12</v>
      </c>
      <c r="AF363">
        <v>12</v>
      </c>
      <c r="AG363">
        <v>14</v>
      </c>
      <c r="AH363">
        <v>5</v>
      </c>
    </row>
    <row r="364" spans="1:35" x14ac:dyDescent="0.25">
      <c r="A364" t="s">
        <v>1112</v>
      </c>
      <c r="B364" t="s">
        <v>1031</v>
      </c>
      <c r="C364" t="s">
        <v>1108</v>
      </c>
      <c r="D364" t="s">
        <v>1113</v>
      </c>
      <c r="E364" t="s">
        <v>1110</v>
      </c>
      <c r="F364" t="s">
        <v>1035</v>
      </c>
      <c r="G364" t="s">
        <v>1111</v>
      </c>
      <c r="J364" t="s">
        <v>1037</v>
      </c>
      <c r="K364" s="2" t="str">
        <f>+IFERROR(VLOOKUP(B364,Sectores[[Sector]:[Columna1]],2),"")</f>
        <v>09 Empresa</v>
      </c>
      <c r="L364" s="2" t="str">
        <f>+IFERROR(VLOOKUP(C364,Contenido[[Contenido]:[Columna1]],2,0),"")</f>
        <v>09.03 Tipo Contribuyente</v>
      </c>
      <c r="M364" s="2" t="str">
        <f>+IFERROR(VLOOKUP(D364,Temas[[Tema]:[Columna1]],2,0),"")</f>
        <v>09.03.02 Municipalidades</v>
      </c>
      <c r="N364">
        <v>2</v>
      </c>
      <c r="O364">
        <v>3</v>
      </c>
      <c r="P364">
        <v>1</v>
      </c>
      <c r="Q364">
        <v>1</v>
      </c>
      <c r="R364">
        <v>5</v>
      </c>
      <c r="S364">
        <v>1</v>
      </c>
      <c r="T364">
        <v>1</v>
      </c>
      <c r="U364">
        <v>1</v>
      </c>
      <c r="V364">
        <v>1</v>
      </c>
      <c r="Y364">
        <v>1</v>
      </c>
      <c r="Z364">
        <v>3</v>
      </c>
      <c r="AA364">
        <v>1</v>
      </c>
      <c r="AB364">
        <v>1</v>
      </c>
      <c r="AC364">
        <v>1</v>
      </c>
      <c r="AE364">
        <v>1</v>
      </c>
    </row>
    <row r="365" spans="1:35" x14ac:dyDescent="0.25">
      <c r="A365" t="s">
        <v>1114</v>
      </c>
      <c r="B365" t="s">
        <v>1031</v>
      </c>
      <c r="C365" t="s">
        <v>1108</v>
      </c>
      <c r="D365" t="s">
        <v>1115</v>
      </c>
      <c r="E365" t="s">
        <v>1110</v>
      </c>
      <c r="F365" t="s">
        <v>1035</v>
      </c>
      <c r="G365" t="s">
        <v>1111</v>
      </c>
      <c r="J365" t="s">
        <v>1037</v>
      </c>
      <c r="K365" s="2" t="str">
        <f>+IFERROR(VLOOKUP(B365,Sectores[[Sector]:[Columna1]],2),"")</f>
        <v>09 Empresa</v>
      </c>
      <c r="L365" s="2" t="str">
        <f>+IFERROR(VLOOKUP(C365,Contenido[[Contenido]:[Columna1]],2,0),"")</f>
        <v>09.03 Tipo Contribuyente</v>
      </c>
      <c r="M365" s="2" t="str">
        <f>+IFERROR(VLOOKUP(D365,Temas[[Tema]:[Columna1]],2,0),"")</f>
        <v>09.03.03 No Clasificados</v>
      </c>
      <c r="Y365">
        <v>1</v>
      </c>
    </row>
    <row r="366" spans="1:35" x14ac:dyDescent="0.25">
      <c r="A366" t="s">
        <v>1116</v>
      </c>
      <c r="B366" t="s">
        <v>1031</v>
      </c>
      <c r="C366" t="s">
        <v>1108</v>
      </c>
      <c r="D366" t="s">
        <v>1117</v>
      </c>
      <c r="E366" t="s">
        <v>1110</v>
      </c>
      <c r="F366" t="s">
        <v>1035</v>
      </c>
      <c r="G366" t="s">
        <v>1111</v>
      </c>
      <c r="J366" t="s">
        <v>1037</v>
      </c>
      <c r="K366" s="2" t="str">
        <f>+IFERROR(VLOOKUP(B366,Sectores[[Sector]:[Columna1]],2),"")</f>
        <v>09 Empresa</v>
      </c>
      <c r="L366" s="2" t="str">
        <f>+IFERROR(VLOOKUP(C366,Contenido[[Contenido]:[Columna1]],2,0),"")</f>
        <v>09.03 Tipo Contribuyente</v>
      </c>
      <c r="M366" s="2" t="str">
        <f>+IFERROR(VLOOKUP(D366,Temas[[Tema]:[Columna1]],2,0),"")</f>
        <v>09.03.04 Organismos Internacionales</v>
      </c>
      <c r="P366">
        <v>1</v>
      </c>
      <c r="R366">
        <v>2</v>
      </c>
      <c r="Z366">
        <v>1</v>
      </c>
      <c r="AE366">
        <v>2</v>
      </c>
      <c r="AF366">
        <v>1</v>
      </c>
      <c r="AG366">
        <v>1</v>
      </c>
    </row>
    <row r="367" spans="1:35" x14ac:dyDescent="0.25">
      <c r="A367" t="s">
        <v>1118</v>
      </c>
      <c r="B367" t="s">
        <v>1031</v>
      </c>
      <c r="C367" t="s">
        <v>1108</v>
      </c>
      <c r="D367" t="s">
        <v>1119</v>
      </c>
      <c r="E367" t="s">
        <v>1110</v>
      </c>
      <c r="F367" t="s">
        <v>1035</v>
      </c>
      <c r="G367" t="s">
        <v>1111</v>
      </c>
      <c r="J367" t="s">
        <v>1037</v>
      </c>
      <c r="K367" s="2" t="str">
        <f>+IFERROR(VLOOKUP(B367,Sectores[[Sector]:[Columna1]],2),"")</f>
        <v>09 Empresa</v>
      </c>
      <c r="L367" s="2" t="str">
        <f>+IFERROR(VLOOKUP(C367,Contenido[[Contenido]:[Columna1]],2,0),"")</f>
        <v>09.03 Tipo Contribuyente</v>
      </c>
      <c r="M367" s="2" t="str">
        <f>+IFERROR(VLOOKUP(D367,Temas[[Tema]:[Columna1]],2,0),"")</f>
        <v>09.03.05 Organización sin fines de lucro</v>
      </c>
      <c r="N367">
        <v>367</v>
      </c>
      <c r="O367">
        <v>325</v>
      </c>
      <c r="P367">
        <v>317</v>
      </c>
      <c r="Q367">
        <v>294</v>
      </c>
      <c r="R367">
        <v>303</v>
      </c>
      <c r="S367">
        <v>245</v>
      </c>
      <c r="T367">
        <v>264</v>
      </c>
      <c r="U367">
        <v>247</v>
      </c>
      <c r="V367">
        <v>244</v>
      </c>
      <c r="W367">
        <v>275</v>
      </c>
      <c r="X367">
        <v>269</v>
      </c>
      <c r="Y367">
        <v>273</v>
      </c>
      <c r="Z367">
        <v>378</v>
      </c>
      <c r="AA367">
        <v>410</v>
      </c>
      <c r="AB367">
        <v>503</v>
      </c>
      <c r="AC367">
        <v>443</v>
      </c>
      <c r="AD367">
        <v>960</v>
      </c>
      <c r="AE367">
        <v>1502</v>
      </c>
      <c r="AF367">
        <v>2510</v>
      </c>
      <c r="AG367">
        <v>925</v>
      </c>
      <c r="AH367">
        <v>196</v>
      </c>
      <c r="AI367">
        <v>5</v>
      </c>
    </row>
    <row r="368" spans="1:35" x14ac:dyDescent="0.25">
      <c r="A368" t="s">
        <v>1120</v>
      </c>
      <c r="B368" t="s">
        <v>1031</v>
      </c>
      <c r="C368" t="s">
        <v>1108</v>
      </c>
      <c r="D368" t="s">
        <v>1121</v>
      </c>
      <c r="E368" t="s">
        <v>1110</v>
      </c>
      <c r="F368" t="s">
        <v>1035</v>
      </c>
      <c r="G368" t="s">
        <v>1111</v>
      </c>
      <c r="J368" t="s">
        <v>1037</v>
      </c>
      <c r="K368" s="2" t="str">
        <f>+IFERROR(VLOOKUP(B368,Sectores[[Sector]:[Columna1]],2),"")</f>
        <v>09 Empresa</v>
      </c>
      <c r="L368" s="2" t="str">
        <f>+IFERROR(VLOOKUP(C368,Contenido[[Contenido]:[Columna1]],2,0),"")</f>
        <v>09.03 Tipo Contribuyente</v>
      </c>
      <c r="M368" s="2" t="str">
        <f>+IFERROR(VLOOKUP(D368,Temas[[Tema]:[Columna1]],2,0),"")</f>
        <v>09.03.06 Persona Jurídica Comercial</v>
      </c>
      <c r="N368">
        <v>6549</v>
      </c>
      <c r="O368">
        <v>6428</v>
      </c>
      <c r="P368">
        <v>7294</v>
      </c>
      <c r="Q368">
        <v>7804</v>
      </c>
      <c r="R368">
        <v>8633</v>
      </c>
      <c r="S368">
        <v>10005</v>
      </c>
      <c r="T368">
        <v>11529</v>
      </c>
      <c r="U368">
        <v>12870</v>
      </c>
      <c r="V368">
        <v>14225</v>
      </c>
      <c r="W368">
        <v>15335</v>
      </c>
      <c r="X368">
        <v>18117</v>
      </c>
      <c r="Y368">
        <v>23227</v>
      </c>
      <c r="Z368">
        <v>27645</v>
      </c>
      <c r="AA368">
        <v>33822</v>
      </c>
      <c r="AB368">
        <v>39810</v>
      </c>
      <c r="AC368">
        <v>45345</v>
      </c>
      <c r="AD368">
        <v>53204</v>
      </c>
      <c r="AE368">
        <v>65884</v>
      </c>
      <c r="AF368">
        <v>82896</v>
      </c>
      <c r="AG368">
        <v>87799</v>
      </c>
      <c r="AH368">
        <v>224</v>
      </c>
      <c r="AI368">
        <v>1</v>
      </c>
    </row>
    <row r="369" spans="1:35" x14ac:dyDescent="0.25">
      <c r="A369" t="s">
        <v>1122</v>
      </c>
      <c r="B369" t="s">
        <v>1031</v>
      </c>
      <c r="C369" t="s">
        <v>1108</v>
      </c>
      <c r="D369" t="s">
        <v>1123</v>
      </c>
      <c r="E369" t="s">
        <v>1110</v>
      </c>
      <c r="F369" t="s">
        <v>1035</v>
      </c>
      <c r="G369" t="s">
        <v>1111</v>
      </c>
      <c r="J369" t="s">
        <v>1037</v>
      </c>
      <c r="K369" s="2" t="str">
        <f>+IFERROR(VLOOKUP(B369,Sectores[[Sector]:[Columna1]],2),"")</f>
        <v>09 Empresa</v>
      </c>
      <c r="L369" s="2" t="str">
        <f>+IFERROR(VLOOKUP(C369,Contenido[[Contenido]:[Columna1]],2,0),"")</f>
        <v>09.03 Tipo Contribuyente</v>
      </c>
      <c r="M369" s="2" t="str">
        <f>+IFERROR(VLOOKUP(D369,Temas[[Tema]:[Columna1]],2,0),"")</f>
        <v>09.03.07 Sin Persona Jurídica</v>
      </c>
      <c r="N369">
        <v>279</v>
      </c>
      <c r="O369">
        <v>268</v>
      </c>
      <c r="P369">
        <v>256</v>
      </c>
      <c r="Q369">
        <v>278</v>
      </c>
      <c r="R369">
        <v>292</v>
      </c>
      <c r="S369">
        <v>285</v>
      </c>
      <c r="T369">
        <v>333</v>
      </c>
      <c r="U369">
        <v>269</v>
      </c>
      <c r="V369">
        <v>273</v>
      </c>
      <c r="W369">
        <v>278</v>
      </c>
      <c r="X369">
        <v>271</v>
      </c>
      <c r="Y369">
        <v>285</v>
      </c>
      <c r="Z369">
        <v>257</v>
      </c>
      <c r="AA369">
        <v>214</v>
      </c>
      <c r="AB369">
        <v>203</v>
      </c>
      <c r="AC369">
        <v>189</v>
      </c>
      <c r="AD369">
        <v>196</v>
      </c>
      <c r="AE369">
        <v>172</v>
      </c>
      <c r="AF369">
        <v>174</v>
      </c>
      <c r="AG369">
        <v>140</v>
      </c>
      <c r="AH369">
        <v>86</v>
      </c>
      <c r="AI369">
        <v>2</v>
      </c>
    </row>
    <row r="370" spans="1:35" x14ac:dyDescent="0.25">
      <c r="A370" t="s">
        <v>1124</v>
      </c>
      <c r="B370" t="s">
        <v>1031</v>
      </c>
      <c r="C370" t="s">
        <v>1108</v>
      </c>
      <c r="D370" t="s">
        <v>1125</v>
      </c>
      <c r="E370" t="s">
        <v>1110</v>
      </c>
      <c r="F370" t="s">
        <v>1035</v>
      </c>
      <c r="G370" t="s">
        <v>1111</v>
      </c>
      <c r="J370" t="s">
        <v>1037</v>
      </c>
      <c r="K370" s="2" t="str">
        <f>+IFERROR(VLOOKUP(B370,Sectores[[Sector]:[Columna1]],2),"")</f>
        <v>09 Empresa</v>
      </c>
      <c r="L370" s="2" t="str">
        <f>+IFERROR(VLOOKUP(C370,Contenido[[Contenido]:[Columna1]],2,0),"")</f>
        <v>09.03 Tipo Contribuyente</v>
      </c>
      <c r="M370" s="2" t="str">
        <f>+IFERROR(VLOOKUP(D370,Temas[[Tema]:[Columna1]],2,0),"")</f>
        <v>09.03.08 Sociedades Extranjeras</v>
      </c>
      <c r="N370">
        <v>22</v>
      </c>
      <c r="O370">
        <v>12</v>
      </c>
      <c r="P370">
        <v>14</v>
      </c>
      <c r="Q370">
        <v>14</v>
      </c>
      <c r="R370">
        <v>27</v>
      </c>
      <c r="S370">
        <v>20</v>
      </c>
      <c r="T370">
        <v>25</v>
      </c>
      <c r="U370">
        <v>13</v>
      </c>
      <c r="V370">
        <v>23</v>
      </c>
      <c r="W370">
        <v>16</v>
      </c>
      <c r="X370">
        <v>25</v>
      </c>
      <c r="Y370">
        <v>36</v>
      </c>
      <c r="Z370">
        <v>38</v>
      </c>
      <c r="AA370">
        <v>44</v>
      </c>
      <c r="AB370">
        <v>31</v>
      </c>
      <c r="AC370">
        <v>34</v>
      </c>
      <c r="AD370">
        <v>50</v>
      </c>
      <c r="AE370">
        <v>31</v>
      </c>
      <c r="AF370">
        <v>47</v>
      </c>
      <c r="AG370">
        <v>44</v>
      </c>
    </row>
    <row r="371" spans="1:35" x14ac:dyDescent="0.25">
      <c r="A371" t="s">
        <v>1126</v>
      </c>
      <c r="B371" t="s">
        <v>1031</v>
      </c>
      <c r="C371" t="s">
        <v>1108</v>
      </c>
      <c r="D371" t="s">
        <v>1109</v>
      </c>
      <c r="E371" t="s">
        <v>1127</v>
      </c>
      <c r="F371" t="s">
        <v>1035</v>
      </c>
      <c r="G371" t="s">
        <v>1128</v>
      </c>
      <c r="J371" t="s">
        <v>1037</v>
      </c>
      <c r="K371" s="2" t="str">
        <f>+IFERROR(VLOOKUP(B371,Sectores[[Sector]:[Columna1]],2),"")</f>
        <v>09 Empresa</v>
      </c>
      <c r="L371" s="2" t="str">
        <f>+IFERROR(VLOOKUP(C371,Contenido[[Contenido]:[Columna1]],2,0),"")</f>
        <v>09.03 Tipo Contribuyente</v>
      </c>
      <c r="M371" s="2" t="str">
        <f>+IFERROR(VLOOKUP(D371,Temas[[Tema]:[Columna1]],2,0),"")</f>
        <v>09.03.01 Instituciones Fiscales</v>
      </c>
      <c r="N371">
        <v>8</v>
      </c>
      <c r="O371">
        <v>14</v>
      </c>
      <c r="P371">
        <v>3</v>
      </c>
      <c r="Q371">
        <v>9</v>
      </c>
      <c r="R371">
        <v>12</v>
      </c>
      <c r="S371">
        <v>8</v>
      </c>
      <c r="T371">
        <v>4</v>
      </c>
      <c r="U371">
        <v>16</v>
      </c>
      <c r="V371">
        <v>9</v>
      </c>
      <c r="W371">
        <v>12</v>
      </c>
      <c r="X371">
        <v>7</v>
      </c>
      <c r="Y371">
        <v>5</v>
      </c>
      <c r="Z371">
        <v>1</v>
      </c>
      <c r="AA371">
        <v>8</v>
      </c>
      <c r="AB371">
        <v>9</v>
      </c>
      <c r="AC371">
        <v>5</v>
      </c>
      <c r="AD371">
        <v>15</v>
      </c>
      <c r="AE371">
        <v>16</v>
      </c>
      <c r="AF371">
        <v>12</v>
      </c>
      <c r="AG371">
        <v>17</v>
      </c>
    </row>
    <row r="372" spans="1:35" x14ac:dyDescent="0.25">
      <c r="A372" t="s">
        <v>1129</v>
      </c>
      <c r="B372" t="s">
        <v>1031</v>
      </c>
      <c r="C372" t="s">
        <v>1108</v>
      </c>
      <c r="D372" t="s">
        <v>1113</v>
      </c>
      <c r="E372" t="s">
        <v>1127</v>
      </c>
      <c r="F372" t="s">
        <v>1035</v>
      </c>
      <c r="G372" t="s">
        <v>1128</v>
      </c>
      <c r="J372" t="s">
        <v>1037</v>
      </c>
      <c r="K372" s="2" t="str">
        <f>+IFERROR(VLOOKUP(B372,Sectores[[Sector]:[Columna1]],2),"")</f>
        <v>09 Empresa</v>
      </c>
      <c r="L372" s="2" t="str">
        <f>+IFERROR(VLOOKUP(C372,Contenido[[Contenido]:[Columna1]],2,0),"")</f>
        <v>09.03 Tipo Contribuyente</v>
      </c>
      <c r="M372" s="2" t="str">
        <f>+IFERROR(VLOOKUP(D372,Temas[[Tema]:[Columna1]],2,0),"")</f>
        <v>09.03.02 Municipalidades</v>
      </c>
      <c r="N372">
        <v>2</v>
      </c>
      <c r="O372">
        <v>1</v>
      </c>
      <c r="Q372">
        <v>1</v>
      </c>
      <c r="R372">
        <v>2</v>
      </c>
      <c r="S372">
        <v>4</v>
      </c>
      <c r="T372">
        <v>1</v>
      </c>
      <c r="U372">
        <v>1</v>
      </c>
      <c r="V372">
        <v>1</v>
      </c>
      <c r="Y372">
        <v>1</v>
      </c>
      <c r="Z372">
        <v>1</v>
      </c>
      <c r="AA372">
        <v>2</v>
      </c>
      <c r="AD372">
        <v>2</v>
      </c>
      <c r="AE372">
        <v>1</v>
      </c>
      <c r="AF372">
        <v>1</v>
      </c>
    </row>
    <row r="373" spans="1:35" x14ac:dyDescent="0.25">
      <c r="A373" t="s">
        <v>1130</v>
      </c>
      <c r="B373" t="s">
        <v>1031</v>
      </c>
      <c r="C373" t="s">
        <v>1108</v>
      </c>
      <c r="D373" t="s">
        <v>1115</v>
      </c>
      <c r="E373" t="s">
        <v>1127</v>
      </c>
      <c r="F373" t="s">
        <v>1035</v>
      </c>
      <c r="G373" t="s">
        <v>1128</v>
      </c>
      <c r="J373" t="s">
        <v>1037</v>
      </c>
      <c r="K373" s="2" t="str">
        <f>+IFERROR(VLOOKUP(B373,Sectores[[Sector]:[Columna1]],2),"")</f>
        <v>09 Empresa</v>
      </c>
      <c r="L373" s="2" t="str">
        <f>+IFERROR(VLOOKUP(C373,Contenido[[Contenido]:[Columna1]],2,0),"")</f>
        <v>09.03 Tipo Contribuyente</v>
      </c>
      <c r="M373" s="2" t="str">
        <f>+IFERROR(VLOOKUP(D373,Temas[[Tema]:[Columna1]],2,0),"")</f>
        <v>09.03.03 No Clasificados</v>
      </c>
      <c r="AD373">
        <v>1</v>
      </c>
    </row>
    <row r="374" spans="1:35" x14ac:dyDescent="0.25">
      <c r="A374" t="s">
        <v>1131</v>
      </c>
      <c r="B374" t="s">
        <v>1031</v>
      </c>
      <c r="C374" t="s">
        <v>1108</v>
      </c>
      <c r="D374" t="s">
        <v>1117</v>
      </c>
      <c r="E374" t="s">
        <v>1127</v>
      </c>
      <c r="F374" t="s">
        <v>1035</v>
      </c>
      <c r="G374" t="s">
        <v>1128</v>
      </c>
      <c r="J374" t="s">
        <v>1037</v>
      </c>
      <c r="K374" s="2" t="str">
        <f>+IFERROR(VLOOKUP(B374,Sectores[[Sector]:[Columna1]],2),"")</f>
        <v>09 Empresa</v>
      </c>
      <c r="L374" s="2" t="str">
        <f>+IFERROR(VLOOKUP(C374,Contenido[[Contenido]:[Columna1]],2,0),"")</f>
        <v>09.03 Tipo Contribuyente</v>
      </c>
      <c r="M374" s="2" t="str">
        <f>+IFERROR(VLOOKUP(D374,Temas[[Tema]:[Columna1]],2,0),"")</f>
        <v>09.03.04 Organismos Internacionales</v>
      </c>
      <c r="P374">
        <v>1</v>
      </c>
      <c r="R374">
        <v>2</v>
      </c>
      <c r="AA374">
        <v>1</v>
      </c>
      <c r="AE374">
        <v>2</v>
      </c>
      <c r="AF374">
        <v>1</v>
      </c>
      <c r="AG374">
        <v>1</v>
      </c>
    </row>
    <row r="375" spans="1:35" x14ac:dyDescent="0.25">
      <c r="A375" t="s">
        <v>1132</v>
      </c>
      <c r="B375" t="s">
        <v>1031</v>
      </c>
      <c r="C375" t="s">
        <v>1108</v>
      </c>
      <c r="D375" t="s">
        <v>1119</v>
      </c>
      <c r="E375" t="s">
        <v>1127</v>
      </c>
      <c r="F375" t="s">
        <v>1035</v>
      </c>
      <c r="G375" t="s">
        <v>1128</v>
      </c>
      <c r="J375" t="s">
        <v>1037</v>
      </c>
      <c r="K375" s="2" t="str">
        <f>+IFERROR(VLOOKUP(B375,Sectores[[Sector]:[Columna1]],2),"")</f>
        <v>09 Empresa</v>
      </c>
      <c r="L375" s="2" t="str">
        <f>+IFERROR(VLOOKUP(C375,Contenido[[Contenido]:[Columna1]],2,0),"")</f>
        <v>09.03 Tipo Contribuyente</v>
      </c>
      <c r="M375" s="2" t="str">
        <f>+IFERROR(VLOOKUP(D375,Temas[[Tema]:[Columna1]],2,0),"")</f>
        <v>09.03.05 Organización sin fines de lucro</v>
      </c>
      <c r="N375">
        <v>204</v>
      </c>
      <c r="O375">
        <v>237</v>
      </c>
      <c r="P375">
        <v>230</v>
      </c>
      <c r="Q375">
        <v>251</v>
      </c>
      <c r="R375">
        <v>293</v>
      </c>
      <c r="S375">
        <v>234</v>
      </c>
      <c r="T375">
        <v>243</v>
      </c>
      <c r="U375">
        <v>237</v>
      </c>
      <c r="V375">
        <v>237</v>
      </c>
      <c r="W375">
        <v>235</v>
      </c>
      <c r="X375">
        <v>220</v>
      </c>
      <c r="Y375">
        <v>258</v>
      </c>
      <c r="Z375">
        <v>337</v>
      </c>
      <c r="AA375">
        <v>405</v>
      </c>
      <c r="AB375">
        <v>453</v>
      </c>
      <c r="AC375">
        <v>528</v>
      </c>
      <c r="AD375">
        <v>874</v>
      </c>
      <c r="AE375">
        <v>1882</v>
      </c>
      <c r="AF375">
        <v>2906</v>
      </c>
      <c r="AG375">
        <v>1194</v>
      </c>
    </row>
    <row r="376" spans="1:35" x14ac:dyDescent="0.25">
      <c r="A376" t="s">
        <v>1133</v>
      </c>
      <c r="B376" t="s">
        <v>1031</v>
      </c>
      <c r="C376" t="s">
        <v>1108</v>
      </c>
      <c r="D376" t="s">
        <v>1121</v>
      </c>
      <c r="E376" t="s">
        <v>1127</v>
      </c>
      <c r="F376" t="s">
        <v>1035</v>
      </c>
      <c r="G376" t="s">
        <v>1128</v>
      </c>
      <c r="J376" t="s">
        <v>1037</v>
      </c>
      <c r="K376" s="2" t="str">
        <f>+IFERROR(VLOOKUP(B376,Sectores[[Sector]:[Columna1]],2),"")</f>
        <v>09 Empresa</v>
      </c>
      <c r="L376" s="2" t="str">
        <f>+IFERROR(VLOOKUP(C376,Contenido[[Contenido]:[Columna1]],2,0),"")</f>
        <v>09.03 Tipo Contribuyente</v>
      </c>
      <c r="M376" s="2" t="str">
        <f>+IFERROR(VLOOKUP(D376,Temas[[Tema]:[Columna1]],2,0),"")</f>
        <v>09.03.06 Persona Jurídica Comercial</v>
      </c>
      <c r="N376">
        <v>5557</v>
      </c>
      <c r="O376">
        <v>5913</v>
      </c>
      <c r="P376">
        <v>6703</v>
      </c>
      <c r="Q376">
        <v>7503</v>
      </c>
      <c r="R376">
        <v>8524</v>
      </c>
      <c r="S376">
        <v>9860</v>
      </c>
      <c r="T376">
        <v>11447</v>
      </c>
      <c r="U376">
        <v>12807</v>
      </c>
      <c r="V376">
        <v>14100</v>
      </c>
      <c r="W376">
        <v>15205</v>
      </c>
      <c r="X376">
        <v>17912</v>
      </c>
      <c r="Y376">
        <v>22998</v>
      </c>
      <c r="Z376">
        <v>27433</v>
      </c>
      <c r="AA376">
        <v>33667</v>
      </c>
      <c r="AB376">
        <v>39780</v>
      </c>
      <c r="AC376">
        <v>45430</v>
      </c>
      <c r="AD376">
        <v>53448</v>
      </c>
      <c r="AE376">
        <v>66401</v>
      </c>
      <c r="AF376">
        <v>83553</v>
      </c>
      <c r="AG376">
        <v>88483</v>
      </c>
    </row>
    <row r="377" spans="1:35" x14ac:dyDescent="0.25">
      <c r="A377" t="s">
        <v>1134</v>
      </c>
      <c r="B377" t="s">
        <v>1031</v>
      </c>
      <c r="C377" t="s">
        <v>1108</v>
      </c>
      <c r="D377" t="s">
        <v>1123</v>
      </c>
      <c r="E377" t="s">
        <v>1127</v>
      </c>
      <c r="F377" t="s">
        <v>1035</v>
      </c>
      <c r="G377" t="s">
        <v>1128</v>
      </c>
      <c r="J377" t="s">
        <v>1037</v>
      </c>
      <c r="K377" s="2" t="str">
        <f>+IFERROR(VLOOKUP(B377,Sectores[[Sector]:[Columna1]],2),"")</f>
        <v>09 Empresa</v>
      </c>
      <c r="L377" s="2" t="str">
        <f>+IFERROR(VLOOKUP(C377,Contenido[[Contenido]:[Columna1]],2,0),"")</f>
        <v>09.03 Tipo Contribuyente</v>
      </c>
      <c r="M377" s="2" t="str">
        <f>+IFERROR(VLOOKUP(D377,Temas[[Tema]:[Columna1]],2,0),"")</f>
        <v>09.03.07 Sin Persona Jurídica</v>
      </c>
      <c r="N377">
        <v>233</v>
      </c>
      <c r="O377">
        <v>232</v>
      </c>
      <c r="P377">
        <v>218</v>
      </c>
      <c r="Q377">
        <v>257</v>
      </c>
      <c r="R377">
        <v>271</v>
      </c>
      <c r="S377">
        <v>269</v>
      </c>
      <c r="T377">
        <v>318</v>
      </c>
      <c r="U377">
        <v>273</v>
      </c>
      <c r="V377">
        <v>262</v>
      </c>
      <c r="W377">
        <v>271</v>
      </c>
      <c r="X377">
        <v>270</v>
      </c>
      <c r="Y377">
        <v>284</v>
      </c>
      <c r="Z377">
        <v>261</v>
      </c>
      <c r="AA377">
        <v>220</v>
      </c>
      <c r="AB377">
        <v>199</v>
      </c>
      <c r="AC377">
        <v>182</v>
      </c>
      <c r="AD377">
        <v>213</v>
      </c>
      <c r="AE377">
        <v>202</v>
      </c>
      <c r="AF377">
        <v>227</v>
      </c>
      <c r="AG377">
        <v>170</v>
      </c>
    </row>
    <row r="378" spans="1:35" x14ac:dyDescent="0.25">
      <c r="A378" t="s">
        <v>1135</v>
      </c>
      <c r="B378" t="s">
        <v>1031</v>
      </c>
      <c r="C378" t="s">
        <v>1108</v>
      </c>
      <c r="D378" t="s">
        <v>1125</v>
      </c>
      <c r="E378" t="s">
        <v>1127</v>
      </c>
      <c r="F378" t="s">
        <v>1035</v>
      </c>
      <c r="G378" t="s">
        <v>1128</v>
      </c>
      <c r="J378" t="s">
        <v>1037</v>
      </c>
      <c r="K378" s="2" t="str">
        <f>+IFERROR(VLOOKUP(B378,Sectores[[Sector]:[Columna1]],2),"")</f>
        <v>09 Empresa</v>
      </c>
      <c r="L378" s="2" t="str">
        <f>+IFERROR(VLOOKUP(C378,Contenido[[Contenido]:[Columna1]],2,0),"")</f>
        <v>09.03 Tipo Contribuyente</v>
      </c>
      <c r="M378" s="2" t="str">
        <f>+IFERROR(VLOOKUP(D378,Temas[[Tema]:[Columna1]],2,0),"")</f>
        <v>09.03.08 Sociedades Extranjeras</v>
      </c>
      <c r="N378">
        <v>16</v>
      </c>
      <c r="O378">
        <v>13</v>
      </c>
      <c r="P378">
        <v>9</v>
      </c>
      <c r="Q378">
        <v>10</v>
      </c>
      <c r="R378">
        <v>24</v>
      </c>
      <c r="S378">
        <v>22</v>
      </c>
      <c r="T378">
        <v>24</v>
      </c>
      <c r="U378">
        <v>16</v>
      </c>
      <c r="V378">
        <v>21</v>
      </c>
      <c r="W378">
        <v>13</v>
      </c>
      <c r="X378">
        <v>25</v>
      </c>
      <c r="Y378">
        <v>43</v>
      </c>
      <c r="Z378">
        <v>40</v>
      </c>
      <c r="AA378">
        <v>44</v>
      </c>
      <c r="AB378">
        <v>28</v>
      </c>
      <c r="AC378">
        <v>34</v>
      </c>
      <c r="AD378">
        <v>50</v>
      </c>
      <c r="AE378">
        <v>35</v>
      </c>
      <c r="AF378">
        <v>49</v>
      </c>
      <c r="AG378">
        <v>45</v>
      </c>
    </row>
    <row r="379" spans="1:35" x14ac:dyDescent="0.25">
      <c r="A379" t="s">
        <v>1136</v>
      </c>
      <c r="B379" t="s">
        <v>37</v>
      </c>
      <c r="C379" t="s">
        <v>38</v>
      </c>
      <c r="D379" t="s">
        <v>1137</v>
      </c>
      <c r="E379" t="s">
        <v>31</v>
      </c>
      <c r="F379" t="s">
        <v>449</v>
      </c>
      <c r="G379" t="s">
        <v>1138</v>
      </c>
      <c r="J379" t="s">
        <v>227</v>
      </c>
      <c r="K379" s="2" t="str">
        <f>+IFERROR(VLOOKUP(B379,Sectores[[Sector]:[Columna1]],2),"")</f>
        <v>16 Medioambiente</v>
      </c>
      <c r="L379" s="2" t="str">
        <f>+IFERROR(VLOOKUP(C379,Contenido[[Contenido]:[Columna1]],2,0),"")</f>
        <v>16.02 Emisiones</v>
      </c>
      <c r="M379" s="2" t="str">
        <f>+IFERROR(VLOOKUP(D379,Temas[[Tema]:[Columna1]],2,0),"")</f>
        <v>16.02.09 Por Sector</v>
      </c>
      <c r="N379">
        <v>14418.817997176</v>
      </c>
      <c r="O379">
        <v>14213.041423953</v>
      </c>
      <c r="P379">
        <v>14391.307409906003</v>
      </c>
      <c r="Q379">
        <v>14121.302803823999</v>
      </c>
      <c r="R379">
        <v>14546.047724452003</v>
      </c>
      <c r="S379">
        <v>14315.847229862002</v>
      </c>
      <c r="T379">
        <v>14478.234998074002</v>
      </c>
      <c r="U379">
        <v>14609.859961683</v>
      </c>
      <c r="V379">
        <v>14372.133839728001</v>
      </c>
      <c r="W379">
        <v>13895.567522980997</v>
      </c>
      <c r="X379">
        <v>13695.102894681999</v>
      </c>
      <c r="Y379">
        <v>13092.415656604</v>
      </c>
      <c r="Z379">
        <v>13206.638526702001</v>
      </c>
      <c r="AA379">
        <v>13410.955173649998</v>
      </c>
      <c r="AB379">
        <v>12983.520368875999</v>
      </c>
      <c r="AC379">
        <v>12833.719137645998</v>
      </c>
      <c r="AD379">
        <v>12606.797514444999</v>
      </c>
      <c r="AE379">
        <v>12439.967644303999</v>
      </c>
      <c r="AF379">
        <v>12502.072940019998</v>
      </c>
    </row>
    <row r="380" spans="1:35" x14ac:dyDescent="0.25">
      <c r="A380" t="s">
        <v>1139</v>
      </c>
      <c r="B380" t="s">
        <v>37</v>
      </c>
      <c r="C380" t="s">
        <v>38</v>
      </c>
      <c r="D380" t="s">
        <v>1137</v>
      </c>
      <c r="E380" t="s">
        <v>81</v>
      </c>
      <c r="F380" t="s">
        <v>449</v>
      </c>
      <c r="G380" t="s">
        <v>1138</v>
      </c>
      <c r="J380" t="s">
        <v>227</v>
      </c>
      <c r="K380" s="2" t="str">
        <f>+IFERROR(VLOOKUP(B380,Sectores[[Sector]:[Columna1]],2),"")</f>
        <v>16 Medioambiente</v>
      </c>
      <c r="L380" s="2" t="str">
        <f>+IFERROR(VLOOKUP(C380,Contenido[[Contenido]:[Columna1]],2,0),"")</f>
        <v>16.02 Emisiones</v>
      </c>
      <c r="M380" s="2" t="str">
        <f>+IFERROR(VLOOKUP(D380,Temas[[Tema]:[Columna1]],2,0),"")</f>
        <v>16.02.09 Por Sector</v>
      </c>
      <c r="N380">
        <v>100809.586015828</v>
      </c>
      <c r="O380">
        <v>96606.010631353012</v>
      </c>
      <c r="P380">
        <v>98058.33907111299</v>
      </c>
      <c r="Q380">
        <v>99415.389446248999</v>
      </c>
      <c r="R380">
        <v>109336.65078560999</v>
      </c>
      <c r="S380">
        <v>110608.447311</v>
      </c>
      <c r="T380">
        <v>113490.51157469201</v>
      </c>
      <c r="U380">
        <v>132508.33245315403</v>
      </c>
      <c r="V380">
        <v>135669.16914893099</v>
      </c>
      <c r="W380">
        <v>130986.98363560699</v>
      </c>
      <c r="X380">
        <v>130617.90490731501</v>
      </c>
      <c r="Y380">
        <v>148034.19712339001</v>
      </c>
      <c r="Z380">
        <v>158423.97964749101</v>
      </c>
      <c r="AA380">
        <v>157091.848709863</v>
      </c>
      <c r="AB380">
        <v>150273.39088676599</v>
      </c>
      <c r="AC380">
        <v>162964.715917236</v>
      </c>
      <c r="AD380">
        <v>169588.95398326599</v>
      </c>
      <c r="AE380">
        <v>171058.575687968</v>
      </c>
      <c r="AF380">
        <v>171171.421624301</v>
      </c>
    </row>
    <row r="381" spans="1:35" x14ac:dyDescent="0.25">
      <c r="A381" t="s">
        <v>1140</v>
      </c>
      <c r="B381" t="s">
        <v>37</v>
      </c>
      <c r="C381" t="s">
        <v>38</v>
      </c>
      <c r="D381" t="s">
        <v>1137</v>
      </c>
      <c r="E381" t="s">
        <v>1141</v>
      </c>
      <c r="F381" t="s">
        <v>449</v>
      </c>
      <c r="G381" t="s">
        <v>1138</v>
      </c>
      <c r="J381" t="s">
        <v>227</v>
      </c>
      <c r="K381" s="2" t="str">
        <f>+IFERROR(VLOOKUP(B381,Sectores[[Sector]:[Columna1]],2),"")</f>
        <v>16 Medioambiente</v>
      </c>
      <c r="L381" s="2" t="str">
        <f>+IFERROR(VLOOKUP(C381,Contenido[[Contenido]:[Columna1]],2,0),"")</f>
        <v>16.02 Emisiones</v>
      </c>
      <c r="M381" s="2" t="str">
        <f>+IFERROR(VLOOKUP(D381,Temas[[Tema]:[Columna1]],2,0),"")</f>
        <v>16.02.09 Por Sector</v>
      </c>
      <c r="N381">
        <v>8951.7895055006011</v>
      </c>
      <c r="O381">
        <v>8715.1499434765992</v>
      </c>
      <c r="P381">
        <v>9155.5931425946001</v>
      </c>
      <c r="Q381">
        <v>9345.1708431962998</v>
      </c>
      <c r="R381">
        <v>9859.8313442210965</v>
      </c>
      <c r="S381">
        <v>10583.347058273299</v>
      </c>
      <c r="T381">
        <v>11511.821124165201</v>
      </c>
      <c r="U381">
        <v>10343.374751246301</v>
      </c>
      <c r="V381">
        <v>8830.4137727890011</v>
      </c>
      <c r="W381">
        <v>8197.8935993082996</v>
      </c>
      <c r="X381">
        <v>8341.3155745981003</v>
      </c>
      <c r="Y381">
        <v>8874.1654492153993</v>
      </c>
      <c r="Z381">
        <v>9813.6296754038012</v>
      </c>
      <c r="AA381">
        <v>9818.3779476544314</v>
      </c>
      <c r="AB381">
        <v>9934.6293434815907</v>
      </c>
      <c r="AC381">
        <v>10534.951011465</v>
      </c>
      <c r="AD381">
        <v>11742.26307314497</v>
      </c>
      <c r="AE381">
        <v>11902.32348260123</v>
      </c>
      <c r="AF381">
        <v>13114.034316905829</v>
      </c>
    </row>
    <row r="382" spans="1:35" x14ac:dyDescent="0.25">
      <c r="A382" t="s">
        <v>1142</v>
      </c>
      <c r="B382" t="s">
        <v>37</v>
      </c>
      <c r="C382" t="s">
        <v>38</v>
      </c>
      <c r="D382" t="s">
        <v>1137</v>
      </c>
      <c r="E382" t="s">
        <v>1143</v>
      </c>
      <c r="F382" t="s">
        <v>449</v>
      </c>
      <c r="G382" t="s">
        <v>1138</v>
      </c>
      <c r="J382" t="s">
        <v>227</v>
      </c>
      <c r="K382" s="2" t="str">
        <f>+IFERROR(VLOOKUP(B382,Sectores[[Sector]:[Columna1]],2),"")</f>
        <v>16 Medioambiente</v>
      </c>
      <c r="L382" s="2" t="str">
        <f>+IFERROR(VLOOKUP(C382,Contenido[[Contenido]:[Columna1]],2,0),"")</f>
        <v>16.02 Emisiones</v>
      </c>
      <c r="M382" s="2" t="str">
        <f>+IFERROR(VLOOKUP(D382,Temas[[Tema]:[Columna1]],2,0),"")</f>
        <v>16.02.09 Por Sector</v>
      </c>
      <c r="N382">
        <v>2870.3829502829994</v>
      </c>
      <c r="O382">
        <v>3357.6994167910007</v>
      </c>
      <c r="P382">
        <v>3571.9155655130007</v>
      </c>
      <c r="Q382">
        <v>3836.4064299520001</v>
      </c>
      <c r="R382">
        <v>4216.685544942</v>
      </c>
      <c r="S382">
        <v>4443.9007822550002</v>
      </c>
      <c r="T382">
        <v>4974.5203832230009</v>
      </c>
      <c r="U382">
        <v>4709.2516916650011</v>
      </c>
      <c r="V382">
        <v>4408.9657094899994</v>
      </c>
      <c r="W382">
        <v>4042.5302034020001</v>
      </c>
      <c r="X382">
        <v>4324.1017815980003</v>
      </c>
      <c r="Y382">
        <v>4602.9768662010001</v>
      </c>
      <c r="Z382">
        <v>4603.8511229560008</v>
      </c>
      <c r="AA382">
        <v>5328.2137891490011</v>
      </c>
      <c r="AB382">
        <v>5685.9450499300001</v>
      </c>
      <c r="AC382">
        <v>6353.9706796190003</v>
      </c>
      <c r="AD382">
        <v>6381.2225634380002</v>
      </c>
      <c r="AE382">
        <v>6807.6178612900003</v>
      </c>
      <c r="AF382">
        <v>7270.7517634379992</v>
      </c>
    </row>
    <row r="383" spans="1:35" x14ac:dyDescent="0.25">
      <c r="A383" t="s">
        <v>1144</v>
      </c>
      <c r="B383" t="s">
        <v>37</v>
      </c>
      <c r="C383" t="s">
        <v>38</v>
      </c>
      <c r="D383" t="s">
        <v>1137</v>
      </c>
      <c r="E383" t="s">
        <v>1145</v>
      </c>
      <c r="F383" t="s">
        <v>449</v>
      </c>
      <c r="G383" t="s">
        <v>1138</v>
      </c>
      <c r="J383" t="s">
        <v>227</v>
      </c>
      <c r="K383" s="2" t="str">
        <f>+IFERROR(VLOOKUP(B383,Sectores[[Sector]:[Columna1]],2),"")</f>
        <v>16 Medioambiente</v>
      </c>
      <c r="L383" s="2" t="str">
        <f>+IFERROR(VLOOKUP(C383,Contenido[[Contenido]:[Columna1]],2,0),"")</f>
        <v>16.02 Emisiones</v>
      </c>
      <c r="M383" s="2" t="str">
        <f>+IFERROR(VLOOKUP(D383,Temas[[Tema]:[Columna1]],2,0),"")</f>
        <v>16.02.09 Por Sector</v>
      </c>
      <c r="N383">
        <v>-146817.76062570134</v>
      </c>
      <c r="O383">
        <v>-150202.04578383919</v>
      </c>
      <c r="P383">
        <v>-125175.39514588956</v>
      </c>
      <c r="Q383">
        <v>-156977.21588618381</v>
      </c>
      <c r="R383">
        <v>-146454.24502239161</v>
      </c>
      <c r="S383">
        <v>-145388.2552336721</v>
      </c>
      <c r="T383">
        <v>-153470.38167601475</v>
      </c>
      <c r="U383">
        <v>-126643.27492470402</v>
      </c>
      <c r="V383">
        <v>-128260.77815212798</v>
      </c>
      <c r="W383">
        <v>-133636.45674432401</v>
      </c>
      <c r="X383">
        <v>-154197.08044831289</v>
      </c>
      <c r="Y383">
        <v>-153055.63594377207</v>
      </c>
      <c r="Z383">
        <v>-137171.1377674446</v>
      </c>
      <c r="AA383">
        <v>-155183.18386744603</v>
      </c>
      <c r="AB383">
        <v>-132566.97496705316</v>
      </c>
      <c r="AC383">
        <v>-114159.80715313506</v>
      </c>
      <c r="AD383">
        <v>-149600.08381150893</v>
      </c>
      <c r="AE383">
        <v>-25962.607540582743</v>
      </c>
      <c r="AF383">
        <v>-128171.63281316556</v>
      </c>
    </row>
    <row r="384" spans="1:35" x14ac:dyDescent="0.25">
      <c r="A384" t="s">
        <v>1146</v>
      </c>
      <c r="B384" t="s">
        <v>37</v>
      </c>
      <c r="C384" t="s">
        <v>38</v>
      </c>
      <c r="D384" t="s">
        <v>1147</v>
      </c>
      <c r="E384" t="s">
        <v>1148</v>
      </c>
      <c r="F384" t="s">
        <v>449</v>
      </c>
      <c r="G384" t="s">
        <v>1138</v>
      </c>
      <c r="J384" t="s">
        <v>227</v>
      </c>
      <c r="K384" s="2" t="str">
        <f>+IFERROR(VLOOKUP(B384,Sectores[[Sector]:[Columna1]],2),"")</f>
        <v>16 Medioambiente</v>
      </c>
      <c r="L384" s="2" t="str">
        <f>+IFERROR(VLOOKUP(C384,Contenido[[Contenido]:[Columna1]],2,0),"")</f>
        <v>16.02 Emisiones</v>
      </c>
      <c r="M384" s="2" t="str">
        <f>+IFERROR(VLOOKUP(D384,Temas[[Tema]:[Columna1]],2,0),"")</f>
        <v>16.02.03 CO2 (CO2eq)</v>
      </c>
      <c r="N384">
        <v>119821.179672</v>
      </c>
      <c r="O384">
        <v>118533.93946699999</v>
      </c>
      <c r="P384">
        <v>134270.51995300001</v>
      </c>
      <c r="Q384">
        <v>120694.52434699997</v>
      </c>
      <c r="R384">
        <v>134375.64944899999</v>
      </c>
      <c r="S384">
        <v>138259.564323</v>
      </c>
      <c r="T384">
        <v>139497.31041999999</v>
      </c>
      <c r="U384">
        <v>164839.979589</v>
      </c>
      <c r="V384">
        <v>164915.63504099997</v>
      </c>
      <c r="W384">
        <v>159765.13753499999</v>
      </c>
      <c r="X384">
        <v>151230.77938200001</v>
      </c>
      <c r="Y384">
        <v>163465.34595199997</v>
      </c>
      <c r="Z384">
        <v>177168.91389300002</v>
      </c>
      <c r="AA384">
        <v>169077.16285299999</v>
      </c>
      <c r="AB384">
        <v>176700.78493200001</v>
      </c>
      <c r="AC384">
        <v>191983.05779399999</v>
      </c>
      <c r="AD384">
        <v>179512.47871599998</v>
      </c>
      <c r="AE384">
        <v>236062.39537099999</v>
      </c>
      <c r="AF384">
        <v>187372.47765999995</v>
      </c>
    </row>
    <row r="385" spans="1:35" x14ac:dyDescent="0.25">
      <c r="A385" t="s">
        <v>1149</v>
      </c>
      <c r="B385" t="s">
        <v>37</v>
      </c>
      <c r="C385" t="s">
        <v>38</v>
      </c>
      <c r="D385" t="s">
        <v>1150</v>
      </c>
      <c r="E385" t="s">
        <v>1151</v>
      </c>
      <c r="F385" t="s">
        <v>449</v>
      </c>
      <c r="G385" t="s">
        <v>1138</v>
      </c>
      <c r="J385" t="s">
        <v>227</v>
      </c>
      <c r="K385" s="2" t="str">
        <f>+IFERROR(VLOOKUP(B385,Sectores[[Sector]:[Columna1]],2),"")</f>
        <v>16 Medioambiente</v>
      </c>
      <c r="L385" s="2" t="str">
        <f>+IFERROR(VLOOKUP(C385,Contenido[[Contenido]:[Columna1]],2,0),"")</f>
        <v>16.02 Emisiones</v>
      </c>
      <c r="M385" s="2" t="str">
        <f>+IFERROR(VLOOKUP(D385,Temas[[Tema]:[Columna1]],2,0),"")</f>
        <v>16.02.02 CH4 (CO2eq)</v>
      </c>
      <c r="N385">
        <v>13089.040548425</v>
      </c>
      <c r="O385">
        <v>13348.882386650001</v>
      </c>
      <c r="P385">
        <v>14076.615330050001</v>
      </c>
      <c r="Q385">
        <v>13520.399942724998</v>
      </c>
      <c r="R385">
        <v>14064.922602849996</v>
      </c>
      <c r="S385">
        <v>14420.661774900003</v>
      </c>
      <c r="T385">
        <v>14817.681185874997</v>
      </c>
      <c r="U385">
        <v>14466.562291449998</v>
      </c>
      <c r="V385">
        <v>13740.084535400001</v>
      </c>
      <c r="W385">
        <v>13208.882828450001</v>
      </c>
      <c r="X385">
        <v>13111.240353174997</v>
      </c>
      <c r="Y385">
        <v>12985.823890424999</v>
      </c>
      <c r="Z385">
        <v>13447.012513499998</v>
      </c>
      <c r="AA385">
        <v>13879.570388849999</v>
      </c>
      <c r="AB385">
        <v>14229.118979849996</v>
      </c>
      <c r="AC385">
        <v>14934.101111525</v>
      </c>
      <c r="AD385">
        <v>14340.767073800002</v>
      </c>
      <c r="AE385">
        <v>15947.846236174999</v>
      </c>
      <c r="AF385">
        <v>14874.6325966</v>
      </c>
    </row>
    <row r="386" spans="1:35" x14ac:dyDescent="0.25">
      <c r="A386" t="s">
        <v>1152</v>
      </c>
      <c r="B386" t="s">
        <v>37</v>
      </c>
      <c r="C386" t="s">
        <v>38</v>
      </c>
      <c r="D386" t="s">
        <v>1153</v>
      </c>
      <c r="E386" t="s">
        <v>1154</v>
      </c>
      <c r="F386" t="s">
        <v>449</v>
      </c>
      <c r="G386" t="s">
        <v>1138</v>
      </c>
      <c r="J386" t="s">
        <v>227</v>
      </c>
      <c r="K386" s="2" t="str">
        <f>+IFERROR(VLOOKUP(B386,Sectores[[Sector]:[Columna1]],2),"")</f>
        <v>16 Medioambiente</v>
      </c>
      <c r="L386" s="2" t="str">
        <f>+IFERROR(VLOOKUP(C386,Contenido[[Contenido]:[Columna1]],2,0),"")</f>
        <v>16.02 Emisiones</v>
      </c>
      <c r="M386" s="2" t="str">
        <f>+IFERROR(VLOOKUP(D386,Temas[[Tema]:[Columna1]],2,0),"")</f>
        <v>16.02.07 N2O (CO2eq)</v>
      </c>
      <c r="N386">
        <v>6497.7559181779989</v>
      </c>
      <c r="O386">
        <v>6590.6400102099988</v>
      </c>
      <c r="P386">
        <v>7092.0760889000003</v>
      </c>
      <c r="Q386">
        <v>6630.099881359999</v>
      </c>
      <c r="R386">
        <v>7097.8069146819989</v>
      </c>
      <c r="S386">
        <v>7049.0535311980011</v>
      </c>
      <c r="T386">
        <v>7103.3948759859995</v>
      </c>
      <c r="U386">
        <v>7506.3329193160007</v>
      </c>
      <c r="V386">
        <v>6758.3609441580002</v>
      </c>
      <c r="W386">
        <v>6815.7113722560007</v>
      </c>
      <c r="X386">
        <v>6605.3268144539998</v>
      </c>
      <c r="Y386">
        <v>6107.5736298539987</v>
      </c>
      <c r="Z386">
        <v>6435.1424340039994</v>
      </c>
      <c r="AA386">
        <v>6464.8000555640001</v>
      </c>
      <c r="AB386">
        <v>6625.0380885240002</v>
      </c>
      <c r="AC386">
        <v>6814.4953096500012</v>
      </c>
      <c r="AD386">
        <v>6451.714253340002</v>
      </c>
      <c r="AE386">
        <v>7479.9850386299986</v>
      </c>
      <c r="AF386">
        <v>6496.9412788560003</v>
      </c>
    </row>
    <row r="387" spans="1:35" x14ac:dyDescent="0.25">
      <c r="A387" t="s">
        <v>1155</v>
      </c>
      <c r="B387" t="s">
        <v>37</v>
      </c>
      <c r="C387" t="s">
        <v>38</v>
      </c>
      <c r="D387" t="s">
        <v>1156</v>
      </c>
      <c r="E387" t="s">
        <v>1157</v>
      </c>
      <c r="F387" t="s">
        <v>449</v>
      </c>
      <c r="G387" t="s">
        <v>1138</v>
      </c>
      <c r="J387" t="s">
        <v>227</v>
      </c>
      <c r="K387" s="2" t="str">
        <f>+IFERROR(VLOOKUP(B387,Sectores[[Sector]:[Columna1]],2),"")</f>
        <v>16 Medioambiente</v>
      </c>
      <c r="L387" s="2" t="str">
        <f>+IFERROR(VLOOKUP(C387,Contenido[[Contenido]:[Columna1]],2,0),"")</f>
        <v>16.02 Emisiones</v>
      </c>
      <c r="M387" s="2" t="str">
        <f>+IFERROR(VLOOKUP(D387,Temas[[Tema]:[Columna1]],2,0),"")</f>
        <v>16.02.06 HFC (CO2eq)</v>
      </c>
      <c r="N387">
        <v>144.41893079999997</v>
      </c>
      <c r="O387">
        <v>235.235878066</v>
      </c>
      <c r="P387">
        <v>245.59819779400001</v>
      </c>
      <c r="Q387">
        <v>307.13384426699997</v>
      </c>
      <c r="R387">
        <v>386.98860367600003</v>
      </c>
      <c r="S387">
        <v>480.29804353999998</v>
      </c>
      <c r="T387">
        <v>587.18021868299991</v>
      </c>
      <c r="U387">
        <v>736.61680572199987</v>
      </c>
      <c r="V387">
        <v>920.0071328790001</v>
      </c>
      <c r="W387">
        <v>1016.20766708</v>
      </c>
      <c r="X387">
        <v>1245.8099583599999</v>
      </c>
      <c r="Y387">
        <v>1564.18959683</v>
      </c>
      <c r="Z387">
        <v>1856.3990885499998</v>
      </c>
      <c r="AA387">
        <v>2057.8555183799999</v>
      </c>
      <c r="AB387">
        <v>2379.2239995899999</v>
      </c>
      <c r="AC387">
        <v>2617.0645989200002</v>
      </c>
      <c r="AD387">
        <v>2979.2259850699998</v>
      </c>
      <c r="AE387">
        <v>3286.7597650100001</v>
      </c>
      <c r="AF387">
        <v>3830.5975333799997</v>
      </c>
    </row>
    <row r="388" spans="1:35" x14ac:dyDescent="0.25">
      <c r="A388" t="s">
        <v>1158</v>
      </c>
      <c r="B388" t="s">
        <v>37</v>
      </c>
      <c r="C388" t="s">
        <v>38</v>
      </c>
      <c r="D388" t="s">
        <v>1159</v>
      </c>
      <c r="E388" t="s">
        <v>1160</v>
      </c>
      <c r="F388" t="s">
        <v>449</v>
      </c>
      <c r="G388" t="s">
        <v>1138</v>
      </c>
      <c r="J388" t="s">
        <v>227</v>
      </c>
      <c r="K388" s="2" t="str">
        <f>+IFERROR(VLOOKUP(B388,Sectores[[Sector]:[Columna1]],2),"")</f>
        <v>16 Medioambiente</v>
      </c>
      <c r="L388" s="2" t="str">
        <f>+IFERROR(VLOOKUP(C388,Contenido[[Contenido]:[Columna1]],2,0),"")</f>
        <v>16.02 Emisiones</v>
      </c>
      <c r="M388" s="2" t="str">
        <f>+IFERROR(VLOOKUP(D388,Temas[[Tema]:[Columna1]],2,0),"")</f>
        <v>16.02.10 SF6 (CO2eq)</v>
      </c>
      <c r="N388">
        <v>43.798690559999997</v>
      </c>
      <c r="O388">
        <v>35.184321597999997</v>
      </c>
      <c r="P388">
        <v>39.396466564999997</v>
      </c>
      <c r="Q388">
        <v>52.646923685999994</v>
      </c>
      <c r="R388">
        <v>49.476930237999994</v>
      </c>
      <c r="S388">
        <v>47.684923198</v>
      </c>
      <c r="T388">
        <v>51.994168798000004</v>
      </c>
      <c r="U388">
        <v>54.974931352999995</v>
      </c>
      <c r="V388">
        <v>57.009557763000004</v>
      </c>
      <c r="W388">
        <v>66.653456156999994</v>
      </c>
      <c r="X388">
        <v>98.276855517000001</v>
      </c>
      <c r="Y388">
        <v>63.853178395</v>
      </c>
      <c r="Z388">
        <v>70.049762397000009</v>
      </c>
      <c r="AA388">
        <v>77.304457927999991</v>
      </c>
      <c r="AB388">
        <v>84.540995515999995</v>
      </c>
      <c r="AC388">
        <v>94.898980792999993</v>
      </c>
      <c r="AD388">
        <v>86.814401756999999</v>
      </c>
      <c r="AE388">
        <v>106.38092400400001</v>
      </c>
      <c r="AF388">
        <v>111.42624480200001</v>
      </c>
    </row>
    <row r="389" spans="1:35" x14ac:dyDescent="0.25">
      <c r="A389" t="s">
        <v>1161</v>
      </c>
      <c r="B389" t="s">
        <v>37</v>
      </c>
      <c r="C389" t="s">
        <v>38</v>
      </c>
      <c r="D389" t="s">
        <v>104</v>
      </c>
      <c r="E389" t="s">
        <v>1162</v>
      </c>
      <c r="F389" t="s">
        <v>449</v>
      </c>
      <c r="G389" t="s">
        <v>1128</v>
      </c>
      <c r="J389" t="s">
        <v>1163</v>
      </c>
      <c r="K389" s="2" t="str">
        <f>+IFERROR(VLOOKUP(B389,Sectores[[Sector]:[Columna1]],2),"")</f>
        <v>16 Medioambiente</v>
      </c>
      <c r="L389" s="2" t="str">
        <f>+IFERROR(VLOOKUP(C389,Contenido[[Contenido]:[Columna1]],2,0),"")</f>
        <v>16.02 Emisiones</v>
      </c>
      <c r="M389" s="2" t="str">
        <f>+IFERROR(VLOOKUP(D389,Temas[[Tema]:[Columna1]],2,0),"")</f>
        <v>16.02.01 Carbón</v>
      </c>
      <c r="N389">
        <v>14241968</v>
      </c>
      <c r="O389">
        <v>9263234</v>
      </c>
      <c r="P389">
        <v>9379840</v>
      </c>
      <c r="Q389">
        <v>9244272</v>
      </c>
      <c r="R389">
        <v>10281184</v>
      </c>
      <c r="S389">
        <v>10251872</v>
      </c>
      <c r="T389">
        <v>12538208</v>
      </c>
      <c r="U389">
        <v>13007200</v>
      </c>
      <c r="V389">
        <v>16733488</v>
      </c>
      <c r="W389">
        <v>13431481</v>
      </c>
      <c r="X389">
        <v>16525485</v>
      </c>
      <c r="Y389">
        <v>20848160</v>
      </c>
      <c r="Z389">
        <v>23476319</v>
      </c>
      <c r="AA389">
        <v>25396312</v>
      </c>
      <c r="AB389">
        <v>24388728</v>
      </c>
      <c r="AC389">
        <v>27167352</v>
      </c>
      <c r="AD389">
        <v>27007344</v>
      </c>
      <c r="AE389">
        <v>27740144</v>
      </c>
      <c r="AF389">
        <v>26772689</v>
      </c>
      <c r="AG389">
        <v>24444998</v>
      </c>
    </row>
    <row r="390" spans="1:35" x14ac:dyDescent="0.25">
      <c r="A390" t="s">
        <v>1164</v>
      </c>
      <c r="B390" t="s">
        <v>37</v>
      </c>
      <c r="C390" t="s">
        <v>38</v>
      </c>
      <c r="D390" t="s">
        <v>1165</v>
      </c>
      <c r="E390" t="s">
        <v>1166</v>
      </c>
      <c r="F390" t="s">
        <v>449</v>
      </c>
      <c r="G390" t="s">
        <v>1128</v>
      </c>
      <c r="J390" t="s">
        <v>1163</v>
      </c>
      <c r="K390" s="2" t="str">
        <f>+IFERROR(VLOOKUP(B390,Sectores[[Sector]:[Columna1]],2),"")</f>
        <v>16 Medioambiente</v>
      </c>
      <c r="L390" s="2" t="str">
        <f>+IFERROR(VLOOKUP(C390,Contenido[[Contenido]:[Columna1]],2,0),"")</f>
        <v>16.02 Emisiones</v>
      </c>
      <c r="M390" s="2" t="str">
        <f>+IFERROR(VLOOKUP(D390,Temas[[Tema]:[Columna1]],2,0),"")</f>
        <v>16.02.04 Gas</v>
      </c>
      <c r="N390">
        <v>11918992</v>
      </c>
      <c r="O390">
        <v>13517432</v>
      </c>
      <c r="P390">
        <v>13505504</v>
      </c>
      <c r="Q390">
        <v>14736608</v>
      </c>
      <c r="R390">
        <v>16048320</v>
      </c>
      <c r="S390">
        <v>15557344</v>
      </c>
      <c r="T390">
        <v>14333568</v>
      </c>
      <c r="U390">
        <v>8764288</v>
      </c>
      <c r="V390">
        <v>4825488</v>
      </c>
      <c r="W390">
        <v>6378671</v>
      </c>
      <c r="X390">
        <v>10226747</v>
      </c>
      <c r="Y390">
        <v>10449728</v>
      </c>
      <c r="Z390">
        <v>9808976</v>
      </c>
      <c r="AA390">
        <v>9292317</v>
      </c>
      <c r="AB390">
        <v>8295685</v>
      </c>
      <c r="AC390">
        <v>9111963</v>
      </c>
      <c r="AD390">
        <v>9951424</v>
      </c>
      <c r="AE390">
        <v>9944096</v>
      </c>
      <c r="AF390">
        <v>11359416</v>
      </c>
      <c r="AG390">
        <v>11479202</v>
      </c>
    </row>
    <row r="391" spans="1:35" x14ac:dyDescent="0.25">
      <c r="A391" t="s">
        <v>1167</v>
      </c>
      <c r="B391" t="s">
        <v>37</v>
      </c>
      <c r="C391" t="s">
        <v>38</v>
      </c>
      <c r="D391" t="s">
        <v>1168</v>
      </c>
      <c r="E391" t="s">
        <v>1169</v>
      </c>
      <c r="F391" t="s">
        <v>449</v>
      </c>
      <c r="G391" t="s">
        <v>1128</v>
      </c>
      <c r="J391" t="s">
        <v>1163</v>
      </c>
      <c r="K391" s="2" t="str">
        <f>+IFERROR(VLOOKUP(B391,Sectores[[Sector]:[Columna1]],2),"")</f>
        <v>16 Medioambiente</v>
      </c>
      <c r="L391" s="2" t="str">
        <f>+IFERROR(VLOOKUP(C391,Contenido[[Contenido]:[Columna1]],2,0),"")</f>
        <v>16.02 Emisiones</v>
      </c>
      <c r="M391" s="2" t="str">
        <f>+IFERROR(VLOOKUP(D391,Temas[[Tema]:[Columna1]],2,0),"")</f>
        <v>16.02.08 Petróleo</v>
      </c>
      <c r="N391">
        <v>30627376</v>
      </c>
      <c r="O391">
        <v>28467588</v>
      </c>
      <c r="P391">
        <v>30323264</v>
      </c>
      <c r="Q391">
        <v>29586800</v>
      </c>
      <c r="R391">
        <v>31323536</v>
      </c>
      <c r="S391">
        <v>33826048</v>
      </c>
      <c r="T391">
        <v>35734992</v>
      </c>
      <c r="U391">
        <v>47225296</v>
      </c>
      <c r="V391">
        <v>47551392</v>
      </c>
      <c r="W391">
        <v>44929147</v>
      </c>
      <c r="X391">
        <v>43460925</v>
      </c>
      <c r="Y391">
        <v>45627792</v>
      </c>
      <c r="Z391">
        <v>45164525</v>
      </c>
      <c r="AA391">
        <v>45915623</v>
      </c>
      <c r="AB391">
        <v>43819832</v>
      </c>
      <c r="AC391">
        <v>44350748</v>
      </c>
      <c r="AD391">
        <v>46063808</v>
      </c>
      <c r="AE391">
        <v>45466576</v>
      </c>
      <c r="AF391">
        <v>46785697</v>
      </c>
      <c r="AG391">
        <v>47431109</v>
      </c>
    </row>
    <row r="392" spans="1:35" x14ac:dyDescent="0.25">
      <c r="A392" t="s">
        <v>1170</v>
      </c>
      <c r="B392" t="s">
        <v>106</v>
      </c>
      <c r="C392" t="s">
        <v>181</v>
      </c>
      <c r="D392" t="s">
        <v>1171</v>
      </c>
      <c r="E392" t="s">
        <v>1172</v>
      </c>
      <c r="F392" t="s">
        <v>1171</v>
      </c>
      <c r="G392" t="s">
        <v>1173</v>
      </c>
      <c r="J392" s="2" t="s">
        <v>1174</v>
      </c>
      <c r="K392" s="2" t="str">
        <f>+IFERROR(VLOOKUP(B392,Sectores[[Sector]:[Columna1]],2),"")</f>
        <v>28 Violencia Contra la Mujer</v>
      </c>
      <c r="L392" s="2" t="str">
        <f>+IFERROR(VLOOKUP(C392,Contenido[[Contenido]:[Columna1]],2,0),"")</f>
        <v>28.01 Delitos</v>
      </c>
      <c r="M392" s="2" t="str">
        <f>+IFERROR(VLOOKUP(D392,Temas[[Tema]:[Columna1]],2,0),"")</f>
        <v>28.01.02 Sentencias</v>
      </c>
      <c r="AA392">
        <v>4</v>
      </c>
      <c r="AB392">
        <v>10</v>
      </c>
      <c r="AC392">
        <v>3</v>
      </c>
      <c r="AD392">
        <v>6</v>
      </c>
      <c r="AE392">
        <v>3</v>
      </c>
      <c r="AF392">
        <v>8</v>
      </c>
      <c r="AG392">
        <v>2</v>
      </c>
    </row>
    <row r="393" spans="1:35" x14ac:dyDescent="0.25">
      <c r="A393" t="s">
        <v>1175</v>
      </c>
      <c r="B393" t="s">
        <v>106</v>
      </c>
      <c r="C393" t="s">
        <v>181</v>
      </c>
      <c r="D393" t="s">
        <v>1171</v>
      </c>
      <c r="E393" t="s">
        <v>1176</v>
      </c>
      <c r="F393" t="s">
        <v>1171</v>
      </c>
      <c r="G393" t="s">
        <v>1173</v>
      </c>
      <c r="J393" s="2" t="s">
        <v>1174</v>
      </c>
      <c r="K393" s="2" t="str">
        <f>+IFERROR(VLOOKUP(B393,Sectores[[Sector]:[Columna1]],2),"")</f>
        <v>28 Violencia Contra la Mujer</v>
      </c>
      <c r="L393" s="2" t="str">
        <f>+IFERROR(VLOOKUP(C393,Contenido[[Contenido]:[Columna1]],2,0),"")</f>
        <v>28.01 Delitos</v>
      </c>
      <c r="M393" s="2" t="str">
        <f>+IFERROR(VLOOKUP(D393,Temas[[Tema]:[Columna1]],2,0),"")</f>
        <v>28.01.02 Sentencias</v>
      </c>
      <c r="AA393">
        <v>53</v>
      </c>
      <c r="AB393">
        <v>39</v>
      </c>
      <c r="AC393">
        <v>39</v>
      </c>
      <c r="AD393">
        <v>40</v>
      </c>
      <c r="AE393">
        <v>44</v>
      </c>
      <c r="AF393">
        <v>22</v>
      </c>
      <c r="AG393">
        <v>31</v>
      </c>
    </row>
    <row r="394" spans="1:35" x14ac:dyDescent="0.25">
      <c r="A394" t="s">
        <v>1177</v>
      </c>
      <c r="B394" t="s">
        <v>106</v>
      </c>
      <c r="C394" t="s">
        <v>181</v>
      </c>
      <c r="D394" t="s">
        <v>1171</v>
      </c>
      <c r="E394" t="s">
        <v>1178</v>
      </c>
      <c r="F394" t="s">
        <v>1171</v>
      </c>
      <c r="G394" t="s">
        <v>1173</v>
      </c>
      <c r="J394" s="2" t="s">
        <v>1174</v>
      </c>
      <c r="K394" s="2" t="str">
        <f>+IFERROR(VLOOKUP(B394,Sectores[[Sector]:[Columna1]],2),"")</f>
        <v>28 Violencia Contra la Mujer</v>
      </c>
      <c r="L394" s="2" t="str">
        <f>+IFERROR(VLOOKUP(C394,Contenido[[Contenido]:[Columna1]],2,0),"")</f>
        <v>28.01 Delitos</v>
      </c>
      <c r="M394" s="2" t="str">
        <f>+IFERROR(VLOOKUP(D394,Temas[[Tema]:[Columna1]],2,0),"")</f>
        <v>28.01.02 Sentencias</v>
      </c>
      <c r="AA394">
        <v>27</v>
      </c>
      <c r="AB394">
        <v>22</v>
      </c>
      <c r="AC394">
        <v>34</v>
      </c>
      <c r="AD394">
        <v>28</v>
      </c>
      <c r="AE394">
        <v>29</v>
      </c>
      <c r="AF394">
        <v>18</v>
      </c>
      <c r="AG394">
        <v>33</v>
      </c>
    </row>
    <row r="395" spans="1:35" x14ac:dyDescent="0.25">
      <c r="A395" t="s">
        <v>1179</v>
      </c>
      <c r="B395" t="s">
        <v>106</v>
      </c>
      <c r="C395" t="s">
        <v>181</v>
      </c>
      <c r="D395" t="s">
        <v>1171</v>
      </c>
      <c r="E395" t="s">
        <v>1180</v>
      </c>
      <c r="F395" t="s">
        <v>1171</v>
      </c>
      <c r="G395" t="s">
        <v>1173</v>
      </c>
      <c r="J395" s="2" t="s">
        <v>1174</v>
      </c>
      <c r="K395" s="2" t="str">
        <f>+IFERROR(VLOOKUP(B395,Sectores[[Sector]:[Columna1]],2),"")</f>
        <v>28 Violencia Contra la Mujer</v>
      </c>
      <c r="L395" s="2" t="str">
        <f>+IFERROR(VLOOKUP(C395,Contenido[[Contenido]:[Columna1]],2,0),"")</f>
        <v>28.01 Delitos</v>
      </c>
      <c r="M395" s="2" t="str">
        <f>+IFERROR(VLOOKUP(D395,Temas[[Tema]:[Columna1]],2,0),"")</f>
        <v>28.01.02 Sentencias</v>
      </c>
      <c r="AA395">
        <v>75</v>
      </c>
      <c r="AB395">
        <v>68</v>
      </c>
      <c r="AC395">
        <v>69</v>
      </c>
      <c r="AD395">
        <v>112</v>
      </c>
      <c r="AE395">
        <v>96</v>
      </c>
      <c r="AF395">
        <v>97</v>
      </c>
      <c r="AG395">
        <v>123</v>
      </c>
    </row>
    <row r="396" spans="1:35" x14ac:dyDescent="0.25">
      <c r="A396" t="s">
        <v>1181</v>
      </c>
      <c r="B396" t="s">
        <v>106</v>
      </c>
      <c r="C396" t="s">
        <v>181</v>
      </c>
      <c r="D396" t="s">
        <v>1171</v>
      </c>
      <c r="E396" t="s">
        <v>1182</v>
      </c>
      <c r="F396" t="s">
        <v>1171</v>
      </c>
      <c r="G396" t="s">
        <v>1173</v>
      </c>
      <c r="J396" s="2" t="s">
        <v>1174</v>
      </c>
      <c r="K396" s="2" t="str">
        <f>+IFERROR(VLOOKUP(B396,Sectores[[Sector]:[Columna1]],2),"")</f>
        <v>28 Violencia Contra la Mujer</v>
      </c>
      <c r="L396" s="2" t="str">
        <f>+IFERROR(VLOOKUP(C396,Contenido[[Contenido]:[Columna1]],2,0),"")</f>
        <v>28.01 Delitos</v>
      </c>
      <c r="M396" s="2" t="str">
        <f>+IFERROR(VLOOKUP(D396,Temas[[Tema]:[Columna1]],2,0),"")</f>
        <v>28.01.02 Sentencias</v>
      </c>
      <c r="AA396">
        <v>2632</v>
      </c>
      <c r="AB396">
        <v>3614</v>
      </c>
      <c r="AC396">
        <v>4905</v>
      </c>
      <c r="AD396">
        <v>5491</v>
      </c>
      <c r="AE396">
        <v>4119</v>
      </c>
      <c r="AF396">
        <v>3474</v>
      </c>
      <c r="AG396">
        <v>3701</v>
      </c>
    </row>
    <row r="397" spans="1:35" x14ac:dyDescent="0.25">
      <c r="A397" t="s">
        <v>1183</v>
      </c>
      <c r="B397" t="s">
        <v>106</v>
      </c>
      <c r="C397" t="s">
        <v>181</v>
      </c>
      <c r="D397" t="s">
        <v>1171</v>
      </c>
      <c r="E397" t="s">
        <v>1184</v>
      </c>
      <c r="F397" t="s">
        <v>1171</v>
      </c>
      <c r="G397" t="s">
        <v>1173</v>
      </c>
      <c r="J397" s="2" t="s">
        <v>1174</v>
      </c>
      <c r="K397" s="2" t="str">
        <f>+IFERROR(VLOOKUP(B397,Sectores[[Sector]:[Columna1]],2),"")</f>
        <v>28 Violencia Contra la Mujer</v>
      </c>
      <c r="L397" s="2" t="str">
        <f>+IFERROR(VLOOKUP(C397,Contenido[[Contenido]:[Columna1]],2,0),"")</f>
        <v>28.01 Delitos</v>
      </c>
      <c r="M397" s="2" t="str">
        <f>+IFERROR(VLOOKUP(D397,Temas[[Tema]:[Columna1]],2,0),"")</f>
        <v>28.01.02 Sentencias</v>
      </c>
      <c r="AA397">
        <v>9</v>
      </c>
      <c r="AB397">
        <v>7</v>
      </c>
      <c r="AC397">
        <v>11</v>
      </c>
      <c r="AD397">
        <v>14</v>
      </c>
      <c r="AE397">
        <v>13</v>
      </c>
      <c r="AF397">
        <v>1</v>
      </c>
    </row>
    <row r="398" spans="1:35" x14ac:dyDescent="0.25">
      <c r="A398" t="s">
        <v>1185</v>
      </c>
      <c r="B398" t="s">
        <v>106</v>
      </c>
      <c r="C398" t="s">
        <v>1186</v>
      </c>
      <c r="D398" t="s">
        <v>401</v>
      </c>
      <c r="E398" t="s">
        <v>1187</v>
      </c>
      <c r="F398" t="s">
        <v>1188</v>
      </c>
      <c r="G398" t="s">
        <v>1189</v>
      </c>
      <c r="J398" s="2" t="s">
        <v>1174</v>
      </c>
      <c r="K398" s="2" t="str">
        <f>+IFERROR(VLOOKUP(B398,Sectores[[Sector]:[Columna1]],2),"")</f>
        <v>28 Violencia Contra la Mujer</v>
      </c>
      <c r="L398" s="2" t="str">
        <f>+IFERROR(VLOOKUP(C398,Contenido[[Contenido]:[Columna1]],2,0),"")</f>
        <v>28.02 VIF</v>
      </c>
      <c r="M398" s="2" t="str">
        <f>+IFERROR(VLOOKUP(D398,Temas[[Tema]:[Columna1]],2,0),"")</f>
        <v>07.01.02 Aprehensiones</v>
      </c>
      <c r="S398">
        <v>1932</v>
      </c>
      <c r="T398">
        <v>5898</v>
      </c>
      <c r="U398">
        <v>10661</v>
      </c>
      <c r="V398">
        <v>18450</v>
      </c>
      <c r="W398">
        <v>23914</v>
      </c>
      <c r="X398">
        <v>24796</v>
      </c>
      <c r="Y398">
        <v>29085</v>
      </c>
      <c r="Z398">
        <v>28201</v>
      </c>
      <c r="AA398">
        <v>27018</v>
      </c>
      <c r="AB398">
        <v>24576</v>
      </c>
      <c r="AC398">
        <v>22557</v>
      </c>
      <c r="AD398">
        <v>21043</v>
      </c>
      <c r="AE398">
        <v>22445</v>
      </c>
      <c r="AF398">
        <v>22696</v>
      </c>
      <c r="AG398">
        <v>23740</v>
      </c>
      <c r="AH398">
        <v>21910</v>
      </c>
      <c r="AI398">
        <v>5467</v>
      </c>
    </row>
    <row r="399" spans="1:35" x14ac:dyDescent="0.25">
      <c r="A399" t="s">
        <v>1190</v>
      </c>
      <c r="B399" t="s">
        <v>106</v>
      </c>
      <c r="C399" t="s">
        <v>1186</v>
      </c>
      <c r="D399" t="s">
        <v>69</v>
      </c>
      <c r="E399" t="s">
        <v>1191</v>
      </c>
      <c r="F399" t="s">
        <v>1188</v>
      </c>
      <c r="G399" t="s">
        <v>1189</v>
      </c>
      <c r="J399" s="2" t="s">
        <v>1174</v>
      </c>
      <c r="K399" s="2" t="str">
        <f>+IFERROR(VLOOKUP(B399,Sectores[[Sector]:[Columna1]],2),"")</f>
        <v>28 Violencia Contra la Mujer</v>
      </c>
      <c r="L399" s="2" t="str">
        <f>+IFERROR(VLOOKUP(C399,Contenido[[Contenido]:[Columna1]],2,0),"")</f>
        <v>28.02 VIF</v>
      </c>
      <c r="M399" s="2" t="str">
        <f>+IFERROR(VLOOKUP(D399,Temas[[Tema]:[Columna1]],2,0),"")</f>
        <v>07.01.03 Casos Policiales</v>
      </c>
      <c r="S399">
        <v>84447</v>
      </c>
      <c r="T399">
        <v>86835</v>
      </c>
      <c r="U399">
        <v>100658</v>
      </c>
      <c r="V399">
        <v>111345</v>
      </c>
      <c r="W399">
        <v>115323</v>
      </c>
      <c r="X399">
        <v>110116</v>
      </c>
      <c r="Y399">
        <v>123814</v>
      </c>
      <c r="Z399">
        <v>114911</v>
      </c>
      <c r="AA399">
        <v>111422</v>
      </c>
      <c r="AB399">
        <v>103703</v>
      </c>
      <c r="AC399">
        <v>95272</v>
      </c>
      <c r="AD399">
        <v>91121</v>
      </c>
      <c r="AE399">
        <v>90084</v>
      </c>
      <c r="AF399">
        <v>86439</v>
      </c>
      <c r="AG399">
        <v>92891</v>
      </c>
      <c r="AH399">
        <v>89545</v>
      </c>
      <c r="AI399">
        <v>22381</v>
      </c>
    </row>
    <row r="400" spans="1:35" x14ac:dyDescent="0.25">
      <c r="A400" t="s">
        <v>1192</v>
      </c>
      <c r="B400" t="s">
        <v>106</v>
      </c>
      <c r="C400" t="s">
        <v>1186</v>
      </c>
      <c r="D400" t="s">
        <v>70</v>
      </c>
      <c r="E400" t="s">
        <v>1193</v>
      </c>
      <c r="F400" t="s">
        <v>1188</v>
      </c>
      <c r="G400" t="s">
        <v>1189</v>
      </c>
      <c r="J400" s="2" t="s">
        <v>1174</v>
      </c>
      <c r="K400" s="2" t="str">
        <f>+IFERROR(VLOOKUP(B400,Sectores[[Sector]:[Columna1]],2),"")</f>
        <v>28 Violencia Contra la Mujer</v>
      </c>
      <c r="L400" s="2" t="str">
        <f>+IFERROR(VLOOKUP(C400,Contenido[[Contenido]:[Columna1]],2,0),"")</f>
        <v>28.02 VIF</v>
      </c>
      <c r="M400" s="2" t="str">
        <f>+IFERROR(VLOOKUP(D400,Temas[[Tema]:[Columna1]],2,0),"")</f>
        <v>07.01.04 Denuncias</v>
      </c>
      <c r="S400">
        <v>82590</v>
      </c>
      <c r="T400">
        <v>81098</v>
      </c>
      <c r="U400">
        <v>90285</v>
      </c>
      <c r="V400">
        <v>93487</v>
      </c>
      <c r="W400">
        <v>92468</v>
      </c>
      <c r="X400">
        <v>86800</v>
      </c>
      <c r="Y400">
        <v>96837</v>
      </c>
      <c r="Z400">
        <v>89248</v>
      </c>
      <c r="AA400">
        <v>87201</v>
      </c>
      <c r="AB400">
        <v>81863</v>
      </c>
      <c r="AC400">
        <v>75388</v>
      </c>
      <c r="AD400">
        <v>72668</v>
      </c>
      <c r="AE400">
        <v>70653</v>
      </c>
      <c r="AF400">
        <v>67058</v>
      </c>
      <c r="AG400">
        <v>72777</v>
      </c>
      <c r="AH400">
        <v>70777</v>
      </c>
      <c r="AI400">
        <v>17781</v>
      </c>
    </row>
    <row r="401" spans="1:35" x14ac:dyDescent="0.25">
      <c r="A401" t="s">
        <v>1194</v>
      </c>
      <c r="B401" t="s">
        <v>106</v>
      </c>
      <c r="C401" t="s">
        <v>1186</v>
      </c>
      <c r="D401" t="s">
        <v>71</v>
      </c>
      <c r="E401" t="s">
        <v>1195</v>
      </c>
      <c r="F401" t="s">
        <v>1188</v>
      </c>
      <c r="G401" t="s">
        <v>1189</v>
      </c>
      <c r="J401" s="2" t="s">
        <v>1174</v>
      </c>
      <c r="K401" s="2" t="str">
        <f>+IFERROR(VLOOKUP(B401,Sectores[[Sector]:[Columna1]],2),"")</f>
        <v>28 Violencia Contra la Mujer</v>
      </c>
      <c r="L401" s="2" t="str">
        <f>+IFERROR(VLOOKUP(C401,Contenido[[Contenido]:[Columna1]],2,0),"")</f>
        <v>28.02 VIF</v>
      </c>
      <c r="M401" s="2" t="str">
        <f>+IFERROR(VLOOKUP(D401,Temas[[Tema]:[Columna1]],2,0),"")</f>
        <v>07.01.05 Detenciones</v>
      </c>
      <c r="S401">
        <v>1857</v>
      </c>
      <c r="T401">
        <v>5737</v>
      </c>
      <c r="U401">
        <v>10373</v>
      </c>
      <c r="V401">
        <v>17858</v>
      </c>
      <c r="W401">
        <v>22855</v>
      </c>
      <c r="X401">
        <v>23316</v>
      </c>
      <c r="Y401">
        <v>26977</v>
      </c>
      <c r="Z401">
        <v>25663</v>
      </c>
      <c r="AA401">
        <v>24221</v>
      </c>
      <c r="AB401">
        <v>21840</v>
      </c>
      <c r="AC401">
        <v>19884</v>
      </c>
      <c r="AD401">
        <v>18453</v>
      </c>
      <c r="AE401">
        <v>19431</v>
      </c>
      <c r="AF401">
        <v>19381</v>
      </c>
      <c r="AG401">
        <v>20114</v>
      </c>
      <c r="AH401">
        <v>18768</v>
      </c>
      <c r="AI401">
        <v>4600</v>
      </c>
    </row>
    <row r="402" spans="1:35" x14ac:dyDescent="0.25">
      <c r="A402" t="s">
        <v>1196</v>
      </c>
      <c r="B402" t="s">
        <v>106</v>
      </c>
      <c r="C402" t="s">
        <v>1197</v>
      </c>
      <c r="D402" t="s">
        <v>401</v>
      </c>
      <c r="E402" t="s">
        <v>1198</v>
      </c>
      <c r="F402" t="s">
        <v>1188</v>
      </c>
      <c r="G402" t="s">
        <v>68</v>
      </c>
      <c r="J402" s="2" t="s">
        <v>1174</v>
      </c>
      <c r="K402" s="2" t="str">
        <f>+IFERROR(VLOOKUP(B402,Sectores[[Sector]:[Columna1]],2),"")</f>
        <v>28 Violencia Contra la Mujer</v>
      </c>
      <c r="L402" s="2" t="str">
        <f>+IFERROR(VLOOKUP(C402,Contenido[[Contenido]:[Columna1]],2,0),"")</f>
        <v>28.03 Violación</v>
      </c>
      <c r="M402" s="2" t="str">
        <f>+IFERROR(VLOOKUP(D402,Temas[[Tema]:[Columna1]],2,0),"")</f>
        <v>07.01.02 Aprehensiones</v>
      </c>
      <c r="V402">
        <v>442</v>
      </c>
      <c r="W402">
        <v>524</v>
      </c>
      <c r="X402">
        <v>482</v>
      </c>
      <c r="Y402">
        <v>513</v>
      </c>
      <c r="Z402">
        <v>501</v>
      </c>
      <c r="AA402">
        <v>461</v>
      </c>
      <c r="AB402">
        <v>363</v>
      </c>
      <c r="AC402">
        <v>343</v>
      </c>
      <c r="AD402">
        <v>326</v>
      </c>
      <c r="AE402">
        <v>309</v>
      </c>
      <c r="AF402">
        <v>327</v>
      </c>
      <c r="AG402">
        <v>331</v>
      </c>
      <c r="AH402">
        <v>336</v>
      </c>
    </row>
    <row r="403" spans="1:35" x14ac:dyDescent="0.25">
      <c r="A403" t="s">
        <v>1199</v>
      </c>
      <c r="B403" t="s">
        <v>106</v>
      </c>
      <c r="C403" t="s">
        <v>1197</v>
      </c>
      <c r="D403" t="s">
        <v>69</v>
      </c>
      <c r="E403" t="s">
        <v>1191</v>
      </c>
      <c r="F403" t="s">
        <v>1188</v>
      </c>
      <c r="G403" t="s">
        <v>68</v>
      </c>
      <c r="J403" s="2" t="s">
        <v>1174</v>
      </c>
      <c r="K403" s="2" t="str">
        <f>+IFERROR(VLOOKUP(B403,Sectores[[Sector]:[Columna1]],2),"")</f>
        <v>28 Violencia Contra la Mujer</v>
      </c>
      <c r="L403" s="2" t="str">
        <f>+IFERROR(VLOOKUP(C403,Contenido[[Contenido]:[Columna1]],2,0),"")</f>
        <v>28.03 Violación</v>
      </c>
      <c r="M403" s="2" t="str">
        <f>+IFERROR(VLOOKUP(D403,Temas[[Tema]:[Columna1]],2,0),"")</f>
        <v>07.01.03 Casos Policiales</v>
      </c>
      <c r="V403">
        <v>3315</v>
      </c>
      <c r="W403">
        <v>3344</v>
      </c>
      <c r="X403">
        <v>3073</v>
      </c>
      <c r="Y403">
        <v>3543</v>
      </c>
      <c r="Z403">
        <v>3204</v>
      </c>
      <c r="AA403">
        <v>3143</v>
      </c>
      <c r="AB403">
        <v>2811</v>
      </c>
      <c r="AC403">
        <v>2716</v>
      </c>
      <c r="AD403">
        <v>2621</v>
      </c>
      <c r="AE403">
        <v>2783</v>
      </c>
      <c r="AF403">
        <v>3469</v>
      </c>
      <c r="AG403">
        <v>4069</v>
      </c>
      <c r="AH403">
        <v>3402</v>
      </c>
    </row>
    <row r="404" spans="1:35" x14ac:dyDescent="0.25">
      <c r="A404" t="s">
        <v>1193</v>
      </c>
      <c r="B404" t="s">
        <v>106</v>
      </c>
      <c r="C404" t="s">
        <v>1197</v>
      </c>
      <c r="D404" t="s">
        <v>70</v>
      </c>
      <c r="E404" t="s">
        <v>1200</v>
      </c>
      <c r="F404" t="s">
        <v>1188</v>
      </c>
      <c r="G404" t="s">
        <v>68</v>
      </c>
      <c r="J404" s="2" t="s">
        <v>1174</v>
      </c>
      <c r="K404" s="2" t="str">
        <f>+IFERROR(VLOOKUP(B404,Sectores[[Sector]:[Columna1]],2),"")</f>
        <v>28 Violencia Contra la Mujer</v>
      </c>
      <c r="L404" s="2" t="str">
        <f>+IFERROR(VLOOKUP(C404,Contenido[[Contenido]:[Columna1]],2,0),"")</f>
        <v>28.03 Violación</v>
      </c>
      <c r="M404" s="2" t="str">
        <f>+IFERROR(VLOOKUP(D404,Temas[[Tema]:[Columna1]],2,0),"")</f>
        <v>07.01.04 Denuncias</v>
      </c>
      <c r="V404">
        <v>2932</v>
      </c>
      <c r="W404">
        <v>2881</v>
      </c>
      <c r="X404">
        <v>2636</v>
      </c>
      <c r="Y404">
        <v>3085</v>
      </c>
      <c r="Z404">
        <v>2766</v>
      </c>
      <c r="AA404">
        <v>2740</v>
      </c>
      <c r="AB404">
        <v>2457</v>
      </c>
      <c r="AC404">
        <v>2371</v>
      </c>
      <c r="AD404">
        <v>2312</v>
      </c>
      <c r="AE404">
        <v>2456</v>
      </c>
      <c r="AF404">
        <v>3091</v>
      </c>
      <c r="AG404">
        <v>3688</v>
      </c>
      <c r="AH404">
        <v>3041</v>
      </c>
    </row>
    <row r="405" spans="1:35" x14ac:dyDescent="0.25">
      <c r="A405" t="s">
        <v>1201</v>
      </c>
      <c r="B405" t="s">
        <v>106</v>
      </c>
      <c r="C405" t="s">
        <v>1197</v>
      </c>
      <c r="D405" t="s">
        <v>71</v>
      </c>
      <c r="E405" t="s">
        <v>1195</v>
      </c>
      <c r="F405" t="s">
        <v>1188</v>
      </c>
      <c r="G405" t="s">
        <v>68</v>
      </c>
      <c r="J405" s="2" t="s">
        <v>1174</v>
      </c>
      <c r="K405" s="2" t="str">
        <f>+IFERROR(VLOOKUP(B405,Sectores[[Sector]:[Columna1]],2),"")</f>
        <v>28 Violencia Contra la Mujer</v>
      </c>
      <c r="L405" s="2" t="str">
        <f>+IFERROR(VLOOKUP(C405,Contenido[[Contenido]:[Columna1]],2,0),"")</f>
        <v>28.03 Violación</v>
      </c>
      <c r="M405" s="2" t="str">
        <f>+IFERROR(VLOOKUP(D405,Temas[[Tema]:[Columna1]],2,0),"")</f>
        <v>07.01.05 Detenciones</v>
      </c>
      <c r="V405">
        <v>408</v>
      </c>
      <c r="W405">
        <v>496</v>
      </c>
      <c r="X405">
        <v>458</v>
      </c>
      <c r="Y405">
        <v>489</v>
      </c>
      <c r="Z405">
        <v>475</v>
      </c>
      <c r="AA405">
        <v>440</v>
      </c>
      <c r="AB405">
        <v>346</v>
      </c>
      <c r="AC405">
        <v>328</v>
      </c>
      <c r="AD405">
        <v>302</v>
      </c>
      <c r="AE405">
        <v>313</v>
      </c>
      <c r="AF405">
        <v>369</v>
      </c>
      <c r="AG405">
        <v>371</v>
      </c>
      <c r="AH405">
        <v>361</v>
      </c>
    </row>
    <row r="406" spans="1:35" x14ac:dyDescent="0.25">
      <c r="A406" t="s">
        <v>1202</v>
      </c>
      <c r="B406" t="s">
        <v>106</v>
      </c>
      <c r="C406" t="s">
        <v>1197</v>
      </c>
      <c r="D406" t="s">
        <v>401</v>
      </c>
      <c r="E406" t="s">
        <v>1203</v>
      </c>
      <c r="F406" t="s">
        <v>1204</v>
      </c>
      <c r="G406" t="s">
        <v>68</v>
      </c>
      <c r="J406" s="2" t="s">
        <v>1174</v>
      </c>
      <c r="K406" s="2" t="str">
        <f>+IFERROR(VLOOKUP(B406,Sectores[[Sector]:[Columna1]],2),"")</f>
        <v>28 Violencia Contra la Mujer</v>
      </c>
      <c r="L406" s="2" t="str">
        <f>+IFERROR(VLOOKUP(C406,Contenido[[Contenido]:[Columna1]],2,0),"")</f>
        <v>28.03 Violación</v>
      </c>
      <c r="M406" s="2" t="str">
        <f>+IFERROR(VLOOKUP(D406,Temas[[Tema]:[Columna1]],2,0),"")</f>
        <v>07.01.02 Aprehensiones</v>
      </c>
      <c r="V406">
        <v>0.67057971014492734</v>
      </c>
      <c r="W406">
        <v>0.99369565217391287</v>
      </c>
      <c r="X406">
        <v>0.78898550724637628</v>
      </c>
      <c r="Y406">
        <v>0.93652173913043457</v>
      </c>
      <c r="Z406">
        <v>1.7535507246376805</v>
      </c>
      <c r="AA406">
        <v>0.91710144927536241</v>
      </c>
      <c r="AB406">
        <v>0.60753623188405825</v>
      </c>
      <c r="AC406">
        <v>0.62072463768115949</v>
      </c>
      <c r="AD406">
        <v>0.61405797101449289</v>
      </c>
      <c r="AE406">
        <v>0.53318840579710136</v>
      </c>
      <c r="AF406">
        <v>1.3051449275362319</v>
      </c>
      <c r="AG406">
        <v>0.5952898550724639</v>
      </c>
      <c r="AH406">
        <v>0.68884057971014501</v>
      </c>
    </row>
    <row r="407" spans="1:35" x14ac:dyDescent="0.25">
      <c r="A407" t="s">
        <v>1205</v>
      </c>
      <c r="B407" t="s">
        <v>106</v>
      </c>
      <c r="C407" t="s">
        <v>1197</v>
      </c>
      <c r="D407" t="s">
        <v>69</v>
      </c>
      <c r="E407" t="s">
        <v>72</v>
      </c>
      <c r="F407" t="s">
        <v>1204</v>
      </c>
      <c r="G407" t="s">
        <v>68</v>
      </c>
      <c r="J407" s="2" t="s">
        <v>1174</v>
      </c>
      <c r="K407" s="2" t="str">
        <f>+IFERROR(VLOOKUP(B407,Sectores[[Sector]:[Columna1]],2),"")</f>
        <v>28 Violencia Contra la Mujer</v>
      </c>
      <c r="L407" s="2" t="str">
        <f>+IFERROR(VLOOKUP(C407,Contenido[[Contenido]:[Columna1]],2,0),"")</f>
        <v>28.03 Violación</v>
      </c>
      <c r="M407" s="2" t="str">
        <f>+IFERROR(VLOOKUP(D407,Temas[[Tema]:[Columna1]],2,0),"")</f>
        <v>07.01.03 Casos Policiales</v>
      </c>
      <c r="V407">
        <v>4.4894927536231872</v>
      </c>
      <c r="W407">
        <v>5.1378985507246444</v>
      </c>
      <c r="X407">
        <v>4.6073188405797092</v>
      </c>
      <c r="Y407">
        <v>4.9356521739130415</v>
      </c>
      <c r="Z407">
        <v>5.2236231884057966</v>
      </c>
      <c r="AA407">
        <v>4.6165217391304303</v>
      </c>
      <c r="AB407">
        <v>3.9113768115942027</v>
      </c>
      <c r="AC407">
        <v>4.3055797101449285</v>
      </c>
      <c r="AD407">
        <v>3.9811594202898544</v>
      </c>
      <c r="AE407">
        <v>3.9976086956521759</v>
      </c>
      <c r="AF407">
        <v>5.1477536231883994</v>
      </c>
      <c r="AG407">
        <v>5.7106521739130418</v>
      </c>
      <c r="AH407">
        <v>4.8647826086956512</v>
      </c>
    </row>
    <row r="408" spans="1:35" x14ac:dyDescent="0.25">
      <c r="A408" t="s">
        <v>1206</v>
      </c>
      <c r="B408" t="s">
        <v>106</v>
      </c>
      <c r="C408" t="s">
        <v>1197</v>
      </c>
      <c r="D408" t="s">
        <v>70</v>
      </c>
      <c r="E408" t="s">
        <v>73</v>
      </c>
      <c r="F408" t="s">
        <v>1204</v>
      </c>
      <c r="G408" t="s">
        <v>68</v>
      </c>
      <c r="J408" s="2" t="s">
        <v>1174</v>
      </c>
      <c r="K408" s="2" t="str">
        <f>+IFERROR(VLOOKUP(B408,Sectores[[Sector]:[Columna1]],2),"")</f>
        <v>28 Violencia Contra la Mujer</v>
      </c>
      <c r="L408" s="2" t="str">
        <f>+IFERROR(VLOOKUP(C408,Contenido[[Contenido]:[Columna1]],2,0),"")</f>
        <v>28.03 Violación</v>
      </c>
      <c r="M408" s="2" t="str">
        <f>+IFERROR(VLOOKUP(D408,Temas[[Tema]:[Columna1]],2,0),"")</f>
        <v>07.01.04 Denuncias</v>
      </c>
      <c r="V408">
        <v>3.8991304347826081</v>
      </c>
      <c r="W408">
        <v>4.2621014492753666</v>
      </c>
      <c r="X408">
        <v>3.8937681159420294</v>
      </c>
      <c r="Y408">
        <v>4.1480434782608686</v>
      </c>
      <c r="Z408">
        <v>4.3888405797101422</v>
      </c>
      <c r="AA408">
        <v>3.8535507246376777</v>
      </c>
      <c r="AB408">
        <v>3.3264492753623163</v>
      </c>
      <c r="AC408">
        <v>3.6673188405797097</v>
      </c>
      <c r="AD408">
        <v>3.4252173913043484</v>
      </c>
      <c r="AE408">
        <v>3.4505797101449276</v>
      </c>
      <c r="AF408">
        <v>4.6429710144927476</v>
      </c>
      <c r="AG408">
        <v>5.0695652173913039</v>
      </c>
      <c r="AH408">
        <v>4.370289855072464</v>
      </c>
    </row>
    <row r="409" spans="1:35" x14ac:dyDescent="0.25">
      <c r="A409" t="s">
        <v>1207</v>
      </c>
      <c r="B409" t="s">
        <v>106</v>
      </c>
      <c r="C409" t="s">
        <v>1197</v>
      </c>
      <c r="D409" t="s">
        <v>71</v>
      </c>
      <c r="E409" t="s">
        <v>74</v>
      </c>
      <c r="F409" t="s">
        <v>1204</v>
      </c>
      <c r="G409" t="s">
        <v>68</v>
      </c>
      <c r="J409" s="2" t="s">
        <v>1174</v>
      </c>
      <c r="K409" s="2" t="str">
        <f>+IFERROR(VLOOKUP(B409,Sectores[[Sector]:[Columna1]],2),"")</f>
        <v>28 Violencia Contra la Mujer</v>
      </c>
      <c r="L409" s="2" t="str">
        <f>+IFERROR(VLOOKUP(C409,Contenido[[Contenido]:[Columna1]],2,0),"")</f>
        <v>28.03 Violación</v>
      </c>
      <c r="M409" s="2" t="str">
        <f>+IFERROR(VLOOKUP(D409,Temas[[Tema]:[Columna1]],2,0),"")</f>
        <v>07.01.05 Detenciones</v>
      </c>
      <c r="V409">
        <v>0.61913043478260854</v>
      </c>
      <c r="W409">
        <v>0.93565217391304334</v>
      </c>
      <c r="X409">
        <v>0.76297101449275306</v>
      </c>
      <c r="Y409">
        <v>0.88782608695652165</v>
      </c>
      <c r="Z409">
        <v>1.7208695652173915</v>
      </c>
      <c r="AA409">
        <v>0.89369565217391322</v>
      </c>
      <c r="AB409">
        <v>0.5701449275362318</v>
      </c>
      <c r="AC409">
        <v>0.61717391304347824</v>
      </c>
      <c r="AD409">
        <v>0.58659420289855102</v>
      </c>
      <c r="AE409">
        <v>0.52471014492753631</v>
      </c>
      <c r="AF409">
        <v>1.3472463768115939</v>
      </c>
      <c r="AG409">
        <v>0.6772463768115945</v>
      </c>
      <c r="AH409">
        <v>0.72260869565217412</v>
      </c>
    </row>
    <row r="410" spans="1:35" x14ac:dyDescent="0.25">
      <c r="A410" t="s">
        <v>1208</v>
      </c>
      <c r="B410" t="s">
        <v>88</v>
      </c>
      <c r="C410" t="s">
        <v>89</v>
      </c>
      <c r="D410" t="s">
        <v>1209</v>
      </c>
      <c r="E410" t="s">
        <v>1210</v>
      </c>
      <c r="F410" t="s">
        <v>1211</v>
      </c>
      <c r="G410" t="s">
        <v>984</v>
      </c>
      <c r="J410" s="2" t="s">
        <v>1212</v>
      </c>
      <c r="K410" s="2" t="str">
        <f>+IFERROR(VLOOKUP(B410,Sectores[[Sector]:[Columna1]],2),"")</f>
        <v>12 Forestal</v>
      </c>
      <c r="L410" s="2" t="str">
        <f>+IFERROR(VLOOKUP(C410,Contenido[[Contenido]:[Columna1]],2,0),"")</f>
        <v>12.02 Incendios</v>
      </c>
      <c r="M410" s="2" t="str">
        <f>+IFERROR(VLOOKUP(D410,Temas[[Tema]:[Columna1]],2,0),"")</f>
        <v>12.02.01 Causas Generales</v>
      </c>
      <c r="X410">
        <v>31</v>
      </c>
      <c r="Y410">
        <v>125</v>
      </c>
      <c r="Z410">
        <v>127</v>
      </c>
      <c r="AA410">
        <v>136</v>
      </c>
      <c r="AB410">
        <v>164</v>
      </c>
      <c r="AC410">
        <v>164</v>
      </c>
      <c r="AD410">
        <v>222</v>
      </c>
      <c r="AE410">
        <v>195</v>
      </c>
      <c r="AF410">
        <v>216</v>
      </c>
      <c r="AG410">
        <v>325</v>
      </c>
      <c r="AH410">
        <v>174</v>
      </c>
    </row>
    <row r="411" spans="1:35" x14ac:dyDescent="0.25">
      <c r="A411" t="s">
        <v>1213</v>
      </c>
      <c r="B411" t="s">
        <v>88</v>
      </c>
      <c r="C411" t="s">
        <v>89</v>
      </c>
      <c r="D411" t="s">
        <v>1209</v>
      </c>
      <c r="E411" t="s">
        <v>1214</v>
      </c>
      <c r="F411" t="s">
        <v>1211</v>
      </c>
      <c r="G411" t="s">
        <v>984</v>
      </c>
      <c r="J411" s="2" t="s">
        <v>1212</v>
      </c>
      <c r="K411" s="2" t="str">
        <f>+IFERROR(VLOOKUP(B411,Sectores[[Sector]:[Columna1]],2),"")</f>
        <v>12 Forestal</v>
      </c>
      <c r="L411" s="2" t="str">
        <f>+IFERROR(VLOOKUP(C411,Contenido[[Contenido]:[Columna1]],2,0),"")</f>
        <v>12.02 Incendios</v>
      </c>
      <c r="M411" s="2" t="str">
        <f>+IFERROR(VLOOKUP(D411,Temas[[Tema]:[Columna1]],2,0),"")</f>
        <v>12.02.01 Causas Generales</v>
      </c>
      <c r="X411">
        <v>10</v>
      </c>
      <c r="Y411">
        <v>50</v>
      </c>
      <c r="Z411">
        <v>52</v>
      </c>
      <c r="AA411">
        <v>72</v>
      </c>
      <c r="AB411">
        <v>89</v>
      </c>
      <c r="AC411">
        <v>122</v>
      </c>
      <c r="AD411">
        <v>105</v>
      </c>
      <c r="AE411">
        <v>62</v>
      </c>
      <c r="AF411">
        <v>78</v>
      </c>
      <c r="AG411">
        <v>105</v>
      </c>
      <c r="AH411">
        <v>104</v>
      </c>
    </row>
    <row r="412" spans="1:35" x14ac:dyDescent="0.25">
      <c r="A412" t="s">
        <v>1215</v>
      </c>
      <c r="B412" t="s">
        <v>88</v>
      </c>
      <c r="C412" t="s">
        <v>89</v>
      </c>
      <c r="D412" t="s">
        <v>1209</v>
      </c>
      <c r="E412" t="s">
        <v>1216</v>
      </c>
      <c r="F412" t="s">
        <v>1211</v>
      </c>
      <c r="G412" t="s">
        <v>984</v>
      </c>
      <c r="J412" s="2" t="s">
        <v>1212</v>
      </c>
      <c r="K412" s="2" t="str">
        <f>+IFERROR(VLOOKUP(B412,Sectores[[Sector]:[Columna1]],2),"")</f>
        <v>12 Forestal</v>
      </c>
      <c r="L412" s="2" t="str">
        <f>+IFERROR(VLOOKUP(C412,Contenido[[Contenido]:[Columna1]],2,0),"")</f>
        <v>12.02 Incendios</v>
      </c>
      <c r="M412" s="2" t="str">
        <f>+IFERROR(VLOOKUP(D412,Temas[[Tema]:[Columna1]],2,0),"")</f>
        <v>12.02.01 Causas Generales</v>
      </c>
      <c r="X412">
        <v>124</v>
      </c>
      <c r="Y412">
        <v>522</v>
      </c>
      <c r="Z412">
        <v>306</v>
      </c>
      <c r="AA412">
        <v>422</v>
      </c>
      <c r="AB412">
        <v>309</v>
      </c>
      <c r="AC412">
        <v>306</v>
      </c>
      <c r="AD412">
        <v>341</v>
      </c>
      <c r="AE412">
        <v>189</v>
      </c>
      <c r="AF412">
        <v>159</v>
      </c>
      <c r="AG412">
        <v>200</v>
      </c>
      <c r="AH412">
        <v>104</v>
      </c>
    </row>
    <row r="413" spans="1:35" x14ac:dyDescent="0.25">
      <c r="A413" t="s">
        <v>1217</v>
      </c>
      <c r="B413" t="s">
        <v>88</v>
      </c>
      <c r="C413" t="s">
        <v>89</v>
      </c>
      <c r="D413" t="s">
        <v>1209</v>
      </c>
      <c r="E413" t="s">
        <v>1218</v>
      </c>
      <c r="F413" t="s">
        <v>1211</v>
      </c>
      <c r="G413" t="s">
        <v>984</v>
      </c>
      <c r="J413" s="2" t="s">
        <v>1212</v>
      </c>
      <c r="K413" s="2" t="str">
        <f>+IFERROR(VLOOKUP(B413,Sectores[[Sector]:[Columna1]],2),"")</f>
        <v>12 Forestal</v>
      </c>
      <c r="L413" s="2" t="str">
        <f>+IFERROR(VLOOKUP(C413,Contenido[[Contenido]:[Columna1]],2,0),"")</f>
        <v>12.02 Incendios</v>
      </c>
      <c r="M413" s="2" t="str">
        <f>+IFERROR(VLOOKUP(D413,Temas[[Tema]:[Columna1]],2,0),"")</f>
        <v>12.02.01 Causas Generales</v>
      </c>
      <c r="X413">
        <v>10</v>
      </c>
      <c r="Y413">
        <v>73</v>
      </c>
      <c r="Z413">
        <v>44</v>
      </c>
      <c r="AA413">
        <v>64</v>
      </c>
      <c r="AB413">
        <v>49</v>
      </c>
      <c r="AC413">
        <v>44</v>
      </c>
      <c r="AD413">
        <v>45</v>
      </c>
      <c r="AE413">
        <v>36</v>
      </c>
      <c r="AF413">
        <v>33</v>
      </c>
      <c r="AG413">
        <v>51</v>
      </c>
      <c r="AH413">
        <v>34</v>
      </c>
    </row>
    <row r="414" spans="1:35" x14ac:dyDescent="0.25">
      <c r="A414" t="s">
        <v>1219</v>
      </c>
      <c r="B414" t="s">
        <v>88</v>
      </c>
      <c r="C414" t="s">
        <v>89</v>
      </c>
      <c r="D414" t="s">
        <v>1209</v>
      </c>
      <c r="E414" t="s">
        <v>1220</v>
      </c>
      <c r="F414" t="s">
        <v>1211</v>
      </c>
      <c r="G414" t="s">
        <v>984</v>
      </c>
      <c r="J414" s="2" t="s">
        <v>1212</v>
      </c>
      <c r="K414" s="2" t="str">
        <f>+IFERROR(VLOOKUP(B414,Sectores[[Sector]:[Columna1]],2),"")</f>
        <v>12 Forestal</v>
      </c>
      <c r="L414" s="2" t="str">
        <f>+IFERROR(VLOOKUP(C414,Contenido[[Contenido]:[Columna1]],2,0),"")</f>
        <v>12.02 Incendios</v>
      </c>
      <c r="M414" s="2" t="str">
        <f>+IFERROR(VLOOKUP(D414,Temas[[Tema]:[Columna1]],2,0),"")</f>
        <v>12.02.01 Causas Generales</v>
      </c>
      <c r="X414">
        <v>48</v>
      </c>
      <c r="Y414">
        <v>232</v>
      </c>
      <c r="Z414">
        <v>182</v>
      </c>
      <c r="AA414">
        <v>299</v>
      </c>
      <c r="AB414">
        <v>276</v>
      </c>
      <c r="AC414">
        <v>277</v>
      </c>
      <c r="AD414">
        <v>354</v>
      </c>
      <c r="AE414">
        <v>267</v>
      </c>
      <c r="AF414">
        <v>291</v>
      </c>
      <c r="AG414">
        <v>424</v>
      </c>
      <c r="AH414">
        <v>283</v>
      </c>
    </row>
    <row r="415" spans="1:35" x14ac:dyDescent="0.25">
      <c r="A415" t="s">
        <v>1221</v>
      </c>
      <c r="B415" t="s">
        <v>88</v>
      </c>
      <c r="C415" t="s">
        <v>89</v>
      </c>
      <c r="D415" t="s">
        <v>1209</v>
      </c>
      <c r="E415" t="s">
        <v>1222</v>
      </c>
      <c r="F415" t="s">
        <v>1211</v>
      </c>
      <c r="G415" t="s">
        <v>984</v>
      </c>
      <c r="J415" s="2" t="s">
        <v>1212</v>
      </c>
      <c r="K415" s="2" t="str">
        <f>+IFERROR(VLOOKUP(B415,Sectores[[Sector]:[Columna1]],2),"")</f>
        <v>12 Forestal</v>
      </c>
      <c r="L415" s="2" t="str">
        <f>+IFERROR(VLOOKUP(C415,Contenido[[Contenido]:[Columna1]],2,0),"")</f>
        <v>12.02 Incendios</v>
      </c>
      <c r="M415" s="2" t="str">
        <f>+IFERROR(VLOOKUP(D415,Temas[[Tema]:[Columna1]],2,0),"")</f>
        <v>12.02.01 Causas Generales</v>
      </c>
      <c r="X415">
        <v>67</v>
      </c>
      <c r="Y415">
        <v>210</v>
      </c>
      <c r="Z415">
        <v>217</v>
      </c>
      <c r="AA415">
        <v>310</v>
      </c>
      <c r="AB415">
        <v>308</v>
      </c>
      <c r="AC415">
        <v>317</v>
      </c>
      <c r="AD415">
        <v>316</v>
      </c>
      <c r="AE415">
        <v>247</v>
      </c>
      <c r="AF415">
        <v>297</v>
      </c>
      <c r="AG415">
        <v>474</v>
      </c>
      <c r="AH415">
        <v>206</v>
      </c>
    </row>
    <row r="416" spans="1:35" x14ac:dyDescent="0.25">
      <c r="A416" t="s">
        <v>1223</v>
      </c>
      <c r="B416" t="s">
        <v>88</v>
      </c>
      <c r="C416" t="s">
        <v>89</v>
      </c>
      <c r="D416" t="s">
        <v>1209</v>
      </c>
      <c r="E416" t="s">
        <v>1224</v>
      </c>
      <c r="F416" t="s">
        <v>1211</v>
      </c>
      <c r="G416" t="s">
        <v>984</v>
      </c>
      <c r="J416" s="2" t="s">
        <v>1212</v>
      </c>
      <c r="K416" s="2" t="str">
        <f>+IFERROR(VLOOKUP(B416,Sectores[[Sector]:[Columna1]],2),"")</f>
        <v>12 Forestal</v>
      </c>
      <c r="L416" s="2" t="str">
        <f>+IFERROR(VLOOKUP(C416,Contenido[[Contenido]:[Columna1]],2,0),"")</f>
        <v>12.02 Incendios</v>
      </c>
      <c r="M416" s="2" t="str">
        <f>+IFERROR(VLOOKUP(D416,Temas[[Tema]:[Columna1]],2,0),"")</f>
        <v>12.02.01 Causas Generales</v>
      </c>
      <c r="X416">
        <v>39</v>
      </c>
      <c r="Y416">
        <v>189</v>
      </c>
      <c r="Z416">
        <v>267</v>
      </c>
      <c r="AA416">
        <v>240</v>
      </c>
      <c r="AB416">
        <v>356</v>
      </c>
      <c r="AC416">
        <v>460</v>
      </c>
      <c r="AD416">
        <v>280</v>
      </c>
      <c r="AE416">
        <v>211</v>
      </c>
      <c r="AF416">
        <v>365</v>
      </c>
      <c r="AG416">
        <v>561</v>
      </c>
      <c r="AH416">
        <v>574</v>
      </c>
    </row>
    <row r="417" spans="1:34" x14ac:dyDescent="0.25">
      <c r="A417" t="s">
        <v>1225</v>
      </c>
      <c r="B417" t="s">
        <v>88</v>
      </c>
      <c r="C417" t="s">
        <v>89</v>
      </c>
      <c r="D417" t="s">
        <v>1209</v>
      </c>
      <c r="E417" t="s">
        <v>1226</v>
      </c>
      <c r="F417" t="s">
        <v>1211</v>
      </c>
      <c r="G417" t="s">
        <v>984</v>
      </c>
      <c r="J417" s="2" t="s">
        <v>1212</v>
      </c>
      <c r="K417" s="2" t="str">
        <f>+IFERROR(VLOOKUP(B417,Sectores[[Sector]:[Columna1]],2),"")</f>
        <v>12 Forestal</v>
      </c>
      <c r="L417" s="2" t="str">
        <f>+IFERROR(VLOOKUP(C417,Contenido[[Contenido]:[Columna1]],2,0),"")</f>
        <v>12.02 Incendios</v>
      </c>
      <c r="M417" s="2" t="str">
        <f>+IFERROR(VLOOKUP(D417,Temas[[Tema]:[Columna1]],2,0),"")</f>
        <v>12.02.01 Causas Generales</v>
      </c>
      <c r="X417">
        <v>353</v>
      </c>
      <c r="Y417">
        <v>2228</v>
      </c>
      <c r="Z417">
        <v>1920</v>
      </c>
      <c r="AA417">
        <v>2415</v>
      </c>
      <c r="AB417">
        <v>2273</v>
      </c>
      <c r="AC417">
        <v>2828</v>
      </c>
      <c r="AD417">
        <v>2615</v>
      </c>
      <c r="AE417">
        <v>1552</v>
      </c>
      <c r="AF417">
        <v>2015</v>
      </c>
      <c r="AG417">
        <v>2949</v>
      </c>
      <c r="AH417">
        <v>2570</v>
      </c>
    </row>
    <row r="418" spans="1:34" x14ac:dyDescent="0.25">
      <c r="A418" t="s">
        <v>1227</v>
      </c>
      <c r="B418" t="s">
        <v>88</v>
      </c>
      <c r="C418" t="s">
        <v>89</v>
      </c>
      <c r="D418" t="s">
        <v>1209</v>
      </c>
      <c r="E418" t="s">
        <v>1228</v>
      </c>
      <c r="F418" t="s">
        <v>1211</v>
      </c>
      <c r="G418" t="s">
        <v>984</v>
      </c>
      <c r="J418" s="2" t="s">
        <v>1212</v>
      </c>
      <c r="K418" s="2" t="str">
        <f>+IFERROR(VLOOKUP(B418,Sectores[[Sector]:[Columna1]],2),"")</f>
        <v>12 Forestal</v>
      </c>
      <c r="L418" s="2" t="str">
        <f>+IFERROR(VLOOKUP(C418,Contenido[[Contenido]:[Columna1]],2,0),"")</f>
        <v>12.02 Incendios</v>
      </c>
      <c r="M418" s="2" t="str">
        <f>+IFERROR(VLOOKUP(D418,Temas[[Tema]:[Columna1]],2,0),"")</f>
        <v>12.02.01 Causas Generales</v>
      </c>
      <c r="X418">
        <v>2</v>
      </c>
      <c r="Y418">
        <v>15</v>
      </c>
      <c r="Z418">
        <v>16</v>
      </c>
      <c r="AA418">
        <v>20</v>
      </c>
      <c r="AB418">
        <v>17</v>
      </c>
      <c r="AC418">
        <v>56</v>
      </c>
      <c r="AD418">
        <v>17</v>
      </c>
      <c r="AE418">
        <v>19</v>
      </c>
      <c r="AF418">
        <v>21</v>
      </c>
      <c r="AG418">
        <v>56</v>
      </c>
      <c r="AH418">
        <v>18</v>
      </c>
    </row>
    <row r="419" spans="1:34" x14ac:dyDescent="0.25">
      <c r="A419" t="s">
        <v>1229</v>
      </c>
      <c r="B419" t="s">
        <v>88</v>
      </c>
      <c r="C419" t="s">
        <v>89</v>
      </c>
      <c r="D419" t="s">
        <v>1209</v>
      </c>
      <c r="E419" t="s">
        <v>1230</v>
      </c>
      <c r="F419" t="s">
        <v>1211</v>
      </c>
      <c r="G419" t="s">
        <v>984</v>
      </c>
      <c r="J419" s="2" t="s">
        <v>1212</v>
      </c>
      <c r="K419" s="2" t="str">
        <f>+IFERROR(VLOOKUP(B419,Sectores[[Sector]:[Columna1]],2),"")</f>
        <v>12 Forestal</v>
      </c>
      <c r="L419" s="2" t="str">
        <f>+IFERROR(VLOOKUP(C419,Contenido[[Contenido]:[Columna1]],2,0),"")</f>
        <v>12.02 Incendios</v>
      </c>
      <c r="M419" s="2" t="str">
        <f>+IFERROR(VLOOKUP(D419,Temas[[Tema]:[Columna1]],2,0),"")</f>
        <v>12.02.01 Causas Generales</v>
      </c>
      <c r="X419">
        <v>3</v>
      </c>
      <c r="Y419">
        <v>22</v>
      </c>
      <c r="Z419">
        <v>10</v>
      </c>
      <c r="AA419">
        <v>18</v>
      </c>
      <c r="AB419">
        <v>19</v>
      </c>
      <c r="AC419">
        <v>24</v>
      </c>
      <c r="AD419">
        <v>15</v>
      </c>
      <c r="AE419">
        <v>15</v>
      </c>
      <c r="AF419">
        <v>18</v>
      </c>
      <c r="AG419">
        <v>14</v>
      </c>
      <c r="AH419">
        <v>11</v>
      </c>
    </row>
    <row r="420" spans="1:34" x14ac:dyDescent="0.25">
      <c r="A420" t="s">
        <v>1231</v>
      </c>
      <c r="B420" t="s">
        <v>88</v>
      </c>
      <c r="C420" t="s">
        <v>89</v>
      </c>
      <c r="D420" t="s">
        <v>1209</v>
      </c>
      <c r="E420" t="s">
        <v>1232</v>
      </c>
      <c r="F420" t="s">
        <v>1211</v>
      </c>
      <c r="G420" t="s">
        <v>984</v>
      </c>
      <c r="J420" s="2" t="s">
        <v>1212</v>
      </c>
      <c r="K420" s="2" t="str">
        <f>+IFERROR(VLOOKUP(B420,Sectores[[Sector]:[Columna1]],2),"")</f>
        <v>12 Forestal</v>
      </c>
      <c r="L420" s="2" t="str">
        <f>+IFERROR(VLOOKUP(C420,Contenido[[Contenido]:[Columna1]],2,0),"")</f>
        <v>12.02 Incendios</v>
      </c>
      <c r="M420" s="2" t="str">
        <f>+IFERROR(VLOOKUP(D420,Temas[[Tema]:[Columna1]],2,0),"")</f>
        <v>12.02.01 Causas Generales</v>
      </c>
      <c r="X420">
        <v>15</v>
      </c>
      <c r="Y420">
        <v>86</v>
      </c>
      <c r="Z420">
        <v>51</v>
      </c>
      <c r="AA420">
        <v>76</v>
      </c>
      <c r="AB420">
        <v>43</v>
      </c>
      <c r="AC420">
        <v>81</v>
      </c>
      <c r="AD420">
        <v>93</v>
      </c>
      <c r="AE420">
        <v>91</v>
      </c>
      <c r="AF420">
        <v>106</v>
      </c>
      <c r="AG420">
        <v>116</v>
      </c>
      <c r="AH420">
        <v>55</v>
      </c>
    </row>
    <row r="421" spans="1:34" x14ac:dyDescent="0.25">
      <c r="A421" t="s">
        <v>1233</v>
      </c>
      <c r="B421" t="s">
        <v>88</v>
      </c>
      <c r="C421" t="s">
        <v>89</v>
      </c>
      <c r="D421" t="s">
        <v>1209</v>
      </c>
      <c r="E421" t="s">
        <v>1234</v>
      </c>
      <c r="F421" t="s">
        <v>1211</v>
      </c>
      <c r="G421" t="s">
        <v>984</v>
      </c>
      <c r="J421" s="2" t="s">
        <v>1212</v>
      </c>
      <c r="K421" s="2" t="str">
        <f>+IFERROR(VLOOKUP(B421,Sectores[[Sector]:[Columna1]],2),"")</f>
        <v>12 Forestal</v>
      </c>
      <c r="L421" s="2" t="str">
        <f>+IFERROR(VLOOKUP(C421,Contenido[[Contenido]:[Columna1]],2,0),"")</f>
        <v>12.02 Incendios</v>
      </c>
      <c r="M421" s="2" t="str">
        <f>+IFERROR(VLOOKUP(D421,Temas[[Tema]:[Columna1]],2,0),"")</f>
        <v>12.02.01 Causas Generales</v>
      </c>
      <c r="X421">
        <v>62</v>
      </c>
      <c r="Y421">
        <v>244</v>
      </c>
      <c r="Z421">
        <v>198</v>
      </c>
      <c r="AA421">
        <v>300</v>
      </c>
      <c r="AB421">
        <v>240</v>
      </c>
      <c r="AC421">
        <v>290</v>
      </c>
      <c r="AD421">
        <v>328</v>
      </c>
      <c r="AE421">
        <v>220</v>
      </c>
      <c r="AF421">
        <v>324</v>
      </c>
      <c r="AG421">
        <v>417</v>
      </c>
      <c r="AH421">
        <v>201</v>
      </c>
    </row>
    <row r="422" spans="1:34" x14ac:dyDescent="0.25">
      <c r="A422" t="s">
        <v>1235</v>
      </c>
      <c r="B422" t="s">
        <v>88</v>
      </c>
      <c r="C422" t="s">
        <v>89</v>
      </c>
      <c r="D422" t="s">
        <v>1209</v>
      </c>
      <c r="E422" t="s">
        <v>1236</v>
      </c>
      <c r="F422" t="s">
        <v>1211</v>
      </c>
      <c r="G422" t="s">
        <v>984</v>
      </c>
      <c r="J422" s="2" t="s">
        <v>1212</v>
      </c>
      <c r="K422" s="2" t="str">
        <f>+IFERROR(VLOOKUP(B422,Sectores[[Sector]:[Columna1]],2),"")</f>
        <v>12 Forestal</v>
      </c>
      <c r="L422" s="2" t="str">
        <f>+IFERROR(VLOOKUP(C422,Contenido[[Contenido]:[Columna1]],2,0),"")</f>
        <v>12.02 Incendios</v>
      </c>
      <c r="M422" s="2" t="str">
        <f>+IFERROR(VLOOKUP(D422,Temas[[Tema]:[Columna1]],2,0),"")</f>
        <v>12.02.01 Causas Generales</v>
      </c>
      <c r="X422">
        <v>546</v>
      </c>
      <c r="Y422">
        <v>1598</v>
      </c>
      <c r="Z422">
        <v>1468</v>
      </c>
      <c r="AA422">
        <v>2253</v>
      </c>
      <c r="AB422">
        <v>2014</v>
      </c>
      <c r="AC422">
        <v>2362</v>
      </c>
      <c r="AD422">
        <v>2745</v>
      </c>
      <c r="AE422">
        <v>1807</v>
      </c>
      <c r="AF422">
        <v>2291</v>
      </c>
      <c r="AG422">
        <v>2340</v>
      </c>
      <c r="AH422">
        <v>1132</v>
      </c>
    </row>
    <row r="423" spans="1:34" x14ac:dyDescent="0.25">
      <c r="A423" t="s">
        <v>1237</v>
      </c>
      <c r="B423" t="s">
        <v>88</v>
      </c>
      <c r="C423" t="s">
        <v>89</v>
      </c>
      <c r="D423" t="s">
        <v>1209</v>
      </c>
      <c r="E423" t="s">
        <v>1210</v>
      </c>
      <c r="F423" t="s">
        <v>1238</v>
      </c>
      <c r="G423" t="s">
        <v>984</v>
      </c>
      <c r="J423" s="2" t="s">
        <v>1212</v>
      </c>
      <c r="K423" s="2" t="str">
        <f>+IFERROR(VLOOKUP(B423,Sectores[[Sector]:[Columna1]],2),"")</f>
        <v>12 Forestal</v>
      </c>
      <c r="L423" s="2" t="str">
        <f>+IFERROR(VLOOKUP(C423,Contenido[[Contenido]:[Columna1]],2,0),"")</f>
        <v>12.02 Incendios</v>
      </c>
      <c r="M423" s="2" t="str">
        <f>+IFERROR(VLOOKUP(D423,Temas[[Tema]:[Columna1]],2,0),"")</f>
        <v>12.02.01 Causas Generales</v>
      </c>
      <c r="X423">
        <v>139.9</v>
      </c>
      <c r="Y423">
        <v>1846.3</v>
      </c>
      <c r="Z423">
        <v>6341.5</v>
      </c>
      <c r="AA423">
        <v>1184.5999999999999</v>
      </c>
      <c r="AB423">
        <v>20263.5</v>
      </c>
      <c r="AC423">
        <v>6359</v>
      </c>
      <c r="AD423">
        <v>17197.8</v>
      </c>
      <c r="AE423">
        <v>79333.8</v>
      </c>
      <c r="AF423">
        <v>1429.8</v>
      </c>
      <c r="AG423">
        <v>6013.3</v>
      </c>
      <c r="AH423">
        <v>910.3</v>
      </c>
    </row>
    <row r="424" spans="1:34" x14ac:dyDescent="0.25">
      <c r="A424" t="s">
        <v>1239</v>
      </c>
      <c r="B424" t="s">
        <v>88</v>
      </c>
      <c r="C424" t="s">
        <v>89</v>
      </c>
      <c r="D424" t="s">
        <v>1209</v>
      </c>
      <c r="E424" t="s">
        <v>1214</v>
      </c>
      <c r="F424" t="s">
        <v>1238</v>
      </c>
      <c r="G424" t="s">
        <v>984</v>
      </c>
      <c r="J424" s="2" t="s">
        <v>1212</v>
      </c>
      <c r="K424" s="2" t="str">
        <f>+IFERROR(VLOOKUP(B424,Sectores[[Sector]:[Columna1]],2),"")</f>
        <v>12 Forestal</v>
      </c>
      <c r="L424" s="2" t="str">
        <f>+IFERROR(VLOOKUP(C424,Contenido[[Contenido]:[Columna1]],2,0),"")</f>
        <v>12.02 Incendios</v>
      </c>
      <c r="M424" s="2" t="str">
        <f>+IFERROR(VLOOKUP(D424,Temas[[Tema]:[Columna1]],2,0),"")</f>
        <v>12.02.01 Causas Generales</v>
      </c>
      <c r="X424">
        <v>13.1</v>
      </c>
      <c r="Y424">
        <v>74.5</v>
      </c>
      <c r="Z424">
        <v>215</v>
      </c>
      <c r="AA424">
        <v>339.1</v>
      </c>
      <c r="AB424">
        <v>841.9</v>
      </c>
      <c r="AC424">
        <v>1848.9</v>
      </c>
      <c r="AD424">
        <v>1452.7</v>
      </c>
      <c r="AE424">
        <v>207.5</v>
      </c>
      <c r="AF424">
        <v>255.4</v>
      </c>
      <c r="AG424">
        <v>1427.8</v>
      </c>
      <c r="AH424">
        <v>1438.5</v>
      </c>
    </row>
    <row r="425" spans="1:34" x14ac:dyDescent="0.25">
      <c r="A425" t="s">
        <v>1240</v>
      </c>
      <c r="B425" t="s">
        <v>88</v>
      </c>
      <c r="C425" t="s">
        <v>89</v>
      </c>
      <c r="D425" t="s">
        <v>1209</v>
      </c>
      <c r="E425" t="s">
        <v>1216</v>
      </c>
      <c r="F425" t="s">
        <v>1238</v>
      </c>
      <c r="G425" t="s">
        <v>984</v>
      </c>
      <c r="J425" s="2" t="s">
        <v>1212</v>
      </c>
      <c r="K425" s="2" t="str">
        <f>+IFERROR(VLOOKUP(B425,Sectores[[Sector]:[Columna1]],2),"")</f>
        <v>12 Forestal</v>
      </c>
      <c r="L425" s="2" t="str">
        <f>+IFERROR(VLOOKUP(C425,Contenido[[Contenido]:[Columna1]],2,0),"")</f>
        <v>12.02 Incendios</v>
      </c>
      <c r="M425" s="2" t="str">
        <f>+IFERROR(VLOOKUP(D425,Temas[[Tema]:[Columna1]],2,0),"")</f>
        <v>12.02.01 Causas Generales</v>
      </c>
      <c r="X425">
        <v>1049.0999999999999</v>
      </c>
      <c r="Y425">
        <v>2442.3000000000002</v>
      </c>
      <c r="Z425">
        <v>1075.7</v>
      </c>
      <c r="AA425">
        <v>1112.8</v>
      </c>
      <c r="AB425">
        <v>1820</v>
      </c>
      <c r="AC425">
        <v>3433.4</v>
      </c>
      <c r="AD425">
        <v>5382.4</v>
      </c>
      <c r="AE425">
        <v>13286.5</v>
      </c>
      <c r="AF425">
        <v>305.7</v>
      </c>
      <c r="AG425">
        <v>5647.4</v>
      </c>
      <c r="AH425">
        <v>1352.4</v>
      </c>
    </row>
    <row r="426" spans="1:34" x14ac:dyDescent="0.25">
      <c r="A426" t="s">
        <v>1241</v>
      </c>
      <c r="B426" t="s">
        <v>88</v>
      </c>
      <c r="C426" t="s">
        <v>89</v>
      </c>
      <c r="D426" t="s">
        <v>1209</v>
      </c>
      <c r="E426" t="s">
        <v>1218</v>
      </c>
      <c r="F426" t="s">
        <v>1238</v>
      </c>
      <c r="G426" t="s">
        <v>984</v>
      </c>
      <c r="J426" s="2" t="s">
        <v>1212</v>
      </c>
      <c r="K426" s="2" t="str">
        <f>+IFERROR(VLOOKUP(B426,Sectores[[Sector]:[Columna1]],2),"")</f>
        <v>12 Forestal</v>
      </c>
      <c r="L426" s="2" t="str">
        <f>+IFERROR(VLOOKUP(C426,Contenido[[Contenido]:[Columna1]],2,0),"")</f>
        <v>12.02 Incendios</v>
      </c>
      <c r="M426" s="2" t="str">
        <f>+IFERROR(VLOOKUP(D426,Temas[[Tema]:[Columna1]],2,0),"")</f>
        <v>12.02.01 Causas Generales</v>
      </c>
      <c r="X426">
        <v>40</v>
      </c>
      <c r="Y426">
        <v>1973.2</v>
      </c>
      <c r="Z426">
        <v>3329.4</v>
      </c>
      <c r="AA426">
        <v>344.5</v>
      </c>
      <c r="AB426">
        <v>1401.4</v>
      </c>
      <c r="AC426">
        <v>8775.1</v>
      </c>
      <c r="AD426">
        <v>205.4</v>
      </c>
      <c r="AE426">
        <v>88.5</v>
      </c>
      <c r="AF426">
        <v>191.5</v>
      </c>
      <c r="AG426">
        <v>993.8</v>
      </c>
      <c r="AH426">
        <v>108.4</v>
      </c>
    </row>
    <row r="427" spans="1:34" x14ac:dyDescent="0.25">
      <c r="A427" t="s">
        <v>1242</v>
      </c>
      <c r="B427" t="s">
        <v>88</v>
      </c>
      <c r="C427" t="s">
        <v>89</v>
      </c>
      <c r="D427" t="s">
        <v>1209</v>
      </c>
      <c r="E427" t="s">
        <v>1220</v>
      </c>
      <c r="F427" t="s">
        <v>1238</v>
      </c>
      <c r="G427" t="s">
        <v>984</v>
      </c>
      <c r="J427" s="2" t="s">
        <v>1212</v>
      </c>
      <c r="K427" s="2" t="str">
        <f>+IFERROR(VLOOKUP(B427,Sectores[[Sector]:[Columna1]],2),"")</f>
        <v>12 Forestal</v>
      </c>
      <c r="L427" s="2" t="str">
        <f>+IFERROR(VLOOKUP(C427,Contenido[[Contenido]:[Columna1]],2,0),"")</f>
        <v>12.02 Incendios</v>
      </c>
      <c r="M427" s="2" t="str">
        <f>+IFERROR(VLOOKUP(D427,Temas[[Tema]:[Columna1]],2,0),"")</f>
        <v>12.02.01 Causas Generales</v>
      </c>
      <c r="X427">
        <v>1918.6</v>
      </c>
      <c r="Y427">
        <v>1919</v>
      </c>
      <c r="Z427">
        <v>1695.1</v>
      </c>
      <c r="AA427">
        <v>2723.7</v>
      </c>
      <c r="AB427">
        <v>3821.7</v>
      </c>
      <c r="AC427">
        <v>7227.4</v>
      </c>
      <c r="AD427">
        <v>9365.1</v>
      </c>
      <c r="AE427">
        <v>9934.7999999999993</v>
      </c>
      <c r="AF427">
        <v>2551.6</v>
      </c>
      <c r="AG427">
        <v>2781.5</v>
      </c>
      <c r="AH427">
        <v>7103.4</v>
      </c>
    </row>
    <row r="428" spans="1:34" x14ac:dyDescent="0.25">
      <c r="A428" t="s">
        <v>1243</v>
      </c>
      <c r="B428" t="s">
        <v>88</v>
      </c>
      <c r="C428" t="s">
        <v>89</v>
      </c>
      <c r="D428" t="s">
        <v>1209</v>
      </c>
      <c r="E428" t="s">
        <v>1222</v>
      </c>
      <c r="F428" t="s">
        <v>1238</v>
      </c>
      <c r="G428" t="s">
        <v>984</v>
      </c>
      <c r="J428" s="2" t="s">
        <v>1212</v>
      </c>
      <c r="K428" s="2" t="str">
        <f>+IFERROR(VLOOKUP(B428,Sectores[[Sector]:[Columna1]],2),"")</f>
        <v>12 Forestal</v>
      </c>
      <c r="L428" s="2" t="str">
        <f>+IFERROR(VLOOKUP(C428,Contenido[[Contenido]:[Columna1]],2,0),"")</f>
        <v>12.02 Incendios</v>
      </c>
      <c r="M428" s="2" t="str">
        <f>+IFERROR(VLOOKUP(D428,Temas[[Tema]:[Columna1]],2,0),"")</f>
        <v>12.02.01 Causas Generales</v>
      </c>
      <c r="X428">
        <v>88.8</v>
      </c>
      <c r="Y428">
        <v>655.4</v>
      </c>
      <c r="Z428">
        <v>525.29999999999995</v>
      </c>
      <c r="AA428">
        <v>3307.6</v>
      </c>
      <c r="AB428">
        <v>2274.8000000000002</v>
      </c>
      <c r="AC428">
        <v>2163.1</v>
      </c>
      <c r="AD428">
        <v>3750</v>
      </c>
      <c r="AE428">
        <v>3632.8</v>
      </c>
      <c r="AF428">
        <v>1207.5999999999999</v>
      </c>
      <c r="AG428">
        <v>4102.5</v>
      </c>
      <c r="AH428">
        <v>1593.9</v>
      </c>
    </row>
    <row r="429" spans="1:34" x14ac:dyDescent="0.25">
      <c r="A429" t="s">
        <v>1244</v>
      </c>
      <c r="B429" t="s">
        <v>88</v>
      </c>
      <c r="C429" t="s">
        <v>89</v>
      </c>
      <c r="D429" t="s">
        <v>1209</v>
      </c>
      <c r="E429" t="s">
        <v>1224</v>
      </c>
      <c r="F429" t="s">
        <v>1238</v>
      </c>
      <c r="G429" t="s">
        <v>984</v>
      </c>
      <c r="J429" s="2" t="s">
        <v>1212</v>
      </c>
      <c r="K429" s="2" t="str">
        <f>+IFERROR(VLOOKUP(B429,Sectores[[Sector]:[Columna1]],2),"")</f>
        <v>12 Forestal</v>
      </c>
      <c r="L429" s="2" t="str">
        <f>+IFERROR(VLOOKUP(C429,Contenido[[Contenido]:[Columna1]],2,0),"")</f>
        <v>12.02 Incendios</v>
      </c>
      <c r="M429" s="2" t="str">
        <f>+IFERROR(VLOOKUP(D429,Temas[[Tema]:[Columna1]],2,0),"")</f>
        <v>12.02.01 Causas Generales</v>
      </c>
      <c r="X429">
        <v>285.8</v>
      </c>
      <c r="Y429">
        <v>5968.9</v>
      </c>
      <c r="Z429">
        <v>7786.2</v>
      </c>
      <c r="AA429">
        <v>3343.9</v>
      </c>
      <c r="AB429">
        <v>9794.2999999999993</v>
      </c>
      <c r="AC429">
        <v>13052.9</v>
      </c>
      <c r="AD429">
        <v>5642.1</v>
      </c>
      <c r="AE429">
        <v>174525.4</v>
      </c>
      <c r="AF429">
        <v>4374.6000000000004</v>
      </c>
      <c r="AG429">
        <v>10882.1</v>
      </c>
      <c r="AH429">
        <v>9725.7000000000007</v>
      </c>
    </row>
    <row r="430" spans="1:34" x14ac:dyDescent="0.25">
      <c r="A430" t="s">
        <v>1245</v>
      </c>
      <c r="B430" t="s">
        <v>88</v>
      </c>
      <c r="C430" t="s">
        <v>89</v>
      </c>
      <c r="D430" t="s">
        <v>1209</v>
      </c>
      <c r="E430" t="s">
        <v>1226</v>
      </c>
      <c r="F430" t="s">
        <v>1238</v>
      </c>
      <c r="G430" t="s">
        <v>984</v>
      </c>
      <c r="J430" s="2" t="s">
        <v>1212</v>
      </c>
      <c r="K430" s="2" t="str">
        <f>+IFERROR(VLOOKUP(B430,Sectores[[Sector]:[Columna1]],2),"")</f>
        <v>12 Forestal</v>
      </c>
      <c r="L430" s="2" t="str">
        <f>+IFERROR(VLOOKUP(C430,Contenido[[Contenido]:[Columna1]],2,0),"")</f>
        <v>12.02 Incendios</v>
      </c>
      <c r="M430" s="2" t="str">
        <f>+IFERROR(VLOOKUP(D430,Temas[[Tema]:[Columna1]],2,0),"")</f>
        <v>12.02.01 Causas Generales</v>
      </c>
      <c r="X430">
        <v>3670</v>
      </c>
      <c r="Y430">
        <v>34252</v>
      </c>
      <c r="Z430">
        <v>9430</v>
      </c>
      <c r="AA430">
        <v>9130.7000000000007</v>
      </c>
      <c r="AB430">
        <v>15131.4</v>
      </c>
      <c r="AC430">
        <v>56773.5</v>
      </c>
      <c r="AD430">
        <v>16000.9</v>
      </c>
      <c r="AE430">
        <v>147187.4</v>
      </c>
      <c r="AF430">
        <v>14377.4</v>
      </c>
      <c r="AG430">
        <v>27909.7</v>
      </c>
      <c r="AH430">
        <v>50455.1</v>
      </c>
    </row>
    <row r="431" spans="1:34" x14ac:dyDescent="0.25">
      <c r="A431" t="s">
        <v>1246</v>
      </c>
      <c r="B431" t="s">
        <v>88</v>
      </c>
      <c r="C431" t="s">
        <v>89</v>
      </c>
      <c r="D431" t="s">
        <v>1209</v>
      </c>
      <c r="E431" t="s">
        <v>1228</v>
      </c>
      <c r="F431" t="s">
        <v>1238</v>
      </c>
      <c r="G431" t="s">
        <v>984</v>
      </c>
      <c r="J431" s="2" t="s">
        <v>1212</v>
      </c>
      <c r="K431" s="2" t="str">
        <f>+IFERROR(VLOOKUP(B431,Sectores[[Sector]:[Columna1]],2),"")</f>
        <v>12 Forestal</v>
      </c>
      <c r="L431" s="2" t="str">
        <f>+IFERROR(VLOOKUP(C431,Contenido[[Contenido]:[Columna1]],2,0),"")</f>
        <v>12.02 Incendios</v>
      </c>
      <c r="M431" s="2" t="str">
        <f>+IFERROR(VLOOKUP(D431,Temas[[Tema]:[Columna1]],2,0),"")</f>
        <v>12.02.01 Causas Generales</v>
      </c>
      <c r="X431">
        <v>2.7</v>
      </c>
      <c r="Y431">
        <v>10.6</v>
      </c>
      <c r="Z431">
        <v>65.599999999999994</v>
      </c>
      <c r="AA431">
        <v>5</v>
      </c>
      <c r="AB431">
        <v>1788.9</v>
      </c>
      <c r="AC431">
        <v>8327.1</v>
      </c>
      <c r="AD431">
        <v>6.5</v>
      </c>
      <c r="AE431">
        <v>83.3</v>
      </c>
      <c r="AF431">
        <v>101.8</v>
      </c>
      <c r="AG431">
        <v>2098.9</v>
      </c>
      <c r="AH431">
        <v>7.5</v>
      </c>
    </row>
    <row r="432" spans="1:34" x14ac:dyDescent="0.25">
      <c r="A432" t="s">
        <v>1247</v>
      </c>
      <c r="B432" t="s">
        <v>88</v>
      </c>
      <c r="C432" t="s">
        <v>89</v>
      </c>
      <c r="D432" t="s">
        <v>1209</v>
      </c>
      <c r="E432" t="s">
        <v>1230</v>
      </c>
      <c r="F432" t="s">
        <v>1238</v>
      </c>
      <c r="G432" t="s">
        <v>984</v>
      </c>
      <c r="J432" s="2" t="s">
        <v>1212</v>
      </c>
      <c r="K432" s="2" t="str">
        <f>+IFERROR(VLOOKUP(B432,Sectores[[Sector]:[Columna1]],2),"")</f>
        <v>12 Forestal</v>
      </c>
      <c r="L432" s="2" t="str">
        <f>+IFERROR(VLOOKUP(C432,Contenido[[Contenido]:[Columna1]],2,0),"")</f>
        <v>12.02 Incendios</v>
      </c>
      <c r="M432" s="2" t="str">
        <f>+IFERROR(VLOOKUP(D432,Temas[[Tema]:[Columna1]],2,0),"")</f>
        <v>12.02.01 Causas Generales</v>
      </c>
      <c r="X432">
        <v>6.7</v>
      </c>
      <c r="Y432">
        <v>59.7</v>
      </c>
      <c r="Z432">
        <v>17.100000000000001</v>
      </c>
      <c r="AA432">
        <v>20</v>
      </c>
      <c r="AB432">
        <v>21.3</v>
      </c>
      <c r="AC432">
        <v>46</v>
      </c>
      <c r="AD432">
        <v>37.4</v>
      </c>
      <c r="AE432">
        <v>18.5</v>
      </c>
      <c r="AF432">
        <v>72.599999999999994</v>
      </c>
      <c r="AG432">
        <v>10.1</v>
      </c>
      <c r="AH432">
        <v>47.7</v>
      </c>
    </row>
    <row r="433" spans="1:34" x14ac:dyDescent="0.25">
      <c r="A433" t="s">
        <v>1248</v>
      </c>
      <c r="B433" t="s">
        <v>88</v>
      </c>
      <c r="C433" t="s">
        <v>89</v>
      </c>
      <c r="D433" t="s">
        <v>1209</v>
      </c>
      <c r="E433" t="s">
        <v>1232</v>
      </c>
      <c r="F433" t="s">
        <v>1238</v>
      </c>
      <c r="G433" t="s">
        <v>984</v>
      </c>
      <c r="J433" s="2" t="s">
        <v>1212</v>
      </c>
      <c r="K433" s="2" t="str">
        <f>+IFERROR(VLOOKUP(B433,Sectores[[Sector]:[Columna1]],2),"")</f>
        <v>12 Forestal</v>
      </c>
      <c r="L433" s="2" t="str">
        <f>+IFERROR(VLOOKUP(C433,Contenido[[Contenido]:[Columna1]],2,0),"")</f>
        <v>12.02 Incendios</v>
      </c>
      <c r="M433" s="2" t="str">
        <f>+IFERROR(VLOOKUP(D433,Temas[[Tema]:[Columna1]],2,0),"")</f>
        <v>12.02.01 Causas Generales</v>
      </c>
      <c r="X433">
        <v>1880.5</v>
      </c>
      <c r="Y433">
        <v>1455.1</v>
      </c>
      <c r="Z433">
        <v>189.5</v>
      </c>
      <c r="AA433">
        <v>1054.4000000000001</v>
      </c>
      <c r="AB433">
        <v>425.4</v>
      </c>
      <c r="AC433">
        <v>1301</v>
      </c>
      <c r="AD433">
        <v>3286.2</v>
      </c>
      <c r="AE433">
        <v>29121.599999999999</v>
      </c>
      <c r="AF433">
        <v>1699.8</v>
      </c>
      <c r="AG433">
        <v>2638.7</v>
      </c>
      <c r="AH433">
        <v>1296.4000000000001</v>
      </c>
    </row>
    <row r="434" spans="1:34" x14ac:dyDescent="0.25">
      <c r="A434" t="s">
        <v>1249</v>
      </c>
      <c r="B434" t="s">
        <v>88</v>
      </c>
      <c r="C434" t="s">
        <v>89</v>
      </c>
      <c r="D434" t="s">
        <v>1209</v>
      </c>
      <c r="E434" t="s">
        <v>1234</v>
      </c>
      <c r="F434" t="s">
        <v>1238</v>
      </c>
      <c r="G434" t="s">
        <v>984</v>
      </c>
      <c r="J434" s="2" t="s">
        <v>1212</v>
      </c>
      <c r="K434" s="2" t="str">
        <f>+IFERROR(VLOOKUP(B434,Sectores[[Sector]:[Columna1]],2),"")</f>
        <v>12 Forestal</v>
      </c>
      <c r="L434" s="2" t="str">
        <f>+IFERROR(VLOOKUP(C434,Contenido[[Contenido]:[Columna1]],2,0),"")</f>
        <v>12.02 Incendios</v>
      </c>
      <c r="M434" s="2" t="str">
        <f>+IFERROR(VLOOKUP(D434,Temas[[Tema]:[Columna1]],2,0),"")</f>
        <v>12.02.01 Causas Generales</v>
      </c>
      <c r="X434">
        <v>88.1</v>
      </c>
      <c r="Y434">
        <v>403.5</v>
      </c>
      <c r="Z434">
        <v>562.29999999999995</v>
      </c>
      <c r="AA434">
        <v>453.4</v>
      </c>
      <c r="AB434">
        <v>1533.5</v>
      </c>
      <c r="AC434">
        <v>2061.5</v>
      </c>
      <c r="AD434">
        <v>1348.1</v>
      </c>
      <c r="AE434">
        <v>2340.3000000000002</v>
      </c>
      <c r="AF434">
        <v>957.4</v>
      </c>
      <c r="AG434">
        <v>16607.900000000001</v>
      </c>
      <c r="AH434">
        <v>4193.1000000000004</v>
      </c>
    </row>
    <row r="435" spans="1:34" x14ac:dyDescent="0.25">
      <c r="A435" t="s">
        <v>1250</v>
      </c>
      <c r="B435" t="s">
        <v>88</v>
      </c>
      <c r="C435" t="s">
        <v>89</v>
      </c>
      <c r="D435" t="s">
        <v>1209</v>
      </c>
      <c r="E435" t="s">
        <v>1236</v>
      </c>
      <c r="F435" t="s">
        <v>1238</v>
      </c>
      <c r="G435" t="s">
        <v>984</v>
      </c>
      <c r="J435" s="2" t="s">
        <v>1212</v>
      </c>
      <c r="K435" s="2" t="str">
        <f>+IFERROR(VLOOKUP(B435,Sectores[[Sector]:[Columna1]],2),"")</f>
        <v>12 Forestal</v>
      </c>
      <c r="L435" s="2" t="str">
        <f>+IFERROR(VLOOKUP(C435,Contenido[[Contenido]:[Columna1]],2,0),"")</f>
        <v>12.02 Incendios</v>
      </c>
      <c r="M435" s="2" t="str">
        <f>+IFERROR(VLOOKUP(D435,Temas[[Tema]:[Columna1]],2,0),"")</f>
        <v>12.02.01 Causas Generales</v>
      </c>
      <c r="X435">
        <v>4253.6000000000004</v>
      </c>
      <c r="Y435">
        <v>25805.200000000001</v>
      </c>
      <c r="Z435">
        <v>9372.4</v>
      </c>
      <c r="AA435">
        <v>13720.5</v>
      </c>
      <c r="AB435">
        <v>28794.9</v>
      </c>
      <c r="AC435">
        <v>16934.8</v>
      </c>
      <c r="AD435">
        <v>38368.1</v>
      </c>
      <c r="AE435">
        <v>54364.7</v>
      </c>
      <c r="AF435">
        <v>7935.5</v>
      </c>
      <c r="AG435">
        <v>10846.9</v>
      </c>
      <c r="AH435">
        <v>6643.6</v>
      </c>
    </row>
    <row r="436" spans="1:34" x14ac:dyDescent="0.25">
      <c r="A436" t="s">
        <v>1251</v>
      </c>
      <c r="B436" t="s">
        <v>88</v>
      </c>
      <c r="C436" t="s">
        <v>89</v>
      </c>
      <c r="D436" t="s">
        <v>1209</v>
      </c>
      <c r="E436" t="s">
        <v>1210</v>
      </c>
      <c r="F436" t="s">
        <v>1252</v>
      </c>
      <c r="G436" t="s">
        <v>984</v>
      </c>
      <c r="J436" s="2" t="s">
        <v>1212</v>
      </c>
      <c r="K436" s="2" t="str">
        <f>+IFERROR(VLOOKUP(B436,Sectores[[Sector]:[Columna1]],2),"")</f>
        <v>12 Forestal</v>
      </c>
      <c r="L436" s="2" t="str">
        <f>+IFERROR(VLOOKUP(C436,Contenido[[Contenido]:[Columna1]],2,0),"")</f>
        <v>12.02 Incendios</v>
      </c>
      <c r="M436" s="2" t="str">
        <f>+IFERROR(VLOOKUP(D436,Temas[[Tema]:[Columna1]],2,0),"")</f>
        <v>12.02.01 Causas Generales</v>
      </c>
      <c r="X436">
        <v>4.5</v>
      </c>
      <c r="Y436">
        <v>14.8</v>
      </c>
      <c r="Z436">
        <v>49.9</v>
      </c>
      <c r="AA436">
        <v>8.6999999999999993</v>
      </c>
      <c r="AB436">
        <v>123.6</v>
      </c>
      <c r="AC436">
        <v>38.799999999999997</v>
      </c>
      <c r="AD436">
        <v>77.5</v>
      </c>
      <c r="AE436">
        <v>406.8</v>
      </c>
      <c r="AF436">
        <v>6.6</v>
      </c>
      <c r="AG436">
        <v>18.5</v>
      </c>
      <c r="AH436">
        <v>5.2</v>
      </c>
    </row>
    <row r="437" spans="1:34" x14ac:dyDescent="0.25">
      <c r="A437" t="s">
        <v>1253</v>
      </c>
      <c r="B437" t="s">
        <v>88</v>
      </c>
      <c r="C437" t="s">
        <v>89</v>
      </c>
      <c r="D437" t="s">
        <v>1209</v>
      </c>
      <c r="E437" t="s">
        <v>1214</v>
      </c>
      <c r="F437" t="s">
        <v>1252</v>
      </c>
      <c r="G437" t="s">
        <v>984</v>
      </c>
      <c r="J437" s="2" t="s">
        <v>1212</v>
      </c>
      <c r="K437" s="2" t="str">
        <f>+IFERROR(VLOOKUP(B437,Sectores[[Sector]:[Columna1]],2),"")</f>
        <v>12 Forestal</v>
      </c>
      <c r="L437" s="2" t="str">
        <f>+IFERROR(VLOOKUP(C437,Contenido[[Contenido]:[Columna1]],2,0),"")</f>
        <v>12.02 Incendios</v>
      </c>
      <c r="M437" s="2" t="str">
        <f>+IFERROR(VLOOKUP(D437,Temas[[Tema]:[Columna1]],2,0),"")</f>
        <v>12.02.01 Causas Generales</v>
      </c>
      <c r="X437">
        <v>1.3</v>
      </c>
      <c r="Y437">
        <v>1.5</v>
      </c>
      <c r="Z437">
        <v>4.0999999999999996</v>
      </c>
      <c r="AA437">
        <v>4.7</v>
      </c>
      <c r="AB437">
        <v>9.5</v>
      </c>
      <c r="AC437">
        <v>15.2</v>
      </c>
      <c r="AD437">
        <v>13.8</v>
      </c>
      <c r="AE437">
        <v>3.3</v>
      </c>
      <c r="AF437">
        <v>3.3</v>
      </c>
      <c r="AG437">
        <v>13.6</v>
      </c>
      <c r="AH437">
        <v>13.8</v>
      </c>
    </row>
    <row r="438" spans="1:34" x14ac:dyDescent="0.25">
      <c r="A438" t="s">
        <v>1254</v>
      </c>
      <c r="B438" t="s">
        <v>88</v>
      </c>
      <c r="C438" t="s">
        <v>89</v>
      </c>
      <c r="D438" t="s">
        <v>1209</v>
      </c>
      <c r="E438" t="s">
        <v>1216</v>
      </c>
      <c r="F438" t="s">
        <v>1252</v>
      </c>
      <c r="G438" t="s">
        <v>984</v>
      </c>
      <c r="J438" s="2" t="s">
        <v>1212</v>
      </c>
      <c r="K438" s="2" t="str">
        <f>+IFERROR(VLOOKUP(B438,Sectores[[Sector]:[Columna1]],2),"")</f>
        <v>12 Forestal</v>
      </c>
      <c r="L438" s="2" t="str">
        <f>+IFERROR(VLOOKUP(C438,Contenido[[Contenido]:[Columna1]],2,0),"")</f>
        <v>12.02 Incendios</v>
      </c>
      <c r="M438" s="2" t="str">
        <f>+IFERROR(VLOOKUP(D438,Temas[[Tema]:[Columna1]],2,0),"")</f>
        <v>12.02.01 Causas Generales</v>
      </c>
      <c r="X438">
        <v>8.5</v>
      </c>
      <c r="Y438">
        <v>4.7</v>
      </c>
      <c r="Z438">
        <v>3.5</v>
      </c>
      <c r="AA438">
        <v>2.6</v>
      </c>
      <c r="AB438">
        <v>5.9</v>
      </c>
      <c r="AC438">
        <v>11.2</v>
      </c>
      <c r="AD438">
        <v>15.8</v>
      </c>
      <c r="AE438">
        <v>70.3</v>
      </c>
      <c r="AF438">
        <v>1.9</v>
      </c>
      <c r="AG438">
        <v>28.2</v>
      </c>
      <c r="AH438">
        <v>13</v>
      </c>
    </row>
    <row r="439" spans="1:34" x14ac:dyDescent="0.25">
      <c r="A439" t="s">
        <v>1255</v>
      </c>
      <c r="B439" t="s">
        <v>88</v>
      </c>
      <c r="C439" t="s">
        <v>89</v>
      </c>
      <c r="D439" t="s">
        <v>1209</v>
      </c>
      <c r="E439" t="s">
        <v>1218</v>
      </c>
      <c r="F439" t="s">
        <v>1252</v>
      </c>
      <c r="G439" t="s">
        <v>984</v>
      </c>
      <c r="J439" s="2" t="s">
        <v>1212</v>
      </c>
      <c r="K439" s="2" t="str">
        <f>+IFERROR(VLOOKUP(B439,Sectores[[Sector]:[Columna1]],2),"")</f>
        <v>12 Forestal</v>
      </c>
      <c r="L439" s="2" t="str">
        <f>+IFERROR(VLOOKUP(C439,Contenido[[Contenido]:[Columna1]],2,0),"")</f>
        <v>12.02 Incendios</v>
      </c>
      <c r="M439" s="2" t="str">
        <f>+IFERROR(VLOOKUP(D439,Temas[[Tema]:[Columna1]],2,0),"")</f>
        <v>12.02.01 Causas Generales</v>
      </c>
      <c r="X439">
        <v>4</v>
      </c>
      <c r="Y439">
        <v>27</v>
      </c>
      <c r="Z439">
        <v>75.7</v>
      </c>
      <c r="AA439">
        <v>5.4</v>
      </c>
      <c r="AB439">
        <v>28.6</v>
      </c>
      <c r="AC439">
        <v>199.4</v>
      </c>
      <c r="AD439">
        <v>4.5999999999999996</v>
      </c>
      <c r="AE439">
        <v>2.5</v>
      </c>
      <c r="AF439">
        <v>5.8</v>
      </c>
      <c r="AG439">
        <v>19.5</v>
      </c>
      <c r="AH439">
        <v>3.2</v>
      </c>
    </row>
    <row r="440" spans="1:34" x14ac:dyDescent="0.25">
      <c r="A440" t="s">
        <v>1256</v>
      </c>
      <c r="B440" t="s">
        <v>88</v>
      </c>
      <c r="C440" t="s">
        <v>89</v>
      </c>
      <c r="D440" t="s">
        <v>1209</v>
      </c>
      <c r="E440" t="s">
        <v>1220</v>
      </c>
      <c r="F440" t="s">
        <v>1252</v>
      </c>
      <c r="G440" t="s">
        <v>984</v>
      </c>
      <c r="J440" s="2" t="s">
        <v>1212</v>
      </c>
      <c r="K440" s="2" t="str">
        <f>+IFERROR(VLOOKUP(B440,Sectores[[Sector]:[Columna1]],2),"")</f>
        <v>12 Forestal</v>
      </c>
      <c r="L440" s="2" t="str">
        <f>+IFERROR(VLOOKUP(C440,Contenido[[Contenido]:[Columna1]],2,0),"")</f>
        <v>12.02 Incendios</v>
      </c>
      <c r="M440" s="2" t="str">
        <f>+IFERROR(VLOOKUP(D440,Temas[[Tema]:[Columna1]],2,0),"")</f>
        <v>12.02.01 Causas Generales</v>
      </c>
      <c r="X440">
        <v>40</v>
      </c>
      <c r="Y440">
        <v>8.3000000000000007</v>
      </c>
      <c r="Z440">
        <v>9.3000000000000007</v>
      </c>
      <c r="AA440">
        <v>9.1</v>
      </c>
      <c r="AB440">
        <v>13.8</v>
      </c>
      <c r="AC440">
        <v>26.1</v>
      </c>
      <c r="AD440">
        <v>26.5</v>
      </c>
      <c r="AE440">
        <v>37.200000000000003</v>
      </c>
      <c r="AF440">
        <v>8.8000000000000007</v>
      </c>
      <c r="AG440">
        <v>6.6</v>
      </c>
      <c r="AH440">
        <v>25.1</v>
      </c>
    </row>
    <row r="441" spans="1:34" x14ac:dyDescent="0.25">
      <c r="A441" t="s">
        <v>1257</v>
      </c>
      <c r="B441" t="s">
        <v>88</v>
      </c>
      <c r="C441" t="s">
        <v>89</v>
      </c>
      <c r="D441" t="s">
        <v>1209</v>
      </c>
      <c r="E441" t="s">
        <v>1222</v>
      </c>
      <c r="F441" t="s">
        <v>1252</v>
      </c>
      <c r="G441" t="s">
        <v>984</v>
      </c>
      <c r="J441" s="2" t="s">
        <v>1212</v>
      </c>
      <c r="K441" s="2" t="str">
        <f>+IFERROR(VLOOKUP(B441,Sectores[[Sector]:[Columna1]],2),"")</f>
        <v>12 Forestal</v>
      </c>
      <c r="L441" s="2" t="str">
        <f>+IFERROR(VLOOKUP(C441,Contenido[[Contenido]:[Columna1]],2,0),"")</f>
        <v>12.02 Incendios</v>
      </c>
      <c r="M441" s="2" t="str">
        <f>+IFERROR(VLOOKUP(D441,Temas[[Tema]:[Columna1]],2,0),"")</f>
        <v>12.02.01 Causas Generales</v>
      </c>
      <c r="X441">
        <v>1.3</v>
      </c>
      <c r="Y441">
        <v>3.1</v>
      </c>
      <c r="Z441">
        <v>2.4</v>
      </c>
      <c r="AA441">
        <v>10.7</v>
      </c>
      <c r="AB441">
        <v>7.4</v>
      </c>
      <c r="AC441">
        <v>6.8</v>
      </c>
      <c r="AD441">
        <v>11.9</v>
      </c>
      <c r="AE441">
        <v>14.7</v>
      </c>
      <c r="AF441">
        <v>4.0999999999999996</v>
      </c>
      <c r="AG441">
        <v>8.6999999999999993</v>
      </c>
      <c r="AH441">
        <v>7.7</v>
      </c>
    </row>
    <row r="442" spans="1:34" x14ac:dyDescent="0.25">
      <c r="A442" t="s">
        <v>1258</v>
      </c>
      <c r="B442" t="s">
        <v>88</v>
      </c>
      <c r="C442" t="s">
        <v>89</v>
      </c>
      <c r="D442" t="s">
        <v>1209</v>
      </c>
      <c r="E442" t="s">
        <v>1224</v>
      </c>
      <c r="F442" t="s">
        <v>1252</v>
      </c>
      <c r="G442" t="s">
        <v>984</v>
      </c>
      <c r="J442" s="2" t="s">
        <v>1212</v>
      </c>
      <c r="K442" s="2" t="str">
        <f>+IFERROR(VLOOKUP(B442,Sectores[[Sector]:[Columna1]],2),"")</f>
        <v>12 Forestal</v>
      </c>
      <c r="L442" s="2" t="str">
        <f>+IFERROR(VLOOKUP(C442,Contenido[[Contenido]:[Columna1]],2,0),"")</f>
        <v>12.02 Incendios</v>
      </c>
      <c r="M442" s="2" t="str">
        <f>+IFERROR(VLOOKUP(D442,Temas[[Tema]:[Columna1]],2,0),"")</f>
        <v>12.02.01 Causas Generales</v>
      </c>
      <c r="X442">
        <v>7.3</v>
      </c>
      <c r="Y442">
        <v>31.6</v>
      </c>
      <c r="Z442">
        <v>29.2</v>
      </c>
      <c r="AA442">
        <v>13.9</v>
      </c>
      <c r="AB442">
        <v>27.5</v>
      </c>
      <c r="AC442">
        <v>28.4</v>
      </c>
      <c r="AD442">
        <v>20.2</v>
      </c>
      <c r="AE442">
        <v>827.1</v>
      </c>
      <c r="AF442">
        <v>12</v>
      </c>
      <c r="AG442">
        <v>19.399999999999999</v>
      </c>
      <c r="AH442">
        <v>16.899999999999999</v>
      </c>
    </row>
    <row r="443" spans="1:34" x14ac:dyDescent="0.25">
      <c r="A443" t="s">
        <v>1259</v>
      </c>
      <c r="B443" t="s">
        <v>88</v>
      </c>
      <c r="C443" t="s">
        <v>89</v>
      </c>
      <c r="D443" t="s">
        <v>1209</v>
      </c>
      <c r="E443" t="s">
        <v>1226</v>
      </c>
      <c r="F443" t="s">
        <v>1252</v>
      </c>
      <c r="G443" t="s">
        <v>984</v>
      </c>
      <c r="J443" s="2" t="s">
        <v>1212</v>
      </c>
      <c r="K443" s="2" t="str">
        <f>+IFERROR(VLOOKUP(B443,Sectores[[Sector]:[Columna1]],2),"")</f>
        <v>12 Forestal</v>
      </c>
      <c r="L443" s="2" t="str">
        <f>+IFERROR(VLOOKUP(C443,Contenido[[Contenido]:[Columna1]],2,0),"")</f>
        <v>12.02 Incendios</v>
      </c>
      <c r="M443" s="2" t="str">
        <f>+IFERROR(VLOOKUP(D443,Temas[[Tema]:[Columna1]],2,0),"")</f>
        <v>12.02.01 Causas Generales</v>
      </c>
      <c r="X443">
        <v>10.4</v>
      </c>
      <c r="Y443">
        <v>15.4</v>
      </c>
      <c r="Z443">
        <v>4.9000000000000004</v>
      </c>
      <c r="AA443">
        <v>3.8</v>
      </c>
      <c r="AB443">
        <v>6.7</v>
      </c>
      <c r="AC443">
        <v>20.100000000000001</v>
      </c>
      <c r="AD443">
        <v>6.1</v>
      </c>
      <c r="AE443">
        <v>94.8</v>
      </c>
      <c r="AF443">
        <v>7.1</v>
      </c>
      <c r="AG443">
        <v>9.5</v>
      </c>
      <c r="AH443">
        <v>19.600000000000001</v>
      </c>
    </row>
    <row r="444" spans="1:34" x14ac:dyDescent="0.25">
      <c r="A444" t="s">
        <v>1260</v>
      </c>
      <c r="B444" t="s">
        <v>88</v>
      </c>
      <c r="C444" t="s">
        <v>89</v>
      </c>
      <c r="D444" t="s">
        <v>1209</v>
      </c>
      <c r="E444" t="s">
        <v>1228</v>
      </c>
      <c r="F444" t="s">
        <v>1252</v>
      </c>
      <c r="G444" t="s">
        <v>984</v>
      </c>
      <c r="J444" s="2" t="s">
        <v>1212</v>
      </c>
      <c r="K444" s="2" t="str">
        <f>+IFERROR(VLOOKUP(B444,Sectores[[Sector]:[Columna1]],2),"")</f>
        <v>12 Forestal</v>
      </c>
      <c r="L444" s="2" t="str">
        <f>+IFERROR(VLOOKUP(C444,Contenido[[Contenido]:[Columna1]],2,0),"")</f>
        <v>12.02 Incendios</v>
      </c>
      <c r="M444" s="2" t="str">
        <f>+IFERROR(VLOOKUP(D444,Temas[[Tema]:[Columna1]],2,0),"")</f>
        <v>12.02.01 Causas Generales</v>
      </c>
      <c r="X444">
        <v>1.4</v>
      </c>
      <c r="Y444">
        <v>0.7</v>
      </c>
      <c r="Z444">
        <v>4.0999999999999996</v>
      </c>
      <c r="AA444">
        <v>0.3</v>
      </c>
      <c r="AB444">
        <v>105.2</v>
      </c>
      <c r="AC444">
        <v>148.69999999999999</v>
      </c>
      <c r="AD444">
        <v>0.4</v>
      </c>
      <c r="AE444">
        <v>4.4000000000000004</v>
      </c>
      <c r="AF444">
        <v>4.8</v>
      </c>
      <c r="AG444">
        <v>37.5</v>
      </c>
      <c r="AH444">
        <v>0.4</v>
      </c>
    </row>
    <row r="445" spans="1:34" x14ac:dyDescent="0.25">
      <c r="A445" t="s">
        <v>1261</v>
      </c>
      <c r="B445" t="s">
        <v>88</v>
      </c>
      <c r="C445" t="s">
        <v>89</v>
      </c>
      <c r="D445" t="s">
        <v>1209</v>
      </c>
      <c r="E445" t="s">
        <v>1230</v>
      </c>
      <c r="F445" t="s">
        <v>1252</v>
      </c>
      <c r="G445" t="s">
        <v>984</v>
      </c>
      <c r="J445" s="2" t="s">
        <v>1212</v>
      </c>
      <c r="K445" s="2" t="str">
        <f>+IFERROR(VLOOKUP(B445,Sectores[[Sector]:[Columna1]],2),"")</f>
        <v>12 Forestal</v>
      </c>
      <c r="L445" s="2" t="str">
        <f>+IFERROR(VLOOKUP(C445,Contenido[[Contenido]:[Columna1]],2,0),"")</f>
        <v>12.02 Incendios</v>
      </c>
      <c r="M445" s="2" t="str">
        <f>+IFERROR(VLOOKUP(D445,Temas[[Tema]:[Columna1]],2,0),"")</f>
        <v>12.02.01 Causas Generales</v>
      </c>
      <c r="X445">
        <v>2.2000000000000002</v>
      </c>
      <c r="Y445">
        <v>2.7</v>
      </c>
      <c r="Z445">
        <v>1.7</v>
      </c>
      <c r="AA445">
        <v>1.1000000000000001</v>
      </c>
      <c r="AB445">
        <v>1.1000000000000001</v>
      </c>
      <c r="AC445">
        <v>1.9</v>
      </c>
      <c r="AD445">
        <v>2.5</v>
      </c>
      <c r="AE445">
        <v>1.2</v>
      </c>
      <c r="AF445">
        <v>4</v>
      </c>
      <c r="AG445">
        <v>0.7</v>
      </c>
      <c r="AH445">
        <v>4.3</v>
      </c>
    </row>
    <row r="446" spans="1:34" x14ac:dyDescent="0.25">
      <c r="A446" t="s">
        <v>1262</v>
      </c>
      <c r="B446" t="s">
        <v>88</v>
      </c>
      <c r="C446" t="s">
        <v>89</v>
      </c>
      <c r="D446" t="s">
        <v>1209</v>
      </c>
      <c r="E446" t="s">
        <v>1232</v>
      </c>
      <c r="F446" t="s">
        <v>1252</v>
      </c>
      <c r="G446" t="s">
        <v>984</v>
      </c>
      <c r="J446" s="2" t="s">
        <v>1212</v>
      </c>
      <c r="K446" s="2" t="str">
        <f>+IFERROR(VLOOKUP(B446,Sectores[[Sector]:[Columna1]],2),"")</f>
        <v>12 Forestal</v>
      </c>
      <c r="L446" s="2" t="str">
        <f>+IFERROR(VLOOKUP(C446,Contenido[[Contenido]:[Columna1]],2,0),"")</f>
        <v>12.02 Incendios</v>
      </c>
      <c r="M446" s="2" t="str">
        <f>+IFERROR(VLOOKUP(D446,Temas[[Tema]:[Columna1]],2,0),"")</f>
        <v>12.02.01 Causas Generales</v>
      </c>
      <c r="X446">
        <v>125.4</v>
      </c>
      <c r="Y446">
        <v>16.899999999999999</v>
      </c>
      <c r="Z446">
        <v>3.7</v>
      </c>
      <c r="AA446">
        <v>13.9</v>
      </c>
      <c r="AB446">
        <v>9.9</v>
      </c>
      <c r="AC446">
        <v>16.100000000000001</v>
      </c>
      <c r="AD446">
        <v>35.299999999999997</v>
      </c>
      <c r="AE446">
        <v>320</v>
      </c>
      <c r="AF446">
        <v>16</v>
      </c>
      <c r="AG446">
        <v>22.7</v>
      </c>
      <c r="AH446">
        <v>23.6</v>
      </c>
    </row>
    <row r="447" spans="1:34" x14ac:dyDescent="0.25">
      <c r="A447" t="s">
        <v>1263</v>
      </c>
      <c r="B447" t="s">
        <v>88</v>
      </c>
      <c r="C447" t="s">
        <v>89</v>
      </c>
      <c r="D447" t="s">
        <v>1209</v>
      </c>
      <c r="E447" t="s">
        <v>1234</v>
      </c>
      <c r="F447" t="s">
        <v>1252</v>
      </c>
      <c r="G447" t="s">
        <v>984</v>
      </c>
      <c r="J447" s="2" t="s">
        <v>1212</v>
      </c>
      <c r="K447" s="2" t="str">
        <f>+IFERROR(VLOOKUP(B447,Sectores[[Sector]:[Columna1]],2),"")</f>
        <v>12 Forestal</v>
      </c>
      <c r="L447" s="2" t="str">
        <f>+IFERROR(VLOOKUP(C447,Contenido[[Contenido]:[Columna1]],2,0),"")</f>
        <v>12.02 Incendios</v>
      </c>
      <c r="M447" s="2" t="str">
        <f>+IFERROR(VLOOKUP(D447,Temas[[Tema]:[Columna1]],2,0),"")</f>
        <v>12.02.01 Causas Generales</v>
      </c>
      <c r="X447">
        <v>1.4</v>
      </c>
      <c r="Y447">
        <v>1.7</v>
      </c>
      <c r="Z447">
        <v>2.8</v>
      </c>
      <c r="AA447">
        <v>1.5</v>
      </c>
      <c r="AB447">
        <v>6.4</v>
      </c>
      <c r="AC447">
        <v>7.1</v>
      </c>
      <c r="AD447">
        <v>4.0999999999999996</v>
      </c>
      <c r="AE447">
        <v>10.6</v>
      </c>
      <c r="AF447">
        <v>3</v>
      </c>
      <c r="AG447">
        <v>39.799999999999997</v>
      </c>
      <c r="AH447">
        <v>20.9</v>
      </c>
    </row>
    <row r="448" spans="1:34" x14ac:dyDescent="0.25">
      <c r="A448" t="s">
        <v>1264</v>
      </c>
      <c r="B448" t="s">
        <v>88</v>
      </c>
      <c r="C448" t="s">
        <v>89</v>
      </c>
      <c r="D448" t="s">
        <v>1209</v>
      </c>
      <c r="E448" t="s">
        <v>1236</v>
      </c>
      <c r="F448" t="s">
        <v>1252</v>
      </c>
      <c r="G448" t="s">
        <v>984</v>
      </c>
      <c r="J448" s="2" t="s">
        <v>1212</v>
      </c>
      <c r="K448" s="2" t="str">
        <f>+IFERROR(VLOOKUP(B448,Sectores[[Sector]:[Columna1]],2),"")</f>
        <v>12 Forestal</v>
      </c>
      <c r="L448" s="2" t="str">
        <f>+IFERROR(VLOOKUP(C448,Contenido[[Contenido]:[Columna1]],2,0),"")</f>
        <v>12.02 Incendios</v>
      </c>
      <c r="M448" s="2" t="str">
        <f>+IFERROR(VLOOKUP(D448,Temas[[Tema]:[Columna1]],2,0),"")</f>
        <v>12.02.01 Causas Generales</v>
      </c>
      <c r="X448">
        <v>7.8</v>
      </c>
      <c r="Y448">
        <v>16.100000000000001</v>
      </c>
      <c r="Z448">
        <v>6.4</v>
      </c>
      <c r="AA448">
        <v>6.1</v>
      </c>
      <c r="AB448">
        <v>14.3</v>
      </c>
      <c r="AC448">
        <v>7.2</v>
      </c>
      <c r="AD448">
        <v>14</v>
      </c>
      <c r="AE448">
        <v>30.1</v>
      </c>
      <c r="AF448">
        <v>3.5</v>
      </c>
      <c r="AG448">
        <v>4.5999999999999996</v>
      </c>
      <c r="AH448">
        <v>5.9</v>
      </c>
    </row>
    <row r="449" spans="1:34" x14ac:dyDescent="0.25">
      <c r="A449" t="s">
        <v>1265</v>
      </c>
      <c r="B449" t="s">
        <v>88</v>
      </c>
      <c r="C449" t="s">
        <v>1266</v>
      </c>
      <c r="D449" t="s">
        <v>1209</v>
      </c>
      <c r="E449" t="s">
        <v>1210</v>
      </c>
      <c r="F449" t="s">
        <v>1211</v>
      </c>
      <c r="G449" t="s">
        <v>984</v>
      </c>
      <c r="J449" s="2" t="s">
        <v>1212</v>
      </c>
      <c r="K449" s="2" t="str">
        <f>+IFERROR(VLOOKUP(B449,Sectores[[Sector]:[Columna1]],2),"")</f>
        <v>12 Forestal</v>
      </c>
      <c r="L449" s="2" t="str">
        <f>+IFERROR(VLOOKUP(C449,Contenido[[Contenido]:[Columna1]],2,0),"")</f>
        <v>12.03 Incendios Plantaciones</v>
      </c>
      <c r="M449" s="2" t="str">
        <f>+IFERROR(VLOOKUP(D449,Temas[[Tema]:[Columna1]],2,0),"")</f>
        <v>12.02.01 Causas Generales</v>
      </c>
      <c r="X449">
        <v>10</v>
      </c>
      <c r="Y449">
        <v>54</v>
      </c>
      <c r="Z449">
        <v>58</v>
      </c>
      <c r="AA449">
        <v>61</v>
      </c>
      <c r="AB449">
        <v>72</v>
      </c>
      <c r="AC449">
        <v>67</v>
      </c>
      <c r="AD449">
        <v>82</v>
      </c>
      <c r="AE449">
        <v>65</v>
      </c>
      <c r="AF449">
        <v>72</v>
      </c>
      <c r="AG449">
        <v>100</v>
      </c>
      <c r="AH449">
        <v>63</v>
      </c>
    </row>
    <row r="450" spans="1:34" x14ac:dyDescent="0.25">
      <c r="A450" t="s">
        <v>1267</v>
      </c>
      <c r="B450" t="s">
        <v>88</v>
      </c>
      <c r="C450" t="s">
        <v>1266</v>
      </c>
      <c r="D450" t="s">
        <v>1209</v>
      </c>
      <c r="E450" t="s">
        <v>1214</v>
      </c>
      <c r="F450" t="s">
        <v>1211</v>
      </c>
      <c r="G450" t="s">
        <v>984</v>
      </c>
      <c r="J450" s="2" t="s">
        <v>1212</v>
      </c>
      <c r="K450" s="2" t="str">
        <f>+IFERROR(VLOOKUP(B450,Sectores[[Sector]:[Columna1]],2),"")</f>
        <v>12 Forestal</v>
      </c>
      <c r="L450" s="2" t="str">
        <f>+IFERROR(VLOOKUP(C450,Contenido[[Contenido]:[Columna1]],2,0),"")</f>
        <v>12.03 Incendios Plantaciones</v>
      </c>
      <c r="M450" s="2" t="str">
        <f>+IFERROR(VLOOKUP(D450,Temas[[Tema]:[Columna1]],2,0),"")</f>
        <v>12.02.01 Causas Generales</v>
      </c>
      <c r="X450">
        <v>2</v>
      </c>
      <c r="Y450">
        <v>18</v>
      </c>
      <c r="Z450">
        <v>12</v>
      </c>
      <c r="AA450">
        <v>28</v>
      </c>
      <c r="AB450">
        <v>32</v>
      </c>
      <c r="AC450">
        <v>40</v>
      </c>
      <c r="AD450">
        <v>24</v>
      </c>
      <c r="AE450">
        <v>15</v>
      </c>
      <c r="AF450">
        <v>21</v>
      </c>
      <c r="AG450">
        <v>32</v>
      </c>
      <c r="AH450">
        <v>35</v>
      </c>
    </row>
    <row r="451" spans="1:34" x14ac:dyDescent="0.25">
      <c r="A451" t="s">
        <v>1268</v>
      </c>
      <c r="B451" t="s">
        <v>88</v>
      </c>
      <c r="C451" t="s">
        <v>1266</v>
      </c>
      <c r="D451" t="s">
        <v>1209</v>
      </c>
      <c r="E451" t="s">
        <v>1216</v>
      </c>
      <c r="F451" t="s">
        <v>1211</v>
      </c>
      <c r="G451" t="s">
        <v>984</v>
      </c>
      <c r="J451" s="2" t="s">
        <v>1212</v>
      </c>
      <c r="K451" s="2" t="str">
        <f>+IFERROR(VLOOKUP(B451,Sectores[[Sector]:[Columna1]],2),"")</f>
        <v>12 Forestal</v>
      </c>
      <c r="L451" s="2" t="str">
        <f>+IFERROR(VLOOKUP(C451,Contenido[[Contenido]:[Columna1]],2,0),"")</f>
        <v>12.03 Incendios Plantaciones</v>
      </c>
      <c r="M451" s="2" t="str">
        <f>+IFERROR(VLOOKUP(D451,Temas[[Tema]:[Columna1]],2,0),"")</f>
        <v>12.02.01 Causas Generales</v>
      </c>
      <c r="X451">
        <v>32</v>
      </c>
      <c r="Y451">
        <v>106</v>
      </c>
      <c r="Z451">
        <v>66</v>
      </c>
      <c r="AA451">
        <v>79</v>
      </c>
      <c r="AB451">
        <v>58</v>
      </c>
      <c r="AC451">
        <v>61</v>
      </c>
      <c r="AD451">
        <v>53</v>
      </c>
      <c r="AE451">
        <v>36</v>
      </c>
      <c r="AF451">
        <v>30</v>
      </c>
      <c r="AG451">
        <v>33</v>
      </c>
      <c r="AH451">
        <v>28</v>
      </c>
    </row>
    <row r="452" spans="1:34" x14ac:dyDescent="0.25">
      <c r="A452" t="s">
        <v>1269</v>
      </c>
      <c r="B452" t="s">
        <v>88</v>
      </c>
      <c r="C452" t="s">
        <v>1266</v>
      </c>
      <c r="D452" t="s">
        <v>1209</v>
      </c>
      <c r="E452" t="s">
        <v>1218</v>
      </c>
      <c r="F452" t="s">
        <v>1211</v>
      </c>
      <c r="G452" t="s">
        <v>984</v>
      </c>
      <c r="J452" s="2" t="s">
        <v>1212</v>
      </c>
      <c r="K452" s="2" t="str">
        <f>+IFERROR(VLOOKUP(B452,Sectores[[Sector]:[Columna1]],2),"")</f>
        <v>12 Forestal</v>
      </c>
      <c r="L452" s="2" t="str">
        <f>+IFERROR(VLOOKUP(C452,Contenido[[Contenido]:[Columna1]],2,0),"")</f>
        <v>12.03 Incendios Plantaciones</v>
      </c>
      <c r="M452" s="2" t="str">
        <f>+IFERROR(VLOOKUP(D452,Temas[[Tema]:[Columna1]],2,0),"")</f>
        <v>12.02.01 Causas Generales</v>
      </c>
      <c r="X452">
        <v>4</v>
      </c>
      <c r="Y452">
        <v>20</v>
      </c>
      <c r="Z452">
        <v>17</v>
      </c>
      <c r="AA452">
        <v>18</v>
      </c>
      <c r="AB452">
        <v>16</v>
      </c>
      <c r="AC452">
        <v>14</v>
      </c>
      <c r="AD452">
        <v>11</v>
      </c>
      <c r="AE452">
        <v>12</v>
      </c>
      <c r="AF452">
        <v>6</v>
      </c>
      <c r="AG452">
        <v>13</v>
      </c>
      <c r="AH452">
        <v>6</v>
      </c>
    </row>
    <row r="453" spans="1:34" x14ac:dyDescent="0.25">
      <c r="A453" t="s">
        <v>1270</v>
      </c>
      <c r="B453" t="s">
        <v>88</v>
      </c>
      <c r="C453" t="s">
        <v>1266</v>
      </c>
      <c r="D453" t="s">
        <v>1209</v>
      </c>
      <c r="E453" t="s">
        <v>1220</v>
      </c>
      <c r="F453" t="s">
        <v>1211</v>
      </c>
      <c r="G453" t="s">
        <v>984</v>
      </c>
      <c r="J453" s="2" t="s">
        <v>1212</v>
      </c>
      <c r="K453" s="2" t="str">
        <f>+IFERROR(VLOOKUP(B453,Sectores[[Sector]:[Columna1]],2),"")</f>
        <v>12 Forestal</v>
      </c>
      <c r="L453" s="2" t="str">
        <f>+IFERROR(VLOOKUP(C453,Contenido[[Contenido]:[Columna1]],2,0),"")</f>
        <v>12.03 Incendios Plantaciones</v>
      </c>
      <c r="M453" s="2" t="str">
        <f>+IFERROR(VLOOKUP(D453,Temas[[Tema]:[Columna1]],2,0),"")</f>
        <v>12.02.01 Causas Generales</v>
      </c>
      <c r="X453">
        <v>5</v>
      </c>
      <c r="Y453">
        <v>57</v>
      </c>
      <c r="Z453">
        <v>49</v>
      </c>
      <c r="AA453">
        <v>68</v>
      </c>
      <c r="AB453">
        <v>70</v>
      </c>
      <c r="AC453">
        <v>63</v>
      </c>
      <c r="AD453">
        <v>90</v>
      </c>
      <c r="AE453">
        <v>62</v>
      </c>
      <c r="AF453">
        <v>44</v>
      </c>
      <c r="AG453">
        <v>92</v>
      </c>
      <c r="AH453">
        <v>70</v>
      </c>
    </row>
    <row r="454" spans="1:34" x14ac:dyDescent="0.25">
      <c r="A454" t="s">
        <v>1271</v>
      </c>
      <c r="B454" t="s">
        <v>88</v>
      </c>
      <c r="C454" t="s">
        <v>1266</v>
      </c>
      <c r="D454" t="s">
        <v>1209</v>
      </c>
      <c r="E454" t="s">
        <v>1222</v>
      </c>
      <c r="F454" t="s">
        <v>1211</v>
      </c>
      <c r="G454" t="s">
        <v>984</v>
      </c>
      <c r="J454" s="2" t="s">
        <v>1212</v>
      </c>
      <c r="K454" s="2" t="str">
        <f>+IFERROR(VLOOKUP(B454,Sectores[[Sector]:[Columna1]],2),"")</f>
        <v>12 Forestal</v>
      </c>
      <c r="L454" s="2" t="str">
        <f>+IFERROR(VLOOKUP(C454,Contenido[[Contenido]:[Columna1]],2,0),"")</f>
        <v>12.03 Incendios Plantaciones</v>
      </c>
      <c r="M454" s="2" t="str">
        <f>+IFERROR(VLOOKUP(D454,Temas[[Tema]:[Columna1]],2,0),"")</f>
        <v>12.02.01 Causas Generales</v>
      </c>
      <c r="X454">
        <v>27</v>
      </c>
      <c r="Y454">
        <v>62</v>
      </c>
      <c r="Z454">
        <v>74</v>
      </c>
      <c r="AA454">
        <v>87</v>
      </c>
      <c r="AB454">
        <v>88</v>
      </c>
      <c r="AC454">
        <v>76</v>
      </c>
      <c r="AD454">
        <v>80</v>
      </c>
      <c r="AE454">
        <v>69</v>
      </c>
      <c r="AF454">
        <v>72</v>
      </c>
      <c r="AG454">
        <v>130</v>
      </c>
      <c r="AH454">
        <v>47</v>
      </c>
    </row>
    <row r="455" spans="1:34" x14ac:dyDescent="0.25">
      <c r="A455" t="s">
        <v>1272</v>
      </c>
      <c r="B455" t="s">
        <v>88</v>
      </c>
      <c r="C455" t="s">
        <v>1266</v>
      </c>
      <c r="D455" t="s">
        <v>1209</v>
      </c>
      <c r="E455" t="s">
        <v>1224</v>
      </c>
      <c r="F455" t="s">
        <v>1211</v>
      </c>
      <c r="G455" t="s">
        <v>984</v>
      </c>
      <c r="J455" s="2" t="s">
        <v>1212</v>
      </c>
      <c r="K455" s="2" t="str">
        <f>+IFERROR(VLOOKUP(B455,Sectores[[Sector]:[Columna1]],2),"")</f>
        <v>12 Forestal</v>
      </c>
      <c r="L455" s="2" t="str">
        <f>+IFERROR(VLOOKUP(C455,Contenido[[Contenido]:[Columna1]],2,0),"")</f>
        <v>12.03 Incendios Plantaciones</v>
      </c>
      <c r="M455" s="2" t="str">
        <f>+IFERROR(VLOOKUP(D455,Temas[[Tema]:[Columna1]],2,0),"")</f>
        <v>12.02.01 Causas Generales</v>
      </c>
      <c r="X455">
        <v>10</v>
      </c>
      <c r="Y455">
        <v>42</v>
      </c>
      <c r="Z455">
        <v>82</v>
      </c>
      <c r="AA455">
        <v>79</v>
      </c>
      <c r="AB455">
        <v>157</v>
      </c>
      <c r="AC455">
        <v>154</v>
      </c>
      <c r="AD455">
        <v>82</v>
      </c>
      <c r="AE455">
        <v>75</v>
      </c>
      <c r="AF455">
        <v>101</v>
      </c>
      <c r="AG455">
        <v>159</v>
      </c>
      <c r="AH455">
        <v>188</v>
      </c>
    </row>
    <row r="456" spans="1:34" x14ac:dyDescent="0.25">
      <c r="A456" t="s">
        <v>1273</v>
      </c>
      <c r="B456" t="s">
        <v>88</v>
      </c>
      <c r="C456" t="s">
        <v>1266</v>
      </c>
      <c r="D456" t="s">
        <v>1209</v>
      </c>
      <c r="E456" t="s">
        <v>1226</v>
      </c>
      <c r="F456" t="s">
        <v>1211</v>
      </c>
      <c r="G456" t="s">
        <v>984</v>
      </c>
      <c r="J456" s="2" t="s">
        <v>1212</v>
      </c>
      <c r="K456" s="2" t="str">
        <f>+IFERROR(VLOOKUP(B456,Sectores[[Sector]:[Columna1]],2),"")</f>
        <v>12 Forestal</v>
      </c>
      <c r="L456" s="2" t="str">
        <f>+IFERROR(VLOOKUP(C456,Contenido[[Contenido]:[Columna1]],2,0),"")</f>
        <v>12.03 Incendios Plantaciones</v>
      </c>
      <c r="M456" s="2" t="str">
        <f>+IFERROR(VLOOKUP(D456,Temas[[Tema]:[Columna1]],2,0),"")</f>
        <v>12.02.01 Causas Generales</v>
      </c>
      <c r="X456">
        <v>77</v>
      </c>
      <c r="Y456">
        <v>560</v>
      </c>
      <c r="Z456">
        <v>493</v>
      </c>
      <c r="AA456">
        <v>560</v>
      </c>
      <c r="AB456">
        <v>596</v>
      </c>
      <c r="AC456">
        <v>820</v>
      </c>
      <c r="AD456">
        <v>655</v>
      </c>
      <c r="AE456">
        <v>407</v>
      </c>
      <c r="AF456">
        <v>466</v>
      </c>
      <c r="AG456">
        <v>709</v>
      </c>
      <c r="AH456">
        <v>655</v>
      </c>
    </row>
    <row r="457" spans="1:34" x14ac:dyDescent="0.25">
      <c r="A457" t="s">
        <v>1274</v>
      </c>
      <c r="B457" t="s">
        <v>88</v>
      </c>
      <c r="C457" t="s">
        <v>1266</v>
      </c>
      <c r="D457" t="s">
        <v>1209</v>
      </c>
      <c r="E457" t="s">
        <v>1228</v>
      </c>
      <c r="F457" t="s">
        <v>1211</v>
      </c>
      <c r="G457" t="s">
        <v>984</v>
      </c>
      <c r="J457" s="2" t="s">
        <v>1212</v>
      </c>
      <c r="K457" s="2" t="str">
        <f>+IFERROR(VLOOKUP(B457,Sectores[[Sector]:[Columna1]],2),"")</f>
        <v>12 Forestal</v>
      </c>
      <c r="L457" s="2" t="str">
        <f>+IFERROR(VLOOKUP(C457,Contenido[[Contenido]:[Columna1]],2,0),"")</f>
        <v>12.03 Incendios Plantaciones</v>
      </c>
      <c r="M457" s="2" t="str">
        <f>+IFERROR(VLOOKUP(D457,Temas[[Tema]:[Columna1]],2,0),"")</f>
        <v>12.02.01 Causas Generales</v>
      </c>
      <c r="X457">
        <v>1</v>
      </c>
      <c r="Y457">
        <v>3</v>
      </c>
      <c r="Z457">
        <v>6</v>
      </c>
      <c r="AA457">
        <v>1</v>
      </c>
      <c r="AB457">
        <v>1</v>
      </c>
      <c r="AC457">
        <v>10</v>
      </c>
      <c r="AE457">
        <v>2</v>
      </c>
      <c r="AF457">
        <v>2</v>
      </c>
      <c r="AG457">
        <v>12</v>
      </c>
    </row>
    <row r="458" spans="1:34" x14ac:dyDescent="0.25">
      <c r="A458" t="s">
        <v>1275</v>
      </c>
      <c r="B458" t="s">
        <v>88</v>
      </c>
      <c r="C458" t="s">
        <v>1266</v>
      </c>
      <c r="D458" t="s">
        <v>1209</v>
      </c>
      <c r="E458" t="s">
        <v>1230</v>
      </c>
      <c r="F458" t="s">
        <v>1211</v>
      </c>
      <c r="G458" t="s">
        <v>984</v>
      </c>
      <c r="J458" s="2" t="s">
        <v>1212</v>
      </c>
      <c r="K458" s="2" t="str">
        <f>+IFERROR(VLOOKUP(B458,Sectores[[Sector]:[Columna1]],2),"")</f>
        <v>12 Forestal</v>
      </c>
      <c r="L458" s="2" t="str">
        <f>+IFERROR(VLOOKUP(C458,Contenido[[Contenido]:[Columna1]],2,0),"")</f>
        <v>12.03 Incendios Plantaciones</v>
      </c>
      <c r="M458" s="2" t="str">
        <f>+IFERROR(VLOOKUP(D458,Temas[[Tema]:[Columna1]],2,0),"")</f>
        <v>12.02.01 Causas Generales</v>
      </c>
      <c r="Y458">
        <v>2</v>
      </c>
      <c r="Z458">
        <v>3</v>
      </c>
      <c r="AA458">
        <v>2</v>
      </c>
      <c r="AB458">
        <v>2</v>
      </c>
      <c r="AC458">
        <v>6</v>
      </c>
      <c r="AD458">
        <v>4</v>
      </c>
      <c r="AE458">
        <v>1</v>
      </c>
      <c r="AF458">
        <v>1</v>
      </c>
      <c r="AG458">
        <v>4</v>
      </c>
      <c r="AH458">
        <v>2</v>
      </c>
    </row>
    <row r="459" spans="1:34" x14ac:dyDescent="0.25">
      <c r="A459" t="s">
        <v>1276</v>
      </c>
      <c r="B459" t="s">
        <v>88</v>
      </c>
      <c r="C459" t="s">
        <v>1266</v>
      </c>
      <c r="D459" t="s">
        <v>1209</v>
      </c>
      <c r="E459" t="s">
        <v>1232</v>
      </c>
      <c r="F459" t="s">
        <v>1211</v>
      </c>
      <c r="G459" t="s">
        <v>984</v>
      </c>
      <c r="J459" s="2" t="s">
        <v>1212</v>
      </c>
      <c r="K459" s="2" t="str">
        <f>+IFERROR(VLOOKUP(B459,Sectores[[Sector]:[Columna1]],2),"")</f>
        <v>12 Forestal</v>
      </c>
      <c r="L459" s="2" t="str">
        <f>+IFERROR(VLOOKUP(C459,Contenido[[Contenido]:[Columna1]],2,0),"")</f>
        <v>12.03 Incendios Plantaciones</v>
      </c>
      <c r="M459" s="2" t="str">
        <f>+IFERROR(VLOOKUP(D459,Temas[[Tema]:[Columna1]],2,0),"")</f>
        <v>12.02.01 Causas Generales</v>
      </c>
      <c r="X459">
        <v>3</v>
      </c>
      <c r="Y459">
        <v>21</v>
      </c>
      <c r="Z459">
        <v>15</v>
      </c>
      <c r="AA459">
        <v>20</v>
      </c>
      <c r="AB459">
        <v>14</v>
      </c>
      <c r="AC459">
        <v>23</v>
      </c>
      <c r="AD459">
        <v>17</v>
      </c>
      <c r="AE459">
        <v>23</v>
      </c>
      <c r="AF459">
        <v>19</v>
      </c>
      <c r="AG459">
        <v>20</v>
      </c>
      <c r="AH459">
        <v>14</v>
      </c>
    </row>
    <row r="460" spans="1:34" x14ac:dyDescent="0.25">
      <c r="A460" t="s">
        <v>1277</v>
      </c>
      <c r="B460" t="s">
        <v>88</v>
      </c>
      <c r="C460" t="s">
        <v>1266</v>
      </c>
      <c r="D460" t="s">
        <v>1209</v>
      </c>
      <c r="E460" t="s">
        <v>1234</v>
      </c>
      <c r="F460" t="s">
        <v>1211</v>
      </c>
      <c r="G460" t="s">
        <v>984</v>
      </c>
      <c r="J460" s="2" t="s">
        <v>1212</v>
      </c>
      <c r="K460" s="2" t="str">
        <f>+IFERROR(VLOOKUP(B460,Sectores[[Sector]:[Columna1]],2),"")</f>
        <v>12 Forestal</v>
      </c>
      <c r="L460" s="2" t="str">
        <f>+IFERROR(VLOOKUP(C460,Contenido[[Contenido]:[Columna1]],2,0),"")</f>
        <v>12.03 Incendios Plantaciones</v>
      </c>
      <c r="M460" s="2" t="str">
        <f>+IFERROR(VLOOKUP(D460,Temas[[Tema]:[Columna1]],2,0),"")</f>
        <v>12.02.01 Causas Generales</v>
      </c>
      <c r="X460">
        <v>12</v>
      </c>
      <c r="Y460">
        <v>44</v>
      </c>
      <c r="Z460">
        <v>47</v>
      </c>
      <c r="AA460">
        <v>52</v>
      </c>
      <c r="AB460">
        <v>48</v>
      </c>
      <c r="AC460">
        <v>59</v>
      </c>
      <c r="AD460">
        <v>80</v>
      </c>
      <c r="AE460">
        <v>63</v>
      </c>
      <c r="AF460">
        <v>63</v>
      </c>
      <c r="AG460">
        <v>83</v>
      </c>
      <c r="AH460">
        <v>46</v>
      </c>
    </row>
    <row r="461" spans="1:34" x14ac:dyDescent="0.25">
      <c r="A461" t="s">
        <v>1278</v>
      </c>
      <c r="B461" t="s">
        <v>88</v>
      </c>
      <c r="C461" t="s">
        <v>1266</v>
      </c>
      <c r="D461" t="s">
        <v>1209</v>
      </c>
      <c r="E461" t="s">
        <v>1236</v>
      </c>
      <c r="F461" t="s">
        <v>1211</v>
      </c>
      <c r="G461" t="s">
        <v>984</v>
      </c>
      <c r="J461" s="2" t="s">
        <v>1212</v>
      </c>
      <c r="K461" s="2" t="str">
        <f>+IFERROR(VLOOKUP(B461,Sectores[[Sector]:[Columna1]],2),"")</f>
        <v>12 Forestal</v>
      </c>
      <c r="L461" s="2" t="str">
        <f>+IFERROR(VLOOKUP(C461,Contenido[[Contenido]:[Columna1]],2,0),"")</f>
        <v>12.03 Incendios Plantaciones</v>
      </c>
      <c r="M461" s="2" t="str">
        <f>+IFERROR(VLOOKUP(D461,Temas[[Tema]:[Columna1]],2,0),"")</f>
        <v>12.02.01 Causas Generales</v>
      </c>
      <c r="X461">
        <v>99</v>
      </c>
      <c r="Y461">
        <v>384</v>
      </c>
      <c r="Z461">
        <v>359</v>
      </c>
      <c r="AA461">
        <v>586</v>
      </c>
      <c r="AB461">
        <v>547</v>
      </c>
      <c r="AC461">
        <v>609</v>
      </c>
      <c r="AD461">
        <v>681</v>
      </c>
      <c r="AE461">
        <v>436</v>
      </c>
      <c r="AF461">
        <v>539</v>
      </c>
      <c r="AG461">
        <v>546</v>
      </c>
      <c r="AH461">
        <v>352</v>
      </c>
    </row>
    <row r="462" spans="1:34" x14ac:dyDescent="0.25">
      <c r="A462" t="s">
        <v>1279</v>
      </c>
      <c r="B462" t="s">
        <v>88</v>
      </c>
      <c r="C462" t="s">
        <v>1266</v>
      </c>
      <c r="D462" t="s">
        <v>1209</v>
      </c>
      <c r="E462" t="s">
        <v>1210</v>
      </c>
      <c r="F462" t="s">
        <v>1238</v>
      </c>
      <c r="G462" t="s">
        <v>984</v>
      </c>
      <c r="J462" s="2" t="s">
        <v>1212</v>
      </c>
      <c r="K462" s="2" t="str">
        <f>+IFERROR(VLOOKUP(B462,Sectores[[Sector]:[Columna1]],2),"")</f>
        <v>12 Forestal</v>
      </c>
      <c r="L462" s="2" t="str">
        <f>+IFERROR(VLOOKUP(C462,Contenido[[Contenido]:[Columna1]],2,0),"")</f>
        <v>12.03 Incendios Plantaciones</v>
      </c>
      <c r="M462" s="2" t="str">
        <f>+IFERROR(VLOOKUP(D462,Temas[[Tema]:[Columna1]],2,0),"")</f>
        <v>12.02.01 Causas Generales</v>
      </c>
      <c r="X462">
        <v>31.5</v>
      </c>
      <c r="Y462">
        <v>443.7</v>
      </c>
      <c r="Z462">
        <v>3188</v>
      </c>
      <c r="AA462">
        <v>207.9</v>
      </c>
      <c r="AB462">
        <v>11382.4</v>
      </c>
      <c r="AC462">
        <v>2113.4</v>
      </c>
      <c r="AD462">
        <v>10703.3</v>
      </c>
      <c r="AE462">
        <v>31118.3</v>
      </c>
      <c r="AF462">
        <v>747</v>
      </c>
      <c r="AG462">
        <v>1986.2</v>
      </c>
      <c r="AH462">
        <v>315.89999999999998</v>
      </c>
    </row>
    <row r="463" spans="1:34" x14ac:dyDescent="0.25">
      <c r="A463" t="s">
        <v>1280</v>
      </c>
      <c r="B463" t="s">
        <v>88</v>
      </c>
      <c r="C463" t="s">
        <v>1266</v>
      </c>
      <c r="D463" t="s">
        <v>1209</v>
      </c>
      <c r="E463" t="s">
        <v>1214</v>
      </c>
      <c r="F463" t="s">
        <v>1238</v>
      </c>
      <c r="G463" t="s">
        <v>984</v>
      </c>
      <c r="J463" s="2" t="s">
        <v>1212</v>
      </c>
      <c r="K463" s="2" t="str">
        <f>+IFERROR(VLOOKUP(B463,Sectores[[Sector]:[Columna1]],2),"")</f>
        <v>12 Forestal</v>
      </c>
      <c r="L463" s="2" t="str">
        <f>+IFERROR(VLOOKUP(C463,Contenido[[Contenido]:[Columna1]],2,0),"")</f>
        <v>12.03 Incendios Plantaciones</v>
      </c>
      <c r="M463" s="2" t="str">
        <f>+IFERROR(VLOOKUP(D463,Temas[[Tema]:[Columna1]],2,0),"")</f>
        <v>12.02.01 Causas Generales</v>
      </c>
      <c r="X463">
        <v>0.6</v>
      </c>
      <c r="Y463">
        <v>13</v>
      </c>
      <c r="Z463">
        <v>17.2</v>
      </c>
      <c r="AA463">
        <v>104.8</v>
      </c>
      <c r="AB463">
        <v>191.2</v>
      </c>
      <c r="AC463">
        <v>1099.7</v>
      </c>
      <c r="AD463">
        <v>60.3</v>
      </c>
      <c r="AE463">
        <v>30.4</v>
      </c>
      <c r="AF463">
        <v>29.3</v>
      </c>
      <c r="AG463">
        <v>601</v>
      </c>
      <c r="AH463">
        <v>189.8</v>
      </c>
    </row>
    <row r="464" spans="1:34" x14ac:dyDescent="0.25">
      <c r="A464" t="s">
        <v>1281</v>
      </c>
      <c r="B464" t="s">
        <v>88</v>
      </c>
      <c r="C464" t="s">
        <v>1266</v>
      </c>
      <c r="D464" t="s">
        <v>1209</v>
      </c>
      <c r="E464" t="s">
        <v>1216</v>
      </c>
      <c r="F464" t="s">
        <v>1238</v>
      </c>
      <c r="G464" t="s">
        <v>984</v>
      </c>
      <c r="J464" s="2" t="s">
        <v>1212</v>
      </c>
      <c r="K464" s="2" t="str">
        <f>+IFERROR(VLOOKUP(B464,Sectores[[Sector]:[Columna1]],2),"")</f>
        <v>12 Forestal</v>
      </c>
      <c r="L464" s="2" t="str">
        <f>+IFERROR(VLOOKUP(C464,Contenido[[Contenido]:[Columna1]],2,0),"")</f>
        <v>12.03 Incendios Plantaciones</v>
      </c>
      <c r="M464" s="2" t="str">
        <f>+IFERROR(VLOOKUP(D464,Temas[[Tema]:[Columna1]],2,0),"")</f>
        <v>12.02.01 Causas Generales</v>
      </c>
      <c r="X464">
        <v>243.8</v>
      </c>
      <c r="Y464">
        <v>137.6</v>
      </c>
      <c r="Z464">
        <v>49.9</v>
      </c>
      <c r="AA464">
        <v>41.9</v>
      </c>
      <c r="AB464">
        <v>139.5</v>
      </c>
      <c r="AC464">
        <v>265.2</v>
      </c>
      <c r="AD464">
        <v>309.3</v>
      </c>
      <c r="AE464">
        <v>5041</v>
      </c>
      <c r="AF464">
        <v>26.5</v>
      </c>
      <c r="AG464">
        <v>2303.4</v>
      </c>
      <c r="AH464">
        <v>191.2</v>
      </c>
    </row>
    <row r="465" spans="1:34" x14ac:dyDescent="0.25">
      <c r="A465" t="s">
        <v>1282</v>
      </c>
      <c r="B465" t="s">
        <v>88</v>
      </c>
      <c r="C465" t="s">
        <v>1266</v>
      </c>
      <c r="D465" t="s">
        <v>1209</v>
      </c>
      <c r="E465" t="s">
        <v>1218</v>
      </c>
      <c r="F465" t="s">
        <v>1238</v>
      </c>
      <c r="G465" t="s">
        <v>984</v>
      </c>
      <c r="J465" s="2" t="s">
        <v>1212</v>
      </c>
      <c r="K465" s="2" t="str">
        <f>+IFERROR(VLOOKUP(B465,Sectores[[Sector]:[Columna1]],2),"")</f>
        <v>12 Forestal</v>
      </c>
      <c r="L465" s="2" t="str">
        <f>+IFERROR(VLOOKUP(C465,Contenido[[Contenido]:[Columna1]],2,0),"")</f>
        <v>12.03 Incendios Plantaciones</v>
      </c>
      <c r="M465" s="2" t="str">
        <f>+IFERROR(VLOOKUP(D465,Temas[[Tema]:[Columna1]],2,0),"")</f>
        <v>12.02.01 Causas Generales</v>
      </c>
      <c r="X465">
        <v>3.4</v>
      </c>
      <c r="Y465">
        <v>238.7</v>
      </c>
      <c r="Z465">
        <v>252</v>
      </c>
      <c r="AA465">
        <v>11</v>
      </c>
      <c r="AB465">
        <v>938.6</v>
      </c>
      <c r="AC465">
        <v>118.9</v>
      </c>
      <c r="AD465">
        <v>17.2</v>
      </c>
      <c r="AE465">
        <v>17.399999999999999</v>
      </c>
      <c r="AF465">
        <v>5.6</v>
      </c>
      <c r="AG465">
        <v>25.6</v>
      </c>
      <c r="AH465">
        <v>4.0999999999999996</v>
      </c>
    </row>
    <row r="466" spans="1:34" x14ac:dyDescent="0.25">
      <c r="A466" t="s">
        <v>1283</v>
      </c>
      <c r="B466" t="s">
        <v>88</v>
      </c>
      <c r="C466" t="s">
        <v>1266</v>
      </c>
      <c r="D466" t="s">
        <v>1209</v>
      </c>
      <c r="E466" t="s">
        <v>1220</v>
      </c>
      <c r="F466" t="s">
        <v>1238</v>
      </c>
      <c r="G466" t="s">
        <v>984</v>
      </c>
      <c r="J466" s="2" t="s">
        <v>1212</v>
      </c>
      <c r="K466" s="2" t="str">
        <f>+IFERROR(VLOOKUP(B466,Sectores[[Sector]:[Columna1]],2),"")</f>
        <v>12 Forestal</v>
      </c>
      <c r="L466" s="2" t="str">
        <f>+IFERROR(VLOOKUP(C466,Contenido[[Contenido]:[Columna1]],2,0),"")</f>
        <v>12.03 Incendios Plantaciones</v>
      </c>
      <c r="M466" s="2" t="str">
        <f>+IFERROR(VLOOKUP(D466,Temas[[Tema]:[Columna1]],2,0),"")</f>
        <v>12.02.01 Causas Generales</v>
      </c>
      <c r="X466">
        <v>5.7</v>
      </c>
      <c r="Y466">
        <v>84.3</v>
      </c>
      <c r="Z466">
        <v>73.2</v>
      </c>
      <c r="AA466">
        <v>111.7</v>
      </c>
      <c r="AB466">
        <v>824.4</v>
      </c>
      <c r="AC466">
        <v>696.7</v>
      </c>
      <c r="AD466">
        <v>661.2</v>
      </c>
      <c r="AE466">
        <v>215.7</v>
      </c>
      <c r="AF466">
        <v>326.89999999999998</v>
      </c>
      <c r="AG466">
        <v>178.4</v>
      </c>
      <c r="AH466">
        <v>1311.5</v>
      </c>
    </row>
    <row r="467" spans="1:34" x14ac:dyDescent="0.25">
      <c r="A467" t="s">
        <v>1284</v>
      </c>
      <c r="B467" t="s">
        <v>88</v>
      </c>
      <c r="C467" t="s">
        <v>1266</v>
      </c>
      <c r="D467" t="s">
        <v>1209</v>
      </c>
      <c r="E467" t="s">
        <v>1222</v>
      </c>
      <c r="F467" t="s">
        <v>1238</v>
      </c>
      <c r="G467" t="s">
        <v>984</v>
      </c>
      <c r="J467" s="2" t="s">
        <v>1212</v>
      </c>
      <c r="K467" s="2" t="str">
        <f>+IFERROR(VLOOKUP(B467,Sectores[[Sector]:[Columna1]],2),"")</f>
        <v>12 Forestal</v>
      </c>
      <c r="L467" s="2" t="str">
        <f>+IFERROR(VLOOKUP(C467,Contenido[[Contenido]:[Columna1]],2,0),"")</f>
        <v>12.03 Incendios Plantaciones</v>
      </c>
      <c r="M467" s="2" t="str">
        <f>+IFERROR(VLOOKUP(D467,Temas[[Tema]:[Columna1]],2,0),"")</f>
        <v>12.02.01 Causas Generales</v>
      </c>
      <c r="X467">
        <v>34.200000000000003</v>
      </c>
      <c r="Y467">
        <v>98.7</v>
      </c>
      <c r="Z467">
        <v>194.1</v>
      </c>
      <c r="AA467">
        <v>264.39999999999998</v>
      </c>
      <c r="AB467">
        <v>745.1</v>
      </c>
      <c r="AC467">
        <v>298.7</v>
      </c>
      <c r="AD467">
        <v>157.80000000000001</v>
      </c>
      <c r="AE467">
        <v>925.5</v>
      </c>
      <c r="AF467">
        <v>312.60000000000002</v>
      </c>
      <c r="AG467">
        <v>1469.1</v>
      </c>
      <c r="AH467">
        <v>575</v>
      </c>
    </row>
    <row r="468" spans="1:34" x14ac:dyDescent="0.25">
      <c r="A468" t="s">
        <v>1285</v>
      </c>
      <c r="B468" t="s">
        <v>88</v>
      </c>
      <c r="C468" t="s">
        <v>1266</v>
      </c>
      <c r="D468" t="s">
        <v>1209</v>
      </c>
      <c r="E468" t="s">
        <v>1224</v>
      </c>
      <c r="F468" t="s">
        <v>1238</v>
      </c>
      <c r="G468" t="s">
        <v>984</v>
      </c>
      <c r="J468" s="2" t="s">
        <v>1212</v>
      </c>
      <c r="K468" s="2" t="str">
        <f>+IFERROR(VLOOKUP(B468,Sectores[[Sector]:[Columna1]],2),"")</f>
        <v>12 Forestal</v>
      </c>
      <c r="L468" s="2" t="str">
        <f>+IFERROR(VLOOKUP(C468,Contenido[[Contenido]:[Columna1]],2,0),"")</f>
        <v>12.03 Incendios Plantaciones</v>
      </c>
      <c r="M468" s="2" t="str">
        <f>+IFERROR(VLOOKUP(D468,Temas[[Tema]:[Columna1]],2,0),"")</f>
        <v>12.02.01 Causas Generales</v>
      </c>
      <c r="X468">
        <v>36.5</v>
      </c>
      <c r="Y468">
        <v>2451.1999999999998</v>
      </c>
      <c r="Z468">
        <v>3498.6</v>
      </c>
      <c r="AA468">
        <v>1357.4</v>
      </c>
      <c r="AB468">
        <v>5081.6000000000004</v>
      </c>
      <c r="AC468">
        <v>6321.9</v>
      </c>
      <c r="AD468">
        <v>2097</v>
      </c>
      <c r="AE468">
        <v>128343.7</v>
      </c>
      <c r="AF468">
        <v>946.5</v>
      </c>
      <c r="AG468">
        <v>4101.3999999999996</v>
      </c>
      <c r="AH468">
        <v>3722.3</v>
      </c>
    </row>
    <row r="469" spans="1:34" x14ac:dyDescent="0.25">
      <c r="A469" t="s">
        <v>1286</v>
      </c>
      <c r="B469" t="s">
        <v>88</v>
      </c>
      <c r="C469" t="s">
        <v>1266</v>
      </c>
      <c r="D469" t="s">
        <v>1209</v>
      </c>
      <c r="E469" t="s">
        <v>1226</v>
      </c>
      <c r="F469" t="s">
        <v>1238</v>
      </c>
      <c r="G469" t="s">
        <v>984</v>
      </c>
      <c r="J469" s="2" t="s">
        <v>1212</v>
      </c>
      <c r="K469" s="2" t="str">
        <f>+IFERROR(VLOOKUP(B469,Sectores[[Sector]:[Columna1]],2),"")</f>
        <v>12 Forestal</v>
      </c>
      <c r="L469" s="2" t="str">
        <f>+IFERROR(VLOOKUP(C469,Contenido[[Contenido]:[Columna1]],2,0),"")</f>
        <v>12.03 Incendios Plantaciones</v>
      </c>
      <c r="M469" s="2" t="str">
        <f>+IFERROR(VLOOKUP(D469,Temas[[Tema]:[Columna1]],2,0),"")</f>
        <v>12.02.01 Causas Generales</v>
      </c>
      <c r="X469">
        <v>255.5</v>
      </c>
      <c r="Y469">
        <v>19130</v>
      </c>
      <c r="Z469">
        <v>3360.8</v>
      </c>
      <c r="AA469">
        <v>4601.7</v>
      </c>
      <c r="AB469">
        <v>5900.5</v>
      </c>
      <c r="AC469">
        <v>27088.3</v>
      </c>
      <c r="AD469">
        <v>4297.7</v>
      </c>
      <c r="AE469">
        <v>80663.100000000006</v>
      </c>
      <c r="AF469">
        <v>4961.3</v>
      </c>
      <c r="AG469">
        <v>9876.9</v>
      </c>
      <c r="AH469">
        <v>15286.5</v>
      </c>
    </row>
    <row r="470" spans="1:34" x14ac:dyDescent="0.25">
      <c r="A470" t="s">
        <v>1287</v>
      </c>
      <c r="B470" t="s">
        <v>88</v>
      </c>
      <c r="C470" t="s">
        <v>1266</v>
      </c>
      <c r="D470" t="s">
        <v>1209</v>
      </c>
      <c r="E470" t="s">
        <v>1228</v>
      </c>
      <c r="F470" t="s">
        <v>1238</v>
      </c>
      <c r="G470" t="s">
        <v>984</v>
      </c>
      <c r="J470" s="2" t="s">
        <v>1212</v>
      </c>
      <c r="K470" s="2" t="str">
        <f>+IFERROR(VLOOKUP(B470,Sectores[[Sector]:[Columna1]],2),"")</f>
        <v>12 Forestal</v>
      </c>
      <c r="L470" s="2" t="str">
        <f>+IFERROR(VLOOKUP(C470,Contenido[[Contenido]:[Columna1]],2,0),"")</f>
        <v>12.03 Incendios Plantaciones</v>
      </c>
      <c r="M470" s="2" t="str">
        <f>+IFERROR(VLOOKUP(D470,Temas[[Tema]:[Columna1]],2,0),"")</f>
        <v>12.02.01 Causas Generales</v>
      </c>
      <c r="X470">
        <v>2.4</v>
      </c>
      <c r="Y470">
        <v>0.8</v>
      </c>
      <c r="Z470">
        <v>1.4</v>
      </c>
      <c r="AA470">
        <v>0.1</v>
      </c>
      <c r="AB470">
        <v>4</v>
      </c>
      <c r="AC470">
        <v>7.1</v>
      </c>
      <c r="AE470">
        <v>10.4</v>
      </c>
      <c r="AF470">
        <v>0.1</v>
      </c>
      <c r="AG470">
        <v>515.4</v>
      </c>
    </row>
    <row r="471" spans="1:34" x14ac:dyDescent="0.25">
      <c r="A471" t="s">
        <v>1288</v>
      </c>
      <c r="B471" t="s">
        <v>88</v>
      </c>
      <c r="C471" t="s">
        <v>1266</v>
      </c>
      <c r="D471" t="s">
        <v>1209</v>
      </c>
      <c r="E471" t="s">
        <v>1230</v>
      </c>
      <c r="F471" t="s">
        <v>1238</v>
      </c>
      <c r="G471" t="s">
        <v>984</v>
      </c>
      <c r="J471" s="2" t="s">
        <v>1212</v>
      </c>
      <c r="K471" s="2" t="str">
        <f>+IFERROR(VLOOKUP(B471,Sectores[[Sector]:[Columna1]],2),"")</f>
        <v>12 Forestal</v>
      </c>
      <c r="L471" s="2" t="str">
        <f>+IFERROR(VLOOKUP(C471,Contenido[[Contenido]:[Columna1]],2,0),"")</f>
        <v>12.03 Incendios Plantaciones</v>
      </c>
      <c r="M471" s="2" t="str">
        <f>+IFERROR(VLOOKUP(D471,Temas[[Tema]:[Columna1]],2,0),"")</f>
        <v>12.02.01 Causas Generales</v>
      </c>
      <c r="Y471">
        <v>1.1000000000000001</v>
      </c>
      <c r="Z471">
        <v>0.4</v>
      </c>
      <c r="AA471">
        <v>0.2</v>
      </c>
      <c r="AB471">
        <v>0.5</v>
      </c>
      <c r="AC471">
        <v>11.5</v>
      </c>
      <c r="AD471">
        <v>26.1</v>
      </c>
      <c r="AE471">
        <v>0.2</v>
      </c>
      <c r="AF471">
        <v>0.1</v>
      </c>
      <c r="AG471">
        <v>1</v>
      </c>
      <c r="AH471">
        <v>1.1000000000000001</v>
      </c>
    </row>
    <row r="472" spans="1:34" x14ac:dyDescent="0.25">
      <c r="A472" t="s">
        <v>1289</v>
      </c>
      <c r="B472" t="s">
        <v>88</v>
      </c>
      <c r="C472" t="s">
        <v>1266</v>
      </c>
      <c r="D472" t="s">
        <v>1209</v>
      </c>
      <c r="E472" t="s">
        <v>1232</v>
      </c>
      <c r="F472" t="s">
        <v>1238</v>
      </c>
      <c r="G472" t="s">
        <v>984</v>
      </c>
      <c r="J472" s="2" t="s">
        <v>1212</v>
      </c>
      <c r="K472" s="2" t="str">
        <f>+IFERROR(VLOOKUP(B472,Sectores[[Sector]:[Columna1]],2),"")</f>
        <v>12 Forestal</v>
      </c>
      <c r="L472" s="2" t="str">
        <f>+IFERROR(VLOOKUP(C472,Contenido[[Contenido]:[Columna1]],2,0),"")</f>
        <v>12.03 Incendios Plantaciones</v>
      </c>
      <c r="M472" s="2" t="str">
        <f>+IFERROR(VLOOKUP(D472,Temas[[Tema]:[Columna1]],2,0),"")</f>
        <v>12.02.01 Causas Generales</v>
      </c>
      <c r="X472">
        <v>150.1</v>
      </c>
      <c r="Y472">
        <v>110.5</v>
      </c>
      <c r="Z472">
        <v>12.6</v>
      </c>
      <c r="AA472">
        <v>182.7</v>
      </c>
      <c r="AB472">
        <v>81.3</v>
      </c>
      <c r="AC472">
        <v>230.6</v>
      </c>
      <c r="AD472">
        <v>42.1</v>
      </c>
      <c r="AE472">
        <v>3700.8</v>
      </c>
      <c r="AF472">
        <v>539.70000000000005</v>
      </c>
      <c r="AG472">
        <v>366.5</v>
      </c>
      <c r="AH472">
        <v>542.20000000000005</v>
      </c>
    </row>
    <row r="473" spans="1:34" x14ac:dyDescent="0.25">
      <c r="A473" t="s">
        <v>1290</v>
      </c>
      <c r="B473" t="s">
        <v>88</v>
      </c>
      <c r="C473" t="s">
        <v>1266</v>
      </c>
      <c r="D473" t="s">
        <v>1209</v>
      </c>
      <c r="E473" t="s">
        <v>1234</v>
      </c>
      <c r="F473" t="s">
        <v>1238</v>
      </c>
      <c r="G473" t="s">
        <v>984</v>
      </c>
      <c r="J473" s="2" t="s">
        <v>1212</v>
      </c>
      <c r="K473" s="2" t="str">
        <f>+IFERROR(VLOOKUP(B473,Sectores[[Sector]:[Columna1]],2),"")</f>
        <v>12 Forestal</v>
      </c>
      <c r="L473" s="2" t="str">
        <f>+IFERROR(VLOOKUP(C473,Contenido[[Contenido]:[Columna1]],2,0),"")</f>
        <v>12.03 Incendios Plantaciones</v>
      </c>
      <c r="M473" s="2" t="str">
        <f>+IFERROR(VLOOKUP(D473,Temas[[Tema]:[Columna1]],2,0),"")</f>
        <v>12.02.01 Causas Generales</v>
      </c>
      <c r="X473">
        <v>14.8</v>
      </c>
      <c r="Y473">
        <v>59.7</v>
      </c>
      <c r="Z473">
        <v>120.2</v>
      </c>
      <c r="AA473">
        <v>47.1</v>
      </c>
      <c r="AB473">
        <v>754.3</v>
      </c>
      <c r="AC473">
        <v>743.3</v>
      </c>
      <c r="AD473">
        <v>185.3</v>
      </c>
      <c r="AE473">
        <v>189.8</v>
      </c>
      <c r="AF473">
        <v>227.3</v>
      </c>
      <c r="AG473">
        <v>169.9</v>
      </c>
      <c r="AH473">
        <v>460.4</v>
      </c>
    </row>
    <row r="474" spans="1:34" x14ac:dyDescent="0.25">
      <c r="A474" t="s">
        <v>1291</v>
      </c>
      <c r="B474" t="s">
        <v>88</v>
      </c>
      <c r="C474" t="s">
        <v>1266</v>
      </c>
      <c r="D474" t="s">
        <v>1209</v>
      </c>
      <c r="E474" t="s">
        <v>1236</v>
      </c>
      <c r="F474" t="s">
        <v>1238</v>
      </c>
      <c r="G474" t="s">
        <v>984</v>
      </c>
      <c r="J474" s="2" t="s">
        <v>1212</v>
      </c>
      <c r="K474" s="2" t="str">
        <f>+IFERROR(VLOOKUP(B474,Sectores[[Sector]:[Columna1]],2),"")</f>
        <v>12 Forestal</v>
      </c>
      <c r="L474" s="2" t="str">
        <f>+IFERROR(VLOOKUP(C474,Contenido[[Contenido]:[Columna1]],2,0),"")</f>
        <v>12.03 Incendios Plantaciones</v>
      </c>
      <c r="M474" s="2" t="str">
        <f>+IFERROR(VLOOKUP(D474,Temas[[Tema]:[Columna1]],2,0),"")</f>
        <v>12.02.01 Causas Generales</v>
      </c>
      <c r="X474">
        <v>362.1</v>
      </c>
      <c r="Y474">
        <v>1467</v>
      </c>
      <c r="Z474">
        <v>3193.5</v>
      </c>
      <c r="AA474">
        <v>1006.4</v>
      </c>
      <c r="AB474">
        <v>3420.7</v>
      </c>
      <c r="AC474">
        <v>3509.8</v>
      </c>
      <c r="AD474">
        <v>3140.9</v>
      </c>
      <c r="AE474">
        <v>16538.400000000001</v>
      </c>
      <c r="AF474">
        <v>1126.8</v>
      </c>
      <c r="AG474">
        <v>3301.9</v>
      </c>
      <c r="AH474">
        <v>2170.4</v>
      </c>
    </row>
    <row r="475" spans="1:34" x14ac:dyDescent="0.25">
      <c r="A475" t="s">
        <v>1292</v>
      </c>
      <c r="B475" t="s">
        <v>88</v>
      </c>
      <c r="C475" t="s">
        <v>1266</v>
      </c>
      <c r="D475" t="s">
        <v>1209</v>
      </c>
      <c r="E475" t="s">
        <v>1210</v>
      </c>
      <c r="F475" t="s">
        <v>1252</v>
      </c>
      <c r="G475" t="s">
        <v>984</v>
      </c>
      <c r="J475" s="2" t="s">
        <v>1212</v>
      </c>
      <c r="K475" s="2" t="str">
        <f>+IFERROR(VLOOKUP(B475,Sectores[[Sector]:[Columna1]],2),"")</f>
        <v>12 Forestal</v>
      </c>
      <c r="L475" s="2" t="str">
        <f>+IFERROR(VLOOKUP(C475,Contenido[[Contenido]:[Columna1]],2,0),"")</f>
        <v>12.03 Incendios Plantaciones</v>
      </c>
      <c r="M475" s="2" t="str">
        <f>+IFERROR(VLOOKUP(D475,Temas[[Tema]:[Columna1]],2,0),"")</f>
        <v>12.02.01 Causas Generales</v>
      </c>
      <c r="X475">
        <v>3.1</v>
      </c>
      <c r="Y475">
        <v>8.1999999999999993</v>
      </c>
      <c r="Z475">
        <v>55</v>
      </c>
      <c r="AA475">
        <v>3.4</v>
      </c>
      <c r="AB475">
        <v>158.1</v>
      </c>
      <c r="AC475">
        <v>31.5</v>
      </c>
      <c r="AD475">
        <v>130.5</v>
      </c>
      <c r="AE475">
        <v>478.7</v>
      </c>
      <c r="AF475">
        <v>10.4</v>
      </c>
      <c r="AG475">
        <v>19.899999999999999</v>
      </c>
      <c r="AH475">
        <v>5</v>
      </c>
    </row>
    <row r="476" spans="1:34" x14ac:dyDescent="0.25">
      <c r="A476" t="s">
        <v>1293</v>
      </c>
      <c r="B476" t="s">
        <v>88</v>
      </c>
      <c r="C476" t="s">
        <v>1266</v>
      </c>
      <c r="D476" t="s">
        <v>1209</v>
      </c>
      <c r="E476" t="s">
        <v>1214</v>
      </c>
      <c r="F476" t="s">
        <v>1252</v>
      </c>
      <c r="G476" t="s">
        <v>984</v>
      </c>
      <c r="J476" s="2" t="s">
        <v>1212</v>
      </c>
      <c r="K476" s="2" t="str">
        <f>+IFERROR(VLOOKUP(B476,Sectores[[Sector]:[Columna1]],2),"")</f>
        <v>12 Forestal</v>
      </c>
      <c r="L476" s="2" t="str">
        <f>+IFERROR(VLOOKUP(C476,Contenido[[Contenido]:[Columna1]],2,0),"")</f>
        <v>12.03 Incendios Plantaciones</v>
      </c>
      <c r="M476" s="2" t="str">
        <f>+IFERROR(VLOOKUP(D476,Temas[[Tema]:[Columna1]],2,0),"")</f>
        <v>12.02.01 Causas Generales</v>
      </c>
      <c r="X476">
        <v>0.3</v>
      </c>
      <c r="Y476">
        <v>0.7</v>
      </c>
      <c r="Z476">
        <v>1.4</v>
      </c>
      <c r="AA476">
        <v>3.7</v>
      </c>
      <c r="AB476">
        <v>6</v>
      </c>
      <c r="AC476">
        <v>27.5</v>
      </c>
      <c r="AD476">
        <v>2.5</v>
      </c>
      <c r="AE476">
        <v>2</v>
      </c>
      <c r="AF476">
        <v>1.4</v>
      </c>
      <c r="AG476">
        <v>18.8</v>
      </c>
      <c r="AH476">
        <v>5.4</v>
      </c>
    </row>
    <row r="477" spans="1:34" x14ac:dyDescent="0.25">
      <c r="A477" t="s">
        <v>1294</v>
      </c>
      <c r="B477" t="s">
        <v>88</v>
      </c>
      <c r="C477" t="s">
        <v>1266</v>
      </c>
      <c r="D477" t="s">
        <v>1209</v>
      </c>
      <c r="E477" t="s">
        <v>1216</v>
      </c>
      <c r="F477" t="s">
        <v>1252</v>
      </c>
      <c r="G477" t="s">
        <v>984</v>
      </c>
      <c r="J477" s="2" t="s">
        <v>1212</v>
      </c>
      <c r="K477" s="2" t="str">
        <f>+IFERROR(VLOOKUP(B477,Sectores[[Sector]:[Columna1]],2),"")</f>
        <v>12 Forestal</v>
      </c>
      <c r="L477" s="2" t="str">
        <f>+IFERROR(VLOOKUP(C477,Contenido[[Contenido]:[Columna1]],2,0),"")</f>
        <v>12.03 Incendios Plantaciones</v>
      </c>
      <c r="M477" s="2" t="str">
        <f>+IFERROR(VLOOKUP(D477,Temas[[Tema]:[Columna1]],2,0),"")</f>
        <v>12.02.01 Causas Generales</v>
      </c>
      <c r="X477">
        <v>7.6</v>
      </c>
      <c r="Y477">
        <v>1.3</v>
      </c>
      <c r="Z477">
        <v>0.8</v>
      </c>
      <c r="AA477">
        <v>0.5</v>
      </c>
      <c r="AB477">
        <v>2.4</v>
      </c>
      <c r="AC477">
        <v>4.3</v>
      </c>
      <c r="AD477">
        <v>5.8</v>
      </c>
      <c r="AE477">
        <v>140</v>
      </c>
      <c r="AF477">
        <v>0.9</v>
      </c>
      <c r="AG477">
        <v>69.8</v>
      </c>
      <c r="AH477">
        <v>6.8</v>
      </c>
    </row>
    <row r="478" spans="1:34" x14ac:dyDescent="0.25">
      <c r="A478" t="s">
        <v>1295</v>
      </c>
      <c r="B478" t="s">
        <v>88</v>
      </c>
      <c r="C478" t="s">
        <v>1266</v>
      </c>
      <c r="D478" t="s">
        <v>1209</v>
      </c>
      <c r="E478" t="s">
        <v>1218</v>
      </c>
      <c r="F478" t="s">
        <v>1252</v>
      </c>
      <c r="G478" t="s">
        <v>984</v>
      </c>
      <c r="J478" s="2" t="s">
        <v>1212</v>
      </c>
      <c r="K478" s="2" t="str">
        <f>+IFERROR(VLOOKUP(B478,Sectores[[Sector]:[Columna1]],2),"")</f>
        <v>12 Forestal</v>
      </c>
      <c r="L478" s="2" t="str">
        <f>+IFERROR(VLOOKUP(C478,Contenido[[Contenido]:[Columna1]],2,0),"")</f>
        <v>12.03 Incendios Plantaciones</v>
      </c>
      <c r="M478" s="2" t="str">
        <f>+IFERROR(VLOOKUP(D478,Temas[[Tema]:[Columna1]],2,0),"")</f>
        <v>12.02.01 Causas Generales</v>
      </c>
      <c r="X478">
        <v>0.8</v>
      </c>
      <c r="Y478">
        <v>11.9</v>
      </c>
      <c r="Z478">
        <v>14.8</v>
      </c>
      <c r="AA478">
        <v>0.6</v>
      </c>
      <c r="AB478">
        <v>58.7</v>
      </c>
      <c r="AC478">
        <v>8.5</v>
      </c>
      <c r="AD478">
        <v>1.6</v>
      </c>
      <c r="AE478">
        <v>1.4</v>
      </c>
      <c r="AF478">
        <v>0.9</v>
      </c>
      <c r="AG478">
        <v>2</v>
      </c>
      <c r="AH478">
        <v>0.7</v>
      </c>
    </row>
    <row r="479" spans="1:34" x14ac:dyDescent="0.25">
      <c r="A479" t="s">
        <v>1296</v>
      </c>
      <c r="B479" t="s">
        <v>88</v>
      </c>
      <c r="C479" t="s">
        <v>1266</v>
      </c>
      <c r="D479" t="s">
        <v>1209</v>
      </c>
      <c r="E479" t="s">
        <v>1220</v>
      </c>
      <c r="F479" t="s">
        <v>1252</v>
      </c>
      <c r="G479" t="s">
        <v>984</v>
      </c>
      <c r="J479" s="2" t="s">
        <v>1212</v>
      </c>
      <c r="K479" s="2" t="str">
        <f>+IFERROR(VLOOKUP(B479,Sectores[[Sector]:[Columna1]],2),"")</f>
        <v>12 Forestal</v>
      </c>
      <c r="L479" s="2" t="str">
        <f>+IFERROR(VLOOKUP(C479,Contenido[[Contenido]:[Columna1]],2,0),"")</f>
        <v>12.03 Incendios Plantaciones</v>
      </c>
      <c r="M479" s="2" t="str">
        <f>+IFERROR(VLOOKUP(D479,Temas[[Tema]:[Columna1]],2,0),"")</f>
        <v>12.02.01 Causas Generales</v>
      </c>
      <c r="X479">
        <v>1.1000000000000001</v>
      </c>
      <c r="Y479">
        <v>1.5</v>
      </c>
      <c r="Z479">
        <v>1.5</v>
      </c>
      <c r="AA479">
        <v>1.6</v>
      </c>
      <c r="AB479">
        <v>11.8</v>
      </c>
      <c r="AC479">
        <v>11.1</v>
      </c>
      <c r="AD479">
        <v>7.3</v>
      </c>
      <c r="AE479">
        <v>3.5</v>
      </c>
      <c r="AF479">
        <v>7.4</v>
      </c>
      <c r="AG479">
        <v>1.9</v>
      </c>
      <c r="AH479">
        <v>18.7</v>
      </c>
    </row>
    <row r="480" spans="1:34" x14ac:dyDescent="0.25">
      <c r="A480" t="s">
        <v>1297</v>
      </c>
      <c r="B480" t="s">
        <v>88</v>
      </c>
      <c r="C480" t="s">
        <v>1266</v>
      </c>
      <c r="D480" t="s">
        <v>1209</v>
      </c>
      <c r="E480" t="s">
        <v>1222</v>
      </c>
      <c r="F480" t="s">
        <v>1252</v>
      </c>
      <c r="G480" t="s">
        <v>984</v>
      </c>
      <c r="J480" s="2" t="s">
        <v>1212</v>
      </c>
      <c r="K480" s="2" t="str">
        <f>+IFERROR(VLOOKUP(B480,Sectores[[Sector]:[Columna1]],2),"")</f>
        <v>12 Forestal</v>
      </c>
      <c r="L480" s="2" t="str">
        <f>+IFERROR(VLOOKUP(C480,Contenido[[Contenido]:[Columna1]],2,0),"")</f>
        <v>12.03 Incendios Plantaciones</v>
      </c>
      <c r="M480" s="2" t="str">
        <f>+IFERROR(VLOOKUP(D480,Temas[[Tema]:[Columna1]],2,0),"")</f>
        <v>12.02.01 Causas Generales</v>
      </c>
      <c r="X480">
        <v>1.3</v>
      </c>
      <c r="Y480">
        <v>1.6</v>
      </c>
      <c r="Z480">
        <v>2.6</v>
      </c>
      <c r="AA480">
        <v>3</v>
      </c>
      <c r="AB480">
        <v>8.5</v>
      </c>
      <c r="AC480">
        <v>3.9</v>
      </c>
      <c r="AD480">
        <v>2</v>
      </c>
      <c r="AE480">
        <v>13.4</v>
      </c>
      <c r="AF480">
        <v>4.3</v>
      </c>
      <c r="AG480">
        <v>11.3</v>
      </c>
      <c r="AH480">
        <v>12.2</v>
      </c>
    </row>
    <row r="481" spans="1:35" x14ac:dyDescent="0.25">
      <c r="A481" t="s">
        <v>1298</v>
      </c>
      <c r="B481" t="s">
        <v>88</v>
      </c>
      <c r="C481" t="s">
        <v>1266</v>
      </c>
      <c r="D481" t="s">
        <v>1209</v>
      </c>
      <c r="E481" t="s">
        <v>1224</v>
      </c>
      <c r="F481" t="s">
        <v>1252</v>
      </c>
      <c r="G481" t="s">
        <v>984</v>
      </c>
      <c r="J481" s="2" t="s">
        <v>1212</v>
      </c>
      <c r="K481" s="2" t="str">
        <f>+IFERROR(VLOOKUP(B481,Sectores[[Sector]:[Columna1]],2),"")</f>
        <v>12 Forestal</v>
      </c>
      <c r="L481" s="2" t="str">
        <f>+IFERROR(VLOOKUP(C481,Contenido[[Contenido]:[Columna1]],2,0),"")</f>
        <v>12.03 Incendios Plantaciones</v>
      </c>
      <c r="M481" s="2" t="str">
        <f>+IFERROR(VLOOKUP(D481,Temas[[Tema]:[Columna1]],2,0),"")</f>
        <v>12.02.01 Causas Generales</v>
      </c>
      <c r="X481">
        <v>3.6</v>
      </c>
      <c r="Y481">
        <v>58.4</v>
      </c>
      <c r="Z481">
        <v>42.7</v>
      </c>
      <c r="AA481">
        <v>17.2</v>
      </c>
      <c r="AB481">
        <v>32.4</v>
      </c>
      <c r="AC481">
        <v>41.1</v>
      </c>
      <c r="AD481">
        <v>25.6</v>
      </c>
      <c r="AE481">
        <v>1711.2</v>
      </c>
      <c r="AF481">
        <v>9.4</v>
      </c>
      <c r="AG481">
        <v>25.8</v>
      </c>
      <c r="AH481">
        <v>19.8</v>
      </c>
    </row>
    <row r="482" spans="1:35" x14ac:dyDescent="0.25">
      <c r="A482" t="s">
        <v>1299</v>
      </c>
      <c r="B482" t="s">
        <v>88</v>
      </c>
      <c r="C482" t="s">
        <v>1266</v>
      </c>
      <c r="D482" t="s">
        <v>1209</v>
      </c>
      <c r="E482" t="s">
        <v>1226</v>
      </c>
      <c r="F482" t="s">
        <v>1252</v>
      </c>
      <c r="G482" t="s">
        <v>984</v>
      </c>
      <c r="J482" s="2" t="s">
        <v>1212</v>
      </c>
      <c r="K482" s="2" t="str">
        <f>+IFERROR(VLOOKUP(B482,Sectores[[Sector]:[Columna1]],2),"")</f>
        <v>12 Forestal</v>
      </c>
      <c r="L482" s="2" t="str">
        <f>+IFERROR(VLOOKUP(C482,Contenido[[Contenido]:[Columna1]],2,0),"")</f>
        <v>12.03 Incendios Plantaciones</v>
      </c>
      <c r="M482" s="2" t="str">
        <f>+IFERROR(VLOOKUP(D482,Temas[[Tema]:[Columna1]],2,0),"")</f>
        <v>12.02.01 Causas Generales</v>
      </c>
      <c r="X482">
        <v>3.3</v>
      </c>
      <c r="Y482">
        <v>34.200000000000003</v>
      </c>
      <c r="Z482">
        <v>6.8</v>
      </c>
      <c r="AA482">
        <v>8.1999999999999993</v>
      </c>
      <c r="AB482">
        <v>9.9</v>
      </c>
      <c r="AC482">
        <v>33</v>
      </c>
      <c r="AD482">
        <v>6.6</v>
      </c>
      <c r="AE482">
        <v>198.2</v>
      </c>
      <c r="AF482">
        <v>10.6</v>
      </c>
      <c r="AG482">
        <v>13.9</v>
      </c>
      <c r="AH482">
        <v>23.3</v>
      </c>
    </row>
    <row r="483" spans="1:35" x14ac:dyDescent="0.25">
      <c r="A483" t="s">
        <v>1300</v>
      </c>
      <c r="B483" t="s">
        <v>88</v>
      </c>
      <c r="C483" t="s">
        <v>1266</v>
      </c>
      <c r="D483" t="s">
        <v>1209</v>
      </c>
      <c r="E483" t="s">
        <v>1228</v>
      </c>
      <c r="F483" t="s">
        <v>1252</v>
      </c>
      <c r="G483" t="s">
        <v>984</v>
      </c>
      <c r="J483" s="2" t="s">
        <v>1212</v>
      </c>
      <c r="K483" s="2" t="str">
        <f>+IFERROR(VLOOKUP(B483,Sectores[[Sector]:[Columna1]],2),"")</f>
        <v>12 Forestal</v>
      </c>
      <c r="L483" s="2" t="str">
        <f>+IFERROR(VLOOKUP(C483,Contenido[[Contenido]:[Columna1]],2,0),"")</f>
        <v>12.03 Incendios Plantaciones</v>
      </c>
      <c r="M483" s="2" t="str">
        <f>+IFERROR(VLOOKUP(D483,Temas[[Tema]:[Columna1]],2,0),"")</f>
        <v>12.02.01 Causas Generales</v>
      </c>
      <c r="X483">
        <v>2.4</v>
      </c>
      <c r="Y483">
        <v>0.3</v>
      </c>
      <c r="Z483">
        <v>0.2</v>
      </c>
      <c r="AA483">
        <v>0.1</v>
      </c>
      <c r="AB483">
        <v>4</v>
      </c>
      <c r="AC483">
        <v>0.7</v>
      </c>
      <c r="AE483">
        <v>5.2</v>
      </c>
      <c r="AF483">
        <v>0.1</v>
      </c>
      <c r="AG483">
        <v>42.9</v>
      </c>
    </row>
    <row r="484" spans="1:35" x14ac:dyDescent="0.25">
      <c r="A484" t="s">
        <v>1301</v>
      </c>
      <c r="B484" t="s">
        <v>88</v>
      </c>
      <c r="C484" t="s">
        <v>1266</v>
      </c>
      <c r="D484" t="s">
        <v>1209</v>
      </c>
      <c r="E484" t="s">
        <v>1230</v>
      </c>
      <c r="F484" t="s">
        <v>1252</v>
      </c>
      <c r="G484" t="s">
        <v>984</v>
      </c>
      <c r="J484" s="2" t="s">
        <v>1212</v>
      </c>
      <c r="K484" s="2" t="str">
        <f>+IFERROR(VLOOKUP(B484,Sectores[[Sector]:[Columna1]],2),"")</f>
        <v>12 Forestal</v>
      </c>
      <c r="L484" s="2" t="str">
        <f>+IFERROR(VLOOKUP(C484,Contenido[[Contenido]:[Columna1]],2,0),"")</f>
        <v>12.03 Incendios Plantaciones</v>
      </c>
      <c r="M484" s="2" t="str">
        <f>+IFERROR(VLOOKUP(D484,Temas[[Tema]:[Columna1]],2,0),"")</f>
        <v>12.02.01 Causas Generales</v>
      </c>
      <c r="Y484">
        <v>0.5</v>
      </c>
      <c r="Z484">
        <v>0.1</v>
      </c>
      <c r="AA484">
        <v>0.1</v>
      </c>
      <c r="AB484">
        <v>0.3</v>
      </c>
      <c r="AC484">
        <v>1.9</v>
      </c>
      <c r="AD484">
        <v>6.5</v>
      </c>
      <c r="AE484">
        <v>0.2</v>
      </c>
      <c r="AF484">
        <v>0.1</v>
      </c>
      <c r="AG484">
        <v>0.2</v>
      </c>
      <c r="AH484">
        <v>0.5</v>
      </c>
    </row>
    <row r="485" spans="1:35" x14ac:dyDescent="0.25">
      <c r="A485" t="s">
        <v>1302</v>
      </c>
      <c r="B485" t="s">
        <v>88</v>
      </c>
      <c r="C485" t="s">
        <v>1266</v>
      </c>
      <c r="D485" t="s">
        <v>1209</v>
      </c>
      <c r="E485" t="s">
        <v>1232</v>
      </c>
      <c r="F485" t="s">
        <v>1252</v>
      </c>
      <c r="G485" t="s">
        <v>984</v>
      </c>
      <c r="J485" s="2" t="s">
        <v>1212</v>
      </c>
      <c r="K485" s="2" t="str">
        <f>+IFERROR(VLOOKUP(B485,Sectores[[Sector]:[Columna1]],2),"")</f>
        <v>12 Forestal</v>
      </c>
      <c r="L485" s="2" t="str">
        <f>+IFERROR(VLOOKUP(C485,Contenido[[Contenido]:[Columna1]],2,0),"")</f>
        <v>12.03 Incendios Plantaciones</v>
      </c>
      <c r="M485" s="2" t="str">
        <f>+IFERROR(VLOOKUP(D485,Temas[[Tema]:[Columna1]],2,0),"")</f>
        <v>12.02.01 Causas Generales</v>
      </c>
      <c r="X485">
        <v>50</v>
      </c>
      <c r="Y485">
        <v>5.3</v>
      </c>
      <c r="Z485">
        <v>0.8</v>
      </c>
      <c r="AA485">
        <v>9.1</v>
      </c>
      <c r="AB485">
        <v>5.8</v>
      </c>
      <c r="AC485">
        <v>10</v>
      </c>
      <c r="AD485">
        <v>2.5</v>
      </c>
      <c r="AE485">
        <v>160.9</v>
      </c>
      <c r="AF485">
        <v>28.4</v>
      </c>
      <c r="AG485">
        <v>18.3</v>
      </c>
      <c r="AH485">
        <v>38.700000000000003</v>
      </c>
    </row>
    <row r="486" spans="1:35" x14ac:dyDescent="0.25">
      <c r="A486" t="s">
        <v>1303</v>
      </c>
      <c r="B486" t="s">
        <v>88</v>
      </c>
      <c r="C486" t="s">
        <v>1266</v>
      </c>
      <c r="D486" t="s">
        <v>1209</v>
      </c>
      <c r="E486" t="s">
        <v>1234</v>
      </c>
      <c r="F486" t="s">
        <v>1252</v>
      </c>
      <c r="G486" t="s">
        <v>984</v>
      </c>
      <c r="J486" s="2" t="s">
        <v>1212</v>
      </c>
      <c r="K486" s="2" t="str">
        <f>+IFERROR(VLOOKUP(B486,Sectores[[Sector]:[Columna1]],2),"")</f>
        <v>12 Forestal</v>
      </c>
      <c r="L486" s="2" t="str">
        <f>+IFERROR(VLOOKUP(C486,Contenido[[Contenido]:[Columna1]],2,0),"")</f>
        <v>12.03 Incendios Plantaciones</v>
      </c>
      <c r="M486" s="2" t="str">
        <f>+IFERROR(VLOOKUP(D486,Temas[[Tema]:[Columna1]],2,0),"")</f>
        <v>12.02.01 Causas Generales</v>
      </c>
      <c r="X486">
        <v>1.2</v>
      </c>
      <c r="Y486">
        <v>1.4</v>
      </c>
      <c r="Z486">
        <v>2.6</v>
      </c>
      <c r="AA486">
        <v>0.9</v>
      </c>
      <c r="AB486">
        <v>15.7</v>
      </c>
      <c r="AC486">
        <v>12.6</v>
      </c>
      <c r="AD486">
        <v>2.2999999999999998</v>
      </c>
      <c r="AE486">
        <v>3</v>
      </c>
      <c r="AF486">
        <v>3.6</v>
      </c>
      <c r="AG486">
        <v>2</v>
      </c>
      <c r="AH486">
        <v>10</v>
      </c>
    </row>
    <row r="487" spans="1:35" x14ac:dyDescent="0.25">
      <c r="A487" t="s">
        <v>1304</v>
      </c>
      <c r="B487" t="s">
        <v>88</v>
      </c>
      <c r="C487" t="s">
        <v>1266</v>
      </c>
      <c r="D487" t="s">
        <v>1209</v>
      </c>
      <c r="E487" t="s">
        <v>1236</v>
      </c>
      <c r="F487" t="s">
        <v>1252</v>
      </c>
      <c r="G487" t="s">
        <v>984</v>
      </c>
      <c r="J487" s="2" t="s">
        <v>1212</v>
      </c>
      <c r="K487" s="2" t="str">
        <f>+IFERROR(VLOOKUP(B487,Sectores[[Sector]:[Columna1]],2),"")</f>
        <v>12 Forestal</v>
      </c>
      <c r="L487" s="2" t="str">
        <f>+IFERROR(VLOOKUP(C487,Contenido[[Contenido]:[Columna1]],2,0),"")</f>
        <v>12.03 Incendios Plantaciones</v>
      </c>
      <c r="M487" s="2" t="str">
        <f>+IFERROR(VLOOKUP(D487,Temas[[Tema]:[Columna1]],2,0),"")</f>
        <v>12.02.01 Causas Generales</v>
      </c>
      <c r="X487">
        <v>3.7</v>
      </c>
      <c r="Y487">
        <v>3.8</v>
      </c>
      <c r="Z487">
        <v>8.9</v>
      </c>
      <c r="AA487">
        <v>1.7</v>
      </c>
      <c r="AB487">
        <v>6.3</v>
      </c>
      <c r="AC487">
        <v>5.8</v>
      </c>
      <c r="AD487">
        <v>4.5999999999999996</v>
      </c>
      <c r="AE487">
        <v>37.9</v>
      </c>
      <c r="AF487">
        <v>2.1</v>
      </c>
      <c r="AG487">
        <v>6</v>
      </c>
      <c r="AH487">
        <v>6.2</v>
      </c>
    </row>
    <row r="488" spans="1:35" x14ac:dyDescent="0.25">
      <c r="A488" t="s">
        <v>1305</v>
      </c>
      <c r="B488" t="s">
        <v>37</v>
      </c>
      <c r="C488" t="s">
        <v>1306</v>
      </c>
      <c r="D488" t="s">
        <v>1307</v>
      </c>
      <c r="E488" t="s">
        <v>1308</v>
      </c>
      <c r="F488" t="s">
        <v>1238</v>
      </c>
      <c r="G488" t="s">
        <v>1309</v>
      </c>
      <c r="J488" t="s">
        <v>1310</v>
      </c>
      <c r="K488" s="2" t="str">
        <f>+IFERROR(VLOOKUP(B488,Sectores[[Sector]:[Columna1]],2),"")</f>
        <v>16 Medioambiente</v>
      </c>
      <c r="L488" s="2" t="str">
        <f>+IFERROR(VLOOKUP(C488,Contenido[[Contenido]:[Columna1]],2,0),"")</f>
        <v>16.01 Dinámica de Glaciares</v>
      </c>
      <c r="M488" s="2" t="str">
        <f>+IFERROR(VLOOKUP(D488,Temas[[Tema]:[Columna1]],2,0),"")</f>
        <v>16.01.01 Ganancia (ha)</v>
      </c>
      <c r="AF488">
        <v>57934.291112888073</v>
      </c>
      <c r="AG488">
        <v>6877.3828351890024</v>
      </c>
      <c r="AH488">
        <v>17114.357269496046</v>
      </c>
      <c r="AI488">
        <v>13748.511442310974</v>
      </c>
    </row>
    <row r="489" spans="1:35" x14ac:dyDescent="0.25">
      <c r="A489" t="s">
        <v>1311</v>
      </c>
      <c r="B489" t="s">
        <v>37</v>
      </c>
      <c r="C489" t="s">
        <v>1306</v>
      </c>
      <c r="D489" t="s">
        <v>1307</v>
      </c>
      <c r="E489" t="s">
        <v>1312</v>
      </c>
      <c r="F489" t="s">
        <v>1238</v>
      </c>
      <c r="G489" t="s">
        <v>1313</v>
      </c>
      <c r="J489" t="s">
        <v>1310</v>
      </c>
      <c r="K489" s="2" t="str">
        <f>+IFERROR(VLOOKUP(B489,Sectores[[Sector]:[Columna1]],2),"")</f>
        <v>16 Medioambiente</v>
      </c>
      <c r="L489" s="2" t="str">
        <f>+IFERROR(VLOOKUP(C489,Contenido[[Contenido]:[Columna1]],2,0),"")</f>
        <v>16.01 Dinámica de Glaciares</v>
      </c>
      <c r="M489" s="2" t="str">
        <f>+IFERROR(VLOOKUP(D489,Temas[[Tema]:[Columna1]],2,0),"")</f>
        <v>16.01.01 Ganancia (ha)</v>
      </c>
      <c r="AF489">
        <v>25976.224842120049</v>
      </c>
      <c r="AG489">
        <v>68185.366234019923</v>
      </c>
      <c r="AH489">
        <v>29048.38764346996</v>
      </c>
    </row>
    <row r="490" spans="1:35" x14ac:dyDescent="0.25">
      <c r="A490" t="s">
        <v>1314</v>
      </c>
      <c r="B490" t="s">
        <v>37</v>
      </c>
      <c r="C490" t="s">
        <v>1306</v>
      </c>
      <c r="D490" t="s">
        <v>1315</v>
      </c>
      <c r="E490" t="s">
        <v>1308</v>
      </c>
      <c r="F490" t="s">
        <v>1238</v>
      </c>
      <c r="G490" t="s">
        <v>1309</v>
      </c>
      <c r="J490" t="s">
        <v>1310</v>
      </c>
      <c r="K490" s="2" t="str">
        <f>+IFERROR(VLOOKUP(B490,Sectores[[Sector]:[Columna1]],2),"")</f>
        <v>16 Medioambiente</v>
      </c>
      <c r="L490" s="2" t="str">
        <f>+IFERROR(VLOOKUP(C490,Contenido[[Contenido]:[Columna1]],2,0),"")</f>
        <v>16.01 Dinámica de Glaciares</v>
      </c>
      <c r="M490" s="2" t="str">
        <f>+IFERROR(VLOOKUP(D490,Temas[[Tema]:[Columna1]],2,0),"")</f>
        <v>16.01.03 Pérdida (ha)</v>
      </c>
      <c r="AF490">
        <v>5103.559843572003</v>
      </c>
      <c r="AG490">
        <v>24687.040944788045</v>
      </c>
      <c r="AH490">
        <v>6468.7707061150068</v>
      </c>
      <c r="AI490">
        <v>9828.0013147360241</v>
      </c>
    </row>
    <row r="491" spans="1:35" x14ac:dyDescent="0.25">
      <c r="A491" t="s">
        <v>1316</v>
      </c>
      <c r="B491" t="s">
        <v>37</v>
      </c>
      <c r="C491" t="s">
        <v>1306</v>
      </c>
      <c r="D491" t="s">
        <v>1315</v>
      </c>
      <c r="E491" t="s">
        <v>1312</v>
      </c>
      <c r="F491" t="s">
        <v>1238</v>
      </c>
      <c r="G491" t="s">
        <v>1313</v>
      </c>
      <c r="J491" t="s">
        <v>1310</v>
      </c>
      <c r="K491" s="2" t="str">
        <f>+IFERROR(VLOOKUP(B491,Sectores[[Sector]:[Columna1]],2),"")</f>
        <v>16 Medioambiente</v>
      </c>
      <c r="L491" s="2" t="str">
        <f>+IFERROR(VLOOKUP(C491,Contenido[[Contenido]:[Columna1]],2,0),"")</f>
        <v>16.01 Dinámica de Glaciares</v>
      </c>
      <c r="M491" s="2" t="str">
        <f>+IFERROR(VLOOKUP(D491,Temas[[Tema]:[Columna1]],2,0),"")</f>
        <v>16.01.03 Pérdida (ha)</v>
      </c>
      <c r="AF491">
        <v>40849.623022186082</v>
      </c>
      <c r="AG491">
        <v>22890.781158730089</v>
      </c>
      <c r="AH491">
        <v>19672.24912201599</v>
      </c>
    </row>
    <row r="492" spans="1:35" x14ac:dyDescent="0.25">
      <c r="A492" t="s">
        <v>1317</v>
      </c>
      <c r="B492" t="s">
        <v>37</v>
      </c>
      <c r="C492" t="s">
        <v>1306</v>
      </c>
      <c r="D492" t="s">
        <v>1318</v>
      </c>
      <c r="E492" t="s">
        <v>1308</v>
      </c>
      <c r="F492" t="s">
        <v>1238</v>
      </c>
      <c r="G492" t="s">
        <v>1309</v>
      </c>
      <c r="J492" t="s">
        <v>1310</v>
      </c>
      <c r="K492" s="2" t="str">
        <f>+IFERROR(VLOOKUP(B492,Sectores[[Sector]:[Columna1]],2),"")</f>
        <v>16 Medioambiente</v>
      </c>
      <c r="L492" s="2" t="str">
        <f>+IFERROR(VLOOKUP(C492,Contenido[[Contenido]:[Columna1]],2,0),"")</f>
        <v>16.01 Dinámica de Glaciares</v>
      </c>
      <c r="M492" s="2" t="str">
        <f>+IFERROR(VLOOKUP(D492,Temas[[Tema]:[Columna1]],2,0),"")</f>
        <v>16.01.04 Sin Cambio (ha)</v>
      </c>
      <c r="AF492">
        <v>50958.50135029995</v>
      </c>
      <c r="AG492">
        <v>84205.75151994593</v>
      </c>
      <c r="AH492">
        <v>84614.363648583108</v>
      </c>
      <c r="AI492">
        <v>91900.719601312929</v>
      </c>
    </row>
    <row r="493" spans="1:35" x14ac:dyDescent="0.25">
      <c r="A493" t="s">
        <v>1319</v>
      </c>
      <c r="B493" t="s">
        <v>37</v>
      </c>
      <c r="C493" t="s">
        <v>1306</v>
      </c>
      <c r="D493" t="s">
        <v>1318</v>
      </c>
      <c r="E493" t="s">
        <v>1312</v>
      </c>
      <c r="F493" t="s">
        <v>1238</v>
      </c>
      <c r="G493" t="s">
        <v>1313</v>
      </c>
      <c r="J493" t="s">
        <v>1310</v>
      </c>
      <c r="K493" s="2" t="str">
        <f>+IFERROR(VLOOKUP(B493,Sectores[[Sector]:[Columna1]],2),"")</f>
        <v>16 Medioambiente</v>
      </c>
      <c r="L493" s="2" t="str">
        <f>+IFERROR(VLOOKUP(C493,Contenido[[Contenido]:[Columna1]],2,0),"")</f>
        <v>16.01 Dinámica de Glaciares</v>
      </c>
      <c r="M493" s="2" t="str">
        <f>+IFERROR(VLOOKUP(D493,Temas[[Tema]:[Columna1]],2,0),"")</f>
        <v>16.01.04 Sin Cambio (ha)</v>
      </c>
      <c r="AF493">
        <v>130282.31732920818</v>
      </c>
      <c r="AG493">
        <v>133367.76101434592</v>
      </c>
      <c r="AH493">
        <v>235379.56134748465</v>
      </c>
    </row>
    <row r="494" spans="1:35" x14ac:dyDescent="0.25">
      <c r="A494" t="s">
        <v>1320</v>
      </c>
      <c r="B494" t="s">
        <v>37</v>
      </c>
      <c r="C494" t="s">
        <v>1306</v>
      </c>
      <c r="D494" t="s">
        <v>1321</v>
      </c>
      <c r="E494" t="s">
        <v>1308</v>
      </c>
      <c r="F494" t="s">
        <v>1238</v>
      </c>
      <c r="G494" t="s">
        <v>1309</v>
      </c>
      <c r="J494" t="s">
        <v>1310</v>
      </c>
      <c r="K494" s="2" t="str">
        <f>+IFERROR(VLOOKUP(B494,Sectores[[Sector]:[Columna1]],2),"")</f>
        <v>16 Medioambiente</v>
      </c>
      <c r="L494" s="2" t="str">
        <f>+IFERROR(VLOOKUP(C494,Contenido[[Contenido]:[Columna1]],2,0),"")</f>
        <v>16.01 Dinámica de Glaciares</v>
      </c>
      <c r="M494" s="2" t="str">
        <f>+IFERROR(VLOOKUP(D494,Temas[[Tema]:[Columna1]],2,0),"")</f>
        <v>16.01.05 Sin Nieve (ha)</v>
      </c>
      <c r="AF494">
        <v>210891.08032853817</v>
      </c>
      <c r="AG494">
        <v>209117.25733571529</v>
      </c>
      <c r="AH494">
        <v>216689.94101068482</v>
      </c>
      <c r="AI494">
        <v>209410.20027351304</v>
      </c>
    </row>
    <row r="495" spans="1:35" x14ac:dyDescent="0.25">
      <c r="A495" t="s">
        <v>1322</v>
      </c>
      <c r="B495" t="s">
        <v>37</v>
      </c>
      <c r="C495" t="s">
        <v>1306</v>
      </c>
      <c r="D495" t="s">
        <v>1321</v>
      </c>
      <c r="E495" t="s">
        <v>1312</v>
      </c>
      <c r="F495" t="s">
        <v>1238</v>
      </c>
      <c r="G495" t="s">
        <v>1313</v>
      </c>
      <c r="J495" t="s">
        <v>1310</v>
      </c>
      <c r="K495" s="2" t="str">
        <f>+IFERROR(VLOOKUP(B495,Sectores[[Sector]:[Columna1]],2),"")</f>
        <v>16 Medioambiente</v>
      </c>
      <c r="L495" s="2" t="str">
        <f>+IFERROR(VLOOKUP(C495,Contenido[[Contenido]:[Columna1]],2,0),"")</f>
        <v>16.01 Dinámica de Glaciares</v>
      </c>
      <c r="M495" s="2" t="str">
        <f>+IFERROR(VLOOKUP(D495,Temas[[Tema]:[Columna1]],2,0),"")</f>
        <v>16.01.05 Sin Nieve (ha)</v>
      </c>
      <c r="AF495">
        <v>127779.26743905396</v>
      </c>
      <c r="AG495">
        <v>100443.52422614199</v>
      </c>
      <c r="AH495">
        <v>40787.234523657949</v>
      </c>
    </row>
    <row r="496" spans="1:35" x14ac:dyDescent="0.25">
      <c r="A496" t="s">
        <v>1323</v>
      </c>
      <c r="B496" t="s">
        <v>37</v>
      </c>
      <c r="C496" t="s">
        <v>1306</v>
      </c>
      <c r="D496" t="s">
        <v>1324</v>
      </c>
      <c r="E496" t="s">
        <v>1308</v>
      </c>
      <c r="F496" t="s">
        <v>1238</v>
      </c>
      <c r="G496" t="s">
        <v>1325</v>
      </c>
      <c r="J496" t="s">
        <v>1310</v>
      </c>
      <c r="K496" s="2" t="str">
        <f>+IFERROR(VLOOKUP(B496,Sectores[[Sector]:[Columna1]],2),"")</f>
        <v>16 Medioambiente</v>
      </c>
      <c r="L496" s="2" t="str">
        <f>+IFERROR(VLOOKUP(C496,Contenido[[Contenido]:[Columna1]],2,0),"")</f>
        <v>16.01 Dinámica de Glaciares</v>
      </c>
      <c r="M496" s="2" t="str">
        <f>+IFERROR(VLOOKUP(D496,Temas[[Tema]:[Columna1]],2,0),"")</f>
        <v>16.01.02 Nieve (ha)</v>
      </c>
      <c r="AE496">
        <v>56062.061193076006</v>
      </c>
      <c r="AF496">
        <v>108892.7924623242</v>
      </c>
      <c r="AG496">
        <v>91083.13435337889</v>
      </c>
      <c r="AH496">
        <v>101728.72091648303</v>
      </c>
      <c r="AI496">
        <v>105649.23104378299</v>
      </c>
    </row>
    <row r="497" spans="1:34" x14ac:dyDescent="0.25">
      <c r="A497" t="s">
        <v>1326</v>
      </c>
      <c r="B497" t="s">
        <v>37</v>
      </c>
      <c r="C497" t="s">
        <v>1306</v>
      </c>
      <c r="D497" t="s">
        <v>1324</v>
      </c>
      <c r="E497" t="s">
        <v>1312</v>
      </c>
      <c r="F497" t="s">
        <v>1238</v>
      </c>
      <c r="G497" t="s">
        <v>1327</v>
      </c>
      <c r="J497" t="s">
        <v>1310</v>
      </c>
      <c r="K497" s="2" t="str">
        <f>+IFERROR(VLOOKUP(B497,Sectores[[Sector]:[Columna1]],2),"")</f>
        <v>16 Medioambiente</v>
      </c>
      <c r="L497" s="2" t="str">
        <f>+IFERROR(VLOOKUP(C497,Contenido[[Contenido]:[Columna1]],2,0),"")</f>
        <v>16.01 Dinámica de Glaciares</v>
      </c>
      <c r="M497" s="2" t="str">
        <f>+IFERROR(VLOOKUP(D497,Temas[[Tema]:[Columna1]],2,0),"")</f>
        <v>16.01.02 Nieve (ha)</v>
      </c>
      <c r="AE497">
        <v>171131.94035613493</v>
      </c>
      <c r="AF497">
        <v>156258.54217234883</v>
      </c>
      <c r="AG497">
        <v>201553.1272493664</v>
      </c>
      <c r="AH497">
        <v>264427.94898466812</v>
      </c>
    </row>
    <row r="498" spans="1:34" x14ac:dyDescent="0.25">
      <c r="A498" t="s">
        <v>1328</v>
      </c>
      <c r="B498" t="s">
        <v>1329</v>
      </c>
      <c r="C498" t="s">
        <v>1330</v>
      </c>
      <c r="D498" t="s">
        <v>1331</v>
      </c>
      <c r="E498" t="s">
        <v>1332</v>
      </c>
      <c r="F498" t="s">
        <v>1333</v>
      </c>
      <c r="G498" t="s">
        <v>1334</v>
      </c>
      <c r="J498" t="s">
        <v>1335</v>
      </c>
      <c r="K498" s="2" t="str">
        <f>+IFERROR(VLOOKUP(B498,Sectores[[Sector]:[Columna1]],2),"")</f>
        <v>20 Política y Gobierno</v>
      </c>
      <c r="L498" s="2" t="str">
        <f>+IFERROR(VLOOKUP(C498,Contenido[[Contenido]:[Columna1]],2,0),"")</f>
        <v>20.01 Programas Gubernamentales</v>
      </c>
      <c r="M498" s="2" t="str">
        <f>+IFERROR(VLOOKUP(D498,Temas[[Tema]:[Columna1]],2,0),"")</f>
        <v>20.01.24 Nacional</v>
      </c>
      <c r="N498">
        <v>4</v>
      </c>
      <c r="O498">
        <v>5</v>
      </c>
      <c r="P498">
        <v>6</v>
      </c>
      <c r="Q498">
        <v>2</v>
      </c>
      <c r="R498">
        <v>7</v>
      </c>
      <c r="S498">
        <v>4</v>
      </c>
      <c r="T498">
        <v>5</v>
      </c>
      <c r="U498">
        <v>5</v>
      </c>
      <c r="V498">
        <v>4</v>
      </c>
      <c r="W498">
        <v>9</v>
      </c>
      <c r="Y498">
        <v>1</v>
      </c>
      <c r="Z498">
        <v>1</v>
      </c>
      <c r="AE498">
        <v>4</v>
      </c>
      <c r="AF498">
        <v>2</v>
      </c>
      <c r="AG498">
        <v>1</v>
      </c>
    </row>
    <row r="499" spans="1:34" x14ac:dyDescent="0.25">
      <c r="A499" t="s">
        <v>1336</v>
      </c>
      <c r="B499" t="s">
        <v>1329</v>
      </c>
      <c r="C499" t="s">
        <v>1330</v>
      </c>
      <c r="D499" t="s">
        <v>1331</v>
      </c>
      <c r="E499" t="s">
        <v>1337</v>
      </c>
      <c r="F499" t="s">
        <v>1333</v>
      </c>
      <c r="G499" t="s">
        <v>1334</v>
      </c>
      <c r="J499" t="s">
        <v>1335</v>
      </c>
      <c r="K499" s="2" t="str">
        <f>+IFERROR(VLOOKUP(B499,Sectores[[Sector]:[Columna1]],2),"")</f>
        <v>20 Política y Gobierno</v>
      </c>
      <c r="L499" s="2" t="str">
        <f>+IFERROR(VLOOKUP(C499,Contenido[[Contenido]:[Columna1]],2,0),"")</f>
        <v>20.01 Programas Gubernamentales</v>
      </c>
      <c r="M499" s="2" t="str">
        <f>+IFERROR(VLOOKUP(D499,Temas[[Tema]:[Columna1]],2,0),"")</f>
        <v>20.01.24 Nacional</v>
      </c>
      <c r="N499">
        <v>6</v>
      </c>
      <c r="O499">
        <v>7</v>
      </c>
      <c r="P499">
        <v>6</v>
      </c>
      <c r="Q499">
        <v>9</v>
      </c>
      <c r="R499">
        <v>10</v>
      </c>
      <c r="S499">
        <v>9</v>
      </c>
      <c r="T499">
        <v>8</v>
      </c>
      <c r="U499">
        <v>16</v>
      </c>
      <c r="V499">
        <v>17</v>
      </c>
      <c r="W499">
        <v>8</v>
      </c>
      <c r="X499">
        <v>25</v>
      </c>
      <c r="Y499">
        <v>19</v>
      </c>
      <c r="Z499">
        <v>15</v>
      </c>
      <c r="AA499">
        <v>13</v>
      </c>
      <c r="AB499">
        <v>17</v>
      </c>
      <c r="AC499">
        <v>12</v>
      </c>
      <c r="AD499">
        <v>18</v>
      </c>
      <c r="AE499">
        <v>10</v>
      </c>
      <c r="AF499">
        <v>10</v>
      </c>
      <c r="AG499">
        <v>9</v>
      </c>
      <c r="AH499">
        <v>11</v>
      </c>
    </row>
    <row r="500" spans="1:34" x14ac:dyDescent="0.25">
      <c r="A500" t="s">
        <v>1338</v>
      </c>
      <c r="B500" t="s">
        <v>1329</v>
      </c>
      <c r="C500" t="s">
        <v>1330</v>
      </c>
      <c r="D500" t="s">
        <v>1331</v>
      </c>
      <c r="E500" t="s">
        <v>140</v>
      </c>
      <c r="F500" t="s">
        <v>1333</v>
      </c>
      <c r="G500" t="s">
        <v>1334</v>
      </c>
      <c r="J500" t="s">
        <v>1335</v>
      </c>
      <c r="K500" s="2" t="str">
        <f>+IFERROR(VLOOKUP(B500,Sectores[[Sector]:[Columna1]],2),"")</f>
        <v>20 Política y Gobierno</v>
      </c>
      <c r="L500" s="2" t="str">
        <f>+IFERROR(VLOOKUP(C500,Contenido[[Contenido]:[Columna1]],2,0),"")</f>
        <v>20.01 Programas Gubernamentales</v>
      </c>
      <c r="M500" s="2" t="str">
        <f>+IFERROR(VLOOKUP(D500,Temas[[Tema]:[Columna1]],2,0),"")</f>
        <v>20.01.24 Nacional</v>
      </c>
      <c r="N500">
        <v>8</v>
      </c>
      <c r="O500">
        <v>9</v>
      </c>
      <c r="P500">
        <v>7</v>
      </c>
      <c r="Q500">
        <v>6</v>
      </c>
      <c r="R500">
        <v>10</v>
      </c>
      <c r="S500">
        <v>9</v>
      </c>
      <c r="T500">
        <v>6</v>
      </c>
      <c r="U500">
        <v>7</v>
      </c>
      <c r="V500">
        <v>7</v>
      </c>
      <c r="W500">
        <v>13</v>
      </c>
      <c r="X500">
        <v>7</v>
      </c>
      <c r="Y500">
        <v>5</v>
      </c>
      <c r="Z500">
        <v>3</v>
      </c>
      <c r="AA500">
        <v>5</v>
      </c>
      <c r="AB500">
        <v>8</v>
      </c>
      <c r="AC500">
        <v>6</v>
      </c>
      <c r="AD500">
        <v>7</v>
      </c>
      <c r="AE500">
        <v>11</v>
      </c>
      <c r="AF500">
        <v>10</v>
      </c>
      <c r="AG500">
        <v>6</v>
      </c>
      <c r="AH500">
        <v>6</v>
      </c>
    </row>
    <row r="501" spans="1:34" x14ac:dyDescent="0.25">
      <c r="A501" t="s">
        <v>1339</v>
      </c>
      <c r="B501" t="s">
        <v>1329</v>
      </c>
      <c r="C501" t="s">
        <v>1330</v>
      </c>
      <c r="D501" t="s">
        <v>1331</v>
      </c>
      <c r="E501" t="s">
        <v>1340</v>
      </c>
      <c r="F501" t="s">
        <v>1333</v>
      </c>
      <c r="G501" t="s">
        <v>1334</v>
      </c>
      <c r="J501" t="s">
        <v>1335</v>
      </c>
      <c r="K501" s="2" t="str">
        <f>+IFERROR(VLOOKUP(B501,Sectores[[Sector]:[Columna1]],2),"")</f>
        <v>20 Política y Gobierno</v>
      </c>
      <c r="L501" s="2" t="str">
        <f>+IFERROR(VLOOKUP(C501,Contenido[[Contenido]:[Columna1]],2,0),"")</f>
        <v>20.01 Programas Gubernamentales</v>
      </c>
      <c r="M501" s="2" t="str">
        <f>+IFERROR(VLOOKUP(D501,Temas[[Tema]:[Columna1]],2,0),"")</f>
        <v>20.01.24 Nacional</v>
      </c>
      <c r="P501">
        <v>6</v>
      </c>
      <c r="Q501">
        <v>2</v>
      </c>
      <c r="R501">
        <v>4</v>
      </c>
      <c r="S501">
        <v>1</v>
      </c>
      <c r="T501">
        <v>2</v>
      </c>
      <c r="U501">
        <v>4</v>
      </c>
      <c r="V501">
        <v>7</v>
      </c>
      <c r="W501">
        <v>8</v>
      </c>
      <c r="X501">
        <v>7</v>
      </c>
      <c r="Y501">
        <v>3</v>
      </c>
      <c r="Z501">
        <v>11</v>
      </c>
      <c r="AA501">
        <v>6</v>
      </c>
      <c r="AC501">
        <v>1</v>
      </c>
    </row>
    <row r="502" spans="1:34" x14ac:dyDescent="0.25">
      <c r="A502" t="s">
        <v>1341</v>
      </c>
      <c r="B502" t="s">
        <v>1329</v>
      </c>
      <c r="C502" t="s">
        <v>1330</v>
      </c>
      <c r="D502" t="s">
        <v>1331</v>
      </c>
      <c r="E502" t="s">
        <v>1342</v>
      </c>
      <c r="F502" t="s">
        <v>1333</v>
      </c>
      <c r="G502" t="s">
        <v>1334</v>
      </c>
      <c r="J502" t="s">
        <v>1335</v>
      </c>
      <c r="K502" s="2" t="str">
        <f>+IFERROR(VLOOKUP(B502,Sectores[[Sector]:[Columna1]],2),"")</f>
        <v>20 Política y Gobierno</v>
      </c>
      <c r="L502" s="2" t="str">
        <f>+IFERROR(VLOOKUP(C502,Contenido[[Contenido]:[Columna1]],2,0),"")</f>
        <v>20.01 Programas Gubernamentales</v>
      </c>
      <c r="M502" s="2" t="str">
        <f>+IFERROR(VLOOKUP(D502,Temas[[Tema]:[Columna1]],2,0),"")</f>
        <v>20.01.24 Nacional</v>
      </c>
      <c r="N502">
        <v>20</v>
      </c>
      <c r="O502">
        <v>21</v>
      </c>
      <c r="P502">
        <v>25</v>
      </c>
      <c r="Q502">
        <v>19</v>
      </c>
      <c r="R502">
        <v>31</v>
      </c>
      <c r="S502">
        <v>23</v>
      </c>
      <c r="T502">
        <v>21</v>
      </c>
      <c r="U502">
        <v>32</v>
      </c>
      <c r="V502">
        <v>35</v>
      </c>
      <c r="W502">
        <v>38</v>
      </c>
      <c r="X502">
        <v>39</v>
      </c>
      <c r="Y502">
        <v>28</v>
      </c>
      <c r="Z502">
        <v>30</v>
      </c>
      <c r="AA502">
        <v>24</v>
      </c>
      <c r="AB502">
        <v>25</v>
      </c>
      <c r="AC502">
        <v>19</v>
      </c>
      <c r="AD502">
        <v>25</v>
      </c>
      <c r="AE502">
        <v>25</v>
      </c>
      <c r="AF502">
        <v>22</v>
      </c>
      <c r="AG502">
        <v>16</v>
      </c>
      <c r="AH502">
        <v>17</v>
      </c>
    </row>
    <row r="503" spans="1:34" x14ac:dyDescent="0.25">
      <c r="A503" t="s">
        <v>1343</v>
      </c>
      <c r="B503" t="s">
        <v>1329</v>
      </c>
      <c r="C503" t="s">
        <v>1330</v>
      </c>
      <c r="D503" t="s">
        <v>1344</v>
      </c>
      <c r="E503" t="s">
        <v>1332</v>
      </c>
      <c r="F503" t="s">
        <v>1333</v>
      </c>
      <c r="G503" t="s">
        <v>1334</v>
      </c>
      <c r="J503" t="s">
        <v>1335</v>
      </c>
      <c r="K503" s="2" t="str">
        <f>+IFERROR(VLOOKUP(B503,Sectores[[Sector]:[Columna1]],2),"")</f>
        <v>20 Política y Gobierno</v>
      </c>
      <c r="L503" s="2" t="str">
        <f>+IFERROR(VLOOKUP(C503,Contenido[[Contenido]:[Columna1]],2,0),"")</f>
        <v>20.01 Programas Gubernamentales</v>
      </c>
      <c r="M503" s="2" t="str">
        <f>+IFERROR(VLOOKUP(D503,Temas[[Tema]:[Columna1]],2,0),"")</f>
        <v>20.01.22 Ministerio Secretaría General de Gobierno</v>
      </c>
      <c r="T503">
        <v>1</v>
      </c>
    </row>
    <row r="504" spans="1:34" x14ac:dyDescent="0.25">
      <c r="A504" t="s">
        <v>1345</v>
      </c>
      <c r="B504" t="s">
        <v>1329</v>
      </c>
      <c r="C504" t="s">
        <v>1330</v>
      </c>
      <c r="D504" t="s">
        <v>1344</v>
      </c>
      <c r="E504" t="s">
        <v>1337</v>
      </c>
      <c r="F504" t="s">
        <v>1333</v>
      </c>
      <c r="G504" t="s">
        <v>1334</v>
      </c>
      <c r="J504" t="s">
        <v>1335</v>
      </c>
      <c r="K504" s="2" t="str">
        <f>+IFERROR(VLOOKUP(B504,Sectores[[Sector]:[Columna1]],2),"")</f>
        <v>20 Política y Gobierno</v>
      </c>
      <c r="L504" s="2" t="str">
        <f>+IFERROR(VLOOKUP(C504,Contenido[[Contenido]:[Columna1]],2,0),"")</f>
        <v>20.01 Programas Gubernamentales</v>
      </c>
      <c r="M504" s="2" t="str">
        <f>+IFERROR(VLOOKUP(D504,Temas[[Tema]:[Columna1]],2,0),"")</f>
        <v>20.01.22 Ministerio Secretaría General de Gobierno</v>
      </c>
      <c r="U504">
        <v>3</v>
      </c>
      <c r="AA504">
        <v>1</v>
      </c>
      <c r="AB504">
        <v>2</v>
      </c>
    </row>
    <row r="505" spans="1:34" x14ac:dyDescent="0.25">
      <c r="A505" t="s">
        <v>1346</v>
      </c>
      <c r="B505" t="s">
        <v>1329</v>
      </c>
      <c r="C505" t="s">
        <v>1330</v>
      </c>
      <c r="D505" t="s">
        <v>1344</v>
      </c>
      <c r="E505" t="s">
        <v>140</v>
      </c>
      <c r="F505" t="s">
        <v>1333</v>
      </c>
      <c r="G505" t="s">
        <v>1334</v>
      </c>
      <c r="J505" t="s">
        <v>1335</v>
      </c>
      <c r="K505" s="2" t="str">
        <f>+IFERROR(VLOOKUP(B505,Sectores[[Sector]:[Columna1]],2),"")</f>
        <v>20 Política y Gobierno</v>
      </c>
      <c r="L505" s="2" t="str">
        <f>+IFERROR(VLOOKUP(C505,Contenido[[Contenido]:[Columna1]],2,0),"")</f>
        <v>20.01 Programas Gubernamentales</v>
      </c>
      <c r="M505" s="2" t="str">
        <f>+IFERROR(VLOOKUP(D505,Temas[[Tema]:[Columna1]],2,0),"")</f>
        <v>20.01.22 Ministerio Secretaría General de Gobierno</v>
      </c>
      <c r="O505">
        <v>1</v>
      </c>
      <c r="W505">
        <v>1</v>
      </c>
      <c r="AG505">
        <v>1</v>
      </c>
    </row>
    <row r="506" spans="1:34" x14ac:dyDescent="0.25">
      <c r="A506" t="s">
        <v>1347</v>
      </c>
      <c r="B506" t="s">
        <v>1329</v>
      </c>
      <c r="C506" t="s">
        <v>1330</v>
      </c>
      <c r="D506" t="s">
        <v>1344</v>
      </c>
      <c r="E506" t="s">
        <v>1342</v>
      </c>
      <c r="F506" t="s">
        <v>1333</v>
      </c>
      <c r="G506" t="s">
        <v>1334</v>
      </c>
      <c r="J506" t="s">
        <v>1335</v>
      </c>
      <c r="K506" s="2" t="str">
        <f>+IFERROR(VLOOKUP(B506,Sectores[[Sector]:[Columna1]],2),"")</f>
        <v>20 Política y Gobierno</v>
      </c>
      <c r="L506" s="2" t="str">
        <f>+IFERROR(VLOOKUP(C506,Contenido[[Contenido]:[Columna1]],2,0),"")</f>
        <v>20.01 Programas Gubernamentales</v>
      </c>
      <c r="M506" s="2" t="str">
        <f>+IFERROR(VLOOKUP(D506,Temas[[Tema]:[Columna1]],2,0),"")</f>
        <v>20.01.22 Ministerio Secretaría General de Gobierno</v>
      </c>
      <c r="O506">
        <v>1</v>
      </c>
      <c r="T506">
        <v>1</v>
      </c>
      <c r="U506">
        <v>3</v>
      </c>
      <c r="W506">
        <v>1</v>
      </c>
      <c r="AA506">
        <v>1</v>
      </c>
      <c r="AB506">
        <v>2</v>
      </c>
      <c r="AG506">
        <v>1</v>
      </c>
    </row>
    <row r="507" spans="1:34" x14ac:dyDescent="0.25">
      <c r="A507" t="s">
        <v>1348</v>
      </c>
      <c r="B507" t="s">
        <v>1329</v>
      </c>
      <c r="C507" t="s">
        <v>1330</v>
      </c>
      <c r="D507" t="s">
        <v>1349</v>
      </c>
      <c r="E507" t="s">
        <v>1332</v>
      </c>
      <c r="F507" t="s">
        <v>1333</v>
      </c>
      <c r="G507" t="s">
        <v>1334</v>
      </c>
      <c r="J507" t="s">
        <v>1335</v>
      </c>
      <c r="K507" s="2" t="str">
        <f>+IFERROR(VLOOKUP(B507,Sectores[[Sector]:[Columna1]],2),"")</f>
        <v>20 Política y Gobierno</v>
      </c>
      <c r="L507" s="2" t="str">
        <f>+IFERROR(VLOOKUP(C507,Contenido[[Contenido]:[Columna1]],2,0),"")</f>
        <v>20.01 Programas Gubernamentales</v>
      </c>
      <c r="M507" s="2" t="str">
        <f>+IFERROR(VLOOKUP(D507,Temas[[Tema]:[Columna1]],2,0),"")</f>
        <v>20.01.23 Ministerio Secretaría General de la Presidencia de la República</v>
      </c>
      <c r="O507">
        <v>2</v>
      </c>
    </row>
    <row r="508" spans="1:34" x14ac:dyDescent="0.25">
      <c r="A508" t="s">
        <v>1350</v>
      </c>
      <c r="B508" t="s">
        <v>1329</v>
      </c>
      <c r="C508" t="s">
        <v>1330</v>
      </c>
      <c r="D508" t="s">
        <v>1349</v>
      </c>
      <c r="E508" t="s">
        <v>1337</v>
      </c>
      <c r="F508" t="s">
        <v>1333</v>
      </c>
      <c r="G508" t="s">
        <v>1334</v>
      </c>
      <c r="J508" t="s">
        <v>1335</v>
      </c>
      <c r="K508" s="2" t="str">
        <f>+IFERROR(VLOOKUP(B508,Sectores[[Sector]:[Columna1]],2),"")</f>
        <v>20 Política y Gobierno</v>
      </c>
      <c r="L508" s="2" t="str">
        <f>+IFERROR(VLOOKUP(C508,Contenido[[Contenido]:[Columna1]],2,0),"")</f>
        <v>20.01 Programas Gubernamentales</v>
      </c>
      <c r="M508" s="2" t="str">
        <f>+IFERROR(VLOOKUP(D508,Temas[[Tema]:[Columna1]],2,0),"")</f>
        <v>20.01.23 Ministerio Secretaría General de la Presidencia de la República</v>
      </c>
      <c r="S508">
        <v>1</v>
      </c>
      <c r="T508">
        <v>1</v>
      </c>
      <c r="U508">
        <v>1</v>
      </c>
      <c r="V508">
        <v>2</v>
      </c>
    </row>
    <row r="509" spans="1:34" x14ac:dyDescent="0.25">
      <c r="A509" t="s">
        <v>1351</v>
      </c>
      <c r="B509" t="s">
        <v>1329</v>
      </c>
      <c r="C509" t="s">
        <v>1330</v>
      </c>
      <c r="D509" t="s">
        <v>1349</v>
      </c>
      <c r="E509" t="s">
        <v>1342</v>
      </c>
      <c r="F509" t="s">
        <v>1333</v>
      </c>
      <c r="G509" t="s">
        <v>1334</v>
      </c>
      <c r="J509" t="s">
        <v>1335</v>
      </c>
      <c r="K509" s="2" t="str">
        <f>+IFERROR(VLOOKUP(B509,Sectores[[Sector]:[Columna1]],2),"")</f>
        <v>20 Política y Gobierno</v>
      </c>
      <c r="L509" s="2" t="str">
        <f>+IFERROR(VLOOKUP(C509,Contenido[[Contenido]:[Columna1]],2,0),"")</f>
        <v>20.01 Programas Gubernamentales</v>
      </c>
      <c r="M509" s="2" t="str">
        <f>+IFERROR(VLOOKUP(D509,Temas[[Tema]:[Columna1]],2,0),"")</f>
        <v>20.01.23 Ministerio Secretaría General de la Presidencia de la República</v>
      </c>
      <c r="N509">
        <v>1</v>
      </c>
      <c r="O509">
        <v>2</v>
      </c>
      <c r="S509">
        <v>1</v>
      </c>
      <c r="T509">
        <v>1</v>
      </c>
      <c r="U509">
        <v>1</v>
      </c>
      <c r="V509">
        <v>2</v>
      </c>
    </row>
    <row r="510" spans="1:34" x14ac:dyDescent="0.25">
      <c r="A510" t="s">
        <v>1352</v>
      </c>
      <c r="B510" t="s">
        <v>1329</v>
      </c>
      <c r="C510" t="s">
        <v>1330</v>
      </c>
      <c r="D510" t="s">
        <v>1353</v>
      </c>
      <c r="E510" t="s">
        <v>1332</v>
      </c>
      <c r="F510" t="s">
        <v>1333</v>
      </c>
      <c r="G510" t="s">
        <v>1334</v>
      </c>
      <c r="J510" t="s">
        <v>1335</v>
      </c>
      <c r="K510" s="2" t="str">
        <f>+IFERROR(VLOOKUP(B510,Sectores[[Sector]:[Columna1]],2),"")</f>
        <v>20 Política y Gobierno</v>
      </c>
      <c r="L510" s="2" t="str">
        <f>+IFERROR(VLOOKUP(C510,Contenido[[Contenido]:[Columna1]],2,0),"")</f>
        <v>20.01 Programas Gubernamentales</v>
      </c>
      <c r="M510" s="2" t="str">
        <f>+IFERROR(VLOOKUP(D510,Temas[[Tema]:[Columna1]],2,0),"")</f>
        <v>20.01.01 Ministerio de Agricultura</v>
      </c>
      <c r="N510">
        <v>1</v>
      </c>
      <c r="O510">
        <v>1</v>
      </c>
      <c r="U510">
        <v>1</v>
      </c>
      <c r="W510">
        <v>1</v>
      </c>
      <c r="Y510">
        <v>1</v>
      </c>
    </row>
    <row r="511" spans="1:34" x14ac:dyDescent="0.25">
      <c r="A511" t="s">
        <v>1354</v>
      </c>
      <c r="B511" t="s">
        <v>1329</v>
      </c>
      <c r="C511" t="s">
        <v>1330</v>
      </c>
      <c r="D511" t="s">
        <v>1353</v>
      </c>
      <c r="E511" t="s">
        <v>1337</v>
      </c>
      <c r="F511" t="s">
        <v>1333</v>
      </c>
      <c r="G511" t="s">
        <v>1334</v>
      </c>
      <c r="J511" t="s">
        <v>1335</v>
      </c>
      <c r="K511" s="2" t="str">
        <f>+IFERROR(VLOOKUP(B511,Sectores[[Sector]:[Columna1]],2),"")</f>
        <v>20 Política y Gobierno</v>
      </c>
      <c r="L511" s="2" t="str">
        <f>+IFERROR(VLOOKUP(C511,Contenido[[Contenido]:[Columna1]],2,0),"")</f>
        <v>20.01 Programas Gubernamentales</v>
      </c>
      <c r="M511" s="2" t="str">
        <f>+IFERROR(VLOOKUP(D511,Temas[[Tema]:[Columna1]],2,0),"")</f>
        <v>20.01.01 Ministerio de Agricultura</v>
      </c>
      <c r="R511">
        <v>1</v>
      </c>
      <c r="S511">
        <v>1</v>
      </c>
      <c r="U511">
        <v>3</v>
      </c>
      <c r="V511">
        <v>2</v>
      </c>
      <c r="W511">
        <v>1</v>
      </c>
      <c r="Z511">
        <v>1</v>
      </c>
      <c r="AF511">
        <v>1</v>
      </c>
    </row>
    <row r="512" spans="1:34" x14ac:dyDescent="0.25">
      <c r="A512" t="s">
        <v>1355</v>
      </c>
      <c r="B512" t="s">
        <v>1329</v>
      </c>
      <c r="C512" t="s">
        <v>1330</v>
      </c>
      <c r="D512" t="s">
        <v>1353</v>
      </c>
      <c r="E512" t="s">
        <v>140</v>
      </c>
      <c r="F512" t="s">
        <v>1333</v>
      </c>
      <c r="G512" t="s">
        <v>1334</v>
      </c>
      <c r="J512" t="s">
        <v>1335</v>
      </c>
      <c r="K512" s="2" t="str">
        <f>+IFERROR(VLOOKUP(B512,Sectores[[Sector]:[Columna1]],2),"")</f>
        <v>20 Política y Gobierno</v>
      </c>
      <c r="L512" s="2" t="str">
        <f>+IFERROR(VLOOKUP(C512,Contenido[[Contenido]:[Columna1]],2,0),"")</f>
        <v>20.01 Programas Gubernamentales</v>
      </c>
      <c r="M512" s="2" t="str">
        <f>+IFERROR(VLOOKUP(D512,Temas[[Tema]:[Columna1]],2,0),"")</f>
        <v>20.01.01 Ministerio de Agricultura</v>
      </c>
      <c r="S512">
        <v>2</v>
      </c>
      <c r="T512">
        <v>2</v>
      </c>
      <c r="U512">
        <v>3</v>
      </c>
      <c r="AA512">
        <v>1</v>
      </c>
      <c r="AG512">
        <v>3</v>
      </c>
    </row>
    <row r="513" spans="1:34" x14ac:dyDescent="0.25">
      <c r="A513" t="s">
        <v>1356</v>
      </c>
      <c r="B513" t="s">
        <v>1329</v>
      </c>
      <c r="C513" t="s">
        <v>1330</v>
      </c>
      <c r="D513" t="s">
        <v>1353</v>
      </c>
      <c r="E513" t="s">
        <v>1340</v>
      </c>
      <c r="F513" t="s">
        <v>1333</v>
      </c>
      <c r="G513" t="s">
        <v>1334</v>
      </c>
      <c r="J513" t="s">
        <v>1335</v>
      </c>
      <c r="K513" s="2" t="str">
        <f>+IFERROR(VLOOKUP(B513,Sectores[[Sector]:[Columna1]],2),"")</f>
        <v>20 Política y Gobierno</v>
      </c>
      <c r="L513" s="2" t="str">
        <f>+IFERROR(VLOOKUP(C513,Contenido[[Contenido]:[Columna1]],2,0),"")</f>
        <v>20.01 Programas Gubernamentales</v>
      </c>
      <c r="M513" s="2" t="str">
        <f>+IFERROR(VLOOKUP(D513,Temas[[Tema]:[Columna1]],2,0),"")</f>
        <v>20.01.01 Ministerio de Agricultura</v>
      </c>
      <c r="P513">
        <v>6</v>
      </c>
      <c r="S513">
        <v>1</v>
      </c>
      <c r="X513">
        <v>1</v>
      </c>
      <c r="Z513">
        <v>11</v>
      </c>
      <c r="AC513">
        <v>1</v>
      </c>
    </row>
    <row r="514" spans="1:34" x14ac:dyDescent="0.25">
      <c r="A514" t="s">
        <v>1357</v>
      </c>
      <c r="B514" t="s">
        <v>1329</v>
      </c>
      <c r="C514" t="s">
        <v>1330</v>
      </c>
      <c r="D514" t="s">
        <v>1353</v>
      </c>
      <c r="E514" t="s">
        <v>1342</v>
      </c>
      <c r="F514" t="s">
        <v>1333</v>
      </c>
      <c r="G514" t="s">
        <v>1334</v>
      </c>
      <c r="J514" t="s">
        <v>1335</v>
      </c>
      <c r="K514" s="2" t="str">
        <f>+IFERROR(VLOOKUP(B514,Sectores[[Sector]:[Columna1]],2),"")</f>
        <v>20 Política y Gobierno</v>
      </c>
      <c r="L514" s="2" t="str">
        <f>+IFERROR(VLOOKUP(C514,Contenido[[Contenido]:[Columna1]],2,0),"")</f>
        <v>20.01 Programas Gubernamentales</v>
      </c>
      <c r="M514" s="2" t="str">
        <f>+IFERROR(VLOOKUP(D514,Temas[[Tema]:[Columna1]],2,0),"")</f>
        <v>20.01.01 Ministerio de Agricultura</v>
      </c>
      <c r="N514">
        <v>1</v>
      </c>
      <c r="O514">
        <v>1</v>
      </c>
      <c r="P514">
        <v>6</v>
      </c>
      <c r="R514">
        <v>1</v>
      </c>
      <c r="S514">
        <v>4</v>
      </c>
      <c r="T514">
        <v>2</v>
      </c>
      <c r="U514">
        <v>7</v>
      </c>
      <c r="V514">
        <v>2</v>
      </c>
      <c r="W514">
        <v>2</v>
      </c>
      <c r="X514">
        <v>1</v>
      </c>
      <c r="Y514">
        <v>1</v>
      </c>
      <c r="Z514">
        <v>12</v>
      </c>
      <c r="AA514">
        <v>1</v>
      </c>
      <c r="AC514">
        <v>1</v>
      </c>
      <c r="AF514">
        <v>1</v>
      </c>
      <c r="AG514">
        <v>3</v>
      </c>
    </row>
    <row r="515" spans="1:34" x14ac:dyDescent="0.25">
      <c r="A515" t="s">
        <v>1358</v>
      </c>
      <c r="B515" t="s">
        <v>1329</v>
      </c>
      <c r="C515" t="s">
        <v>1330</v>
      </c>
      <c r="D515" t="s">
        <v>1359</v>
      </c>
      <c r="E515" t="s">
        <v>1337</v>
      </c>
      <c r="F515" t="s">
        <v>1333</v>
      </c>
      <c r="G515" t="s">
        <v>1334</v>
      </c>
      <c r="J515" t="s">
        <v>1335</v>
      </c>
      <c r="K515" s="2" t="str">
        <f>+IFERROR(VLOOKUP(B515,Sectores[[Sector]:[Columna1]],2),"")</f>
        <v>20 Política y Gobierno</v>
      </c>
      <c r="L515" s="2" t="str">
        <f>+IFERROR(VLOOKUP(C515,Contenido[[Contenido]:[Columna1]],2,0),"")</f>
        <v>20.01 Programas Gubernamentales</v>
      </c>
      <c r="M515" s="2" t="str">
        <f>+IFERROR(VLOOKUP(D515,Temas[[Tema]:[Columna1]],2,0),"")</f>
        <v>20.01.02 Ministerio de Bienes Nacionales</v>
      </c>
      <c r="O515">
        <v>1</v>
      </c>
    </row>
    <row r="516" spans="1:34" x14ac:dyDescent="0.25">
      <c r="A516" t="s">
        <v>1360</v>
      </c>
      <c r="B516" t="s">
        <v>1329</v>
      </c>
      <c r="C516" t="s">
        <v>1330</v>
      </c>
      <c r="D516" t="s">
        <v>1359</v>
      </c>
      <c r="E516" t="s">
        <v>140</v>
      </c>
      <c r="F516" t="s">
        <v>1333</v>
      </c>
      <c r="G516" t="s">
        <v>1334</v>
      </c>
      <c r="J516" t="s">
        <v>1335</v>
      </c>
      <c r="K516" s="2" t="str">
        <f>+IFERROR(VLOOKUP(B516,Sectores[[Sector]:[Columna1]],2),"")</f>
        <v>20 Política y Gobierno</v>
      </c>
      <c r="L516" s="2" t="str">
        <f>+IFERROR(VLOOKUP(C516,Contenido[[Contenido]:[Columna1]],2,0),"")</f>
        <v>20.01 Programas Gubernamentales</v>
      </c>
      <c r="M516" s="2" t="str">
        <f>+IFERROR(VLOOKUP(D516,Temas[[Tema]:[Columna1]],2,0),"")</f>
        <v>20.01.02 Ministerio de Bienes Nacionales</v>
      </c>
      <c r="W516">
        <v>1</v>
      </c>
      <c r="AC516">
        <v>1</v>
      </c>
    </row>
    <row r="517" spans="1:34" x14ac:dyDescent="0.25">
      <c r="A517" t="s">
        <v>1361</v>
      </c>
      <c r="B517" t="s">
        <v>1329</v>
      </c>
      <c r="C517" t="s">
        <v>1330</v>
      </c>
      <c r="D517" t="s">
        <v>1359</v>
      </c>
      <c r="E517" t="s">
        <v>1340</v>
      </c>
      <c r="F517" t="s">
        <v>1333</v>
      </c>
      <c r="G517" t="s">
        <v>1334</v>
      </c>
      <c r="J517" t="s">
        <v>1335</v>
      </c>
      <c r="K517" s="2" t="str">
        <f>+IFERROR(VLOOKUP(B517,Sectores[[Sector]:[Columna1]],2),"")</f>
        <v>20 Política y Gobierno</v>
      </c>
      <c r="L517" s="2" t="str">
        <f>+IFERROR(VLOOKUP(C517,Contenido[[Contenido]:[Columna1]],2,0),"")</f>
        <v>20.01 Programas Gubernamentales</v>
      </c>
      <c r="M517" s="2" t="str">
        <f>+IFERROR(VLOOKUP(D517,Temas[[Tema]:[Columna1]],2,0),"")</f>
        <v>20.01.02 Ministerio de Bienes Nacionales</v>
      </c>
      <c r="Y517">
        <v>1</v>
      </c>
    </row>
    <row r="518" spans="1:34" x14ac:dyDescent="0.25">
      <c r="A518" t="s">
        <v>1362</v>
      </c>
      <c r="B518" t="s">
        <v>1329</v>
      </c>
      <c r="C518" t="s">
        <v>1330</v>
      </c>
      <c r="D518" t="s">
        <v>1359</v>
      </c>
      <c r="E518" t="s">
        <v>1342</v>
      </c>
      <c r="F518" t="s">
        <v>1333</v>
      </c>
      <c r="G518" t="s">
        <v>1334</v>
      </c>
      <c r="J518" t="s">
        <v>1335</v>
      </c>
      <c r="K518" s="2" t="str">
        <f>+IFERROR(VLOOKUP(B518,Sectores[[Sector]:[Columna1]],2),"")</f>
        <v>20 Política y Gobierno</v>
      </c>
      <c r="L518" s="2" t="str">
        <f>+IFERROR(VLOOKUP(C518,Contenido[[Contenido]:[Columna1]],2,0),"")</f>
        <v>20.01 Programas Gubernamentales</v>
      </c>
      <c r="M518" s="2" t="str">
        <f>+IFERROR(VLOOKUP(D518,Temas[[Tema]:[Columna1]],2,0),"")</f>
        <v>20.01.02 Ministerio de Bienes Nacionales</v>
      </c>
      <c r="O518">
        <v>1</v>
      </c>
      <c r="W518">
        <v>1</v>
      </c>
      <c r="Y518">
        <v>1</v>
      </c>
      <c r="AC518">
        <v>1</v>
      </c>
    </row>
    <row r="519" spans="1:34" x14ac:dyDescent="0.25">
      <c r="A519" t="s">
        <v>1363</v>
      </c>
      <c r="B519" t="s">
        <v>1329</v>
      </c>
      <c r="C519" t="s">
        <v>1330</v>
      </c>
      <c r="D519" t="s">
        <v>1364</v>
      </c>
      <c r="E519" t="s">
        <v>140</v>
      </c>
      <c r="F519" t="s">
        <v>1333</v>
      </c>
      <c r="G519" t="s">
        <v>1334</v>
      </c>
      <c r="J519" t="s">
        <v>1335</v>
      </c>
      <c r="K519" s="2" t="str">
        <f>+IFERROR(VLOOKUP(B519,Sectores[[Sector]:[Columna1]],2),"")</f>
        <v>20 Política y Gobierno</v>
      </c>
      <c r="L519" s="2" t="str">
        <f>+IFERROR(VLOOKUP(C519,Contenido[[Contenido]:[Columna1]],2,0),"")</f>
        <v>20.01 Programas Gubernamentales</v>
      </c>
      <c r="M519" s="2" t="str">
        <f>+IFERROR(VLOOKUP(D519,Temas[[Tema]:[Columna1]],2,0),"")</f>
        <v>20.01.03 Ministerio de Defensa Nacional</v>
      </c>
      <c r="N519">
        <v>1</v>
      </c>
      <c r="R519">
        <v>1</v>
      </c>
      <c r="U519">
        <v>1</v>
      </c>
    </row>
    <row r="520" spans="1:34" x14ac:dyDescent="0.25">
      <c r="A520" t="s">
        <v>1365</v>
      </c>
      <c r="B520" t="s">
        <v>1329</v>
      </c>
      <c r="C520" t="s">
        <v>1330</v>
      </c>
      <c r="D520" t="s">
        <v>1364</v>
      </c>
      <c r="E520" t="s">
        <v>1340</v>
      </c>
      <c r="F520" t="s">
        <v>1333</v>
      </c>
      <c r="G520" t="s">
        <v>1334</v>
      </c>
      <c r="J520" t="s">
        <v>1335</v>
      </c>
      <c r="K520" s="2" t="str">
        <f>+IFERROR(VLOOKUP(B520,Sectores[[Sector]:[Columna1]],2),"")</f>
        <v>20 Política y Gobierno</v>
      </c>
      <c r="L520" s="2" t="str">
        <f>+IFERROR(VLOOKUP(C520,Contenido[[Contenido]:[Columna1]],2,0),"")</f>
        <v>20.01 Programas Gubernamentales</v>
      </c>
      <c r="M520" s="2" t="str">
        <f>+IFERROR(VLOOKUP(D520,Temas[[Tema]:[Columna1]],2,0),"")</f>
        <v>20.01.03 Ministerio de Defensa Nacional</v>
      </c>
      <c r="Q520">
        <v>1</v>
      </c>
      <c r="R520">
        <v>3</v>
      </c>
    </row>
    <row r="521" spans="1:34" x14ac:dyDescent="0.25">
      <c r="A521" t="s">
        <v>1366</v>
      </c>
      <c r="B521" t="s">
        <v>1329</v>
      </c>
      <c r="C521" t="s">
        <v>1330</v>
      </c>
      <c r="D521" t="s">
        <v>1364</v>
      </c>
      <c r="E521" t="s">
        <v>1342</v>
      </c>
      <c r="F521" t="s">
        <v>1333</v>
      </c>
      <c r="G521" t="s">
        <v>1334</v>
      </c>
      <c r="J521" t="s">
        <v>1335</v>
      </c>
      <c r="K521" s="2" t="str">
        <f>+IFERROR(VLOOKUP(B521,Sectores[[Sector]:[Columna1]],2),"")</f>
        <v>20 Política y Gobierno</v>
      </c>
      <c r="L521" s="2" t="str">
        <f>+IFERROR(VLOOKUP(C521,Contenido[[Contenido]:[Columna1]],2,0),"")</f>
        <v>20.01 Programas Gubernamentales</v>
      </c>
      <c r="M521" s="2" t="str">
        <f>+IFERROR(VLOOKUP(D521,Temas[[Tema]:[Columna1]],2,0),"")</f>
        <v>20.01.03 Ministerio de Defensa Nacional</v>
      </c>
      <c r="N521">
        <v>2</v>
      </c>
      <c r="Q521">
        <v>1</v>
      </c>
      <c r="R521">
        <v>4</v>
      </c>
      <c r="U521">
        <v>1</v>
      </c>
    </row>
    <row r="522" spans="1:34" x14ac:dyDescent="0.25">
      <c r="A522" t="s">
        <v>1367</v>
      </c>
      <c r="B522" t="s">
        <v>1329</v>
      </c>
      <c r="C522" t="s">
        <v>1330</v>
      </c>
      <c r="D522" t="s">
        <v>1368</v>
      </c>
      <c r="E522" t="s">
        <v>1332</v>
      </c>
      <c r="F522" t="s">
        <v>1333</v>
      </c>
      <c r="G522" t="s">
        <v>1334</v>
      </c>
      <c r="J522" t="s">
        <v>1335</v>
      </c>
      <c r="K522" s="2" t="str">
        <f>+IFERROR(VLOOKUP(B522,Sectores[[Sector]:[Columna1]],2),"")</f>
        <v>20 Política y Gobierno</v>
      </c>
      <c r="L522" s="2" t="str">
        <f>+IFERROR(VLOOKUP(C522,Contenido[[Contenido]:[Columna1]],2,0),"")</f>
        <v>20.01 Programas Gubernamentales</v>
      </c>
      <c r="M522" s="2" t="str">
        <f>+IFERROR(VLOOKUP(D522,Temas[[Tema]:[Columna1]],2,0),"")</f>
        <v>20.01.04 Ministerio de Desarrollo Social</v>
      </c>
      <c r="P522">
        <v>1</v>
      </c>
      <c r="S522">
        <v>1</v>
      </c>
      <c r="U522">
        <v>2</v>
      </c>
      <c r="W522">
        <v>3</v>
      </c>
    </row>
    <row r="523" spans="1:34" x14ac:dyDescent="0.25">
      <c r="A523" t="s">
        <v>1369</v>
      </c>
      <c r="B523" t="s">
        <v>1329</v>
      </c>
      <c r="C523" t="s">
        <v>1330</v>
      </c>
      <c r="D523" t="s">
        <v>1368</v>
      </c>
      <c r="E523" t="s">
        <v>1337</v>
      </c>
      <c r="F523" t="s">
        <v>1333</v>
      </c>
      <c r="G523" t="s">
        <v>1334</v>
      </c>
      <c r="J523" t="s">
        <v>1335</v>
      </c>
      <c r="K523" s="2" t="str">
        <f>+IFERROR(VLOOKUP(B523,Sectores[[Sector]:[Columna1]],2),"")</f>
        <v>20 Política y Gobierno</v>
      </c>
      <c r="L523" s="2" t="str">
        <f>+IFERROR(VLOOKUP(C523,Contenido[[Contenido]:[Columna1]],2,0),"")</f>
        <v>20.01 Programas Gubernamentales</v>
      </c>
      <c r="M523" s="2" t="str">
        <f>+IFERROR(VLOOKUP(D523,Temas[[Tema]:[Columna1]],2,0),"")</f>
        <v>20.01.04 Ministerio de Desarrollo Social</v>
      </c>
      <c r="N523">
        <v>1</v>
      </c>
      <c r="Q523">
        <v>3</v>
      </c>
      <c r="R523">
        <v>1</v>
      </c>
      <c r="T523">
        <v>3</v>
      </c>
      <c r="V523">
        <v>5</v>
      </c>
      <c r="W523">
        <v>2</v>
      </c>
      <c r="X523">
        <v>2</v>
      </c>
      <c r="Y523">
        <v>1</v>
      </c>
      <c r="Z523">
        <v>2</v>
      </c>
      <c r="AA523">
        <v>4</v>
      </c>
      <c r="AC523">
        <v>3</v>
      </c>
      <c r="AD523">
        <v>1</v>
      </c>
      <c r="AF523">
        <v>1</v>
      </c>
      <c r="AG523">
        <v>2</v>
      </c>
      <c r="AH523">
        <v>1</v>
      </c>
    </row>
    <row r="524" spans="1:34" x14ac:dyDescent="0.25">
      <c r="A524" t="s">
        <v>1370</v>
      </c>
      <c r="B524" t="s">
        <v>1329</v>
      </c>
      <c r="C524" t="s">
        <v>1330</v>
      </c>
      <c r="D524" t="s">
        <v>1368</v>
      </c>
      <c r="E524" t="s">
        <v>140</v>
      </c>
      <c r="F524" t="s">
        <v>1333</v>
      </c>
      <c r="G524" t="s">
        <v>1334</v>
      </c>
      <c r="J524" t="s">
        <v>1335</v>
      </c>
      <c r="K524" s="2" t="str">
        <f>+IFERROR(VLOOKUP(B524,Sectores[[Sector]:[Columna1]],2),"")</f>
        <v>20 Política y Gobierno</v>
      </c>
      <c r="L524" s="2" t="str">
        <f>+IFERROR(VLOOKUP(C524,Contenido[[Contenido]:[Columna1]],2,0),"")</f>
        <v>20.01 Programas Gubernamentales</v>
      </c>
      <c r="M524" s="2" t="str">
        <f>+IFERROR(VLOOKUP(D524,Temas[[Tema]:[Columna1]],2,0),"")</f>
        <v>20.01.04 Ministerio de Desarrollo Social</v>
      </c>
      <c r="O524">
        <v>3</v>
      </c>
      <c r="Q524">
        <v>1</v>
      </c>
      <c r="R524">
        <v>1</v>
      </c>
      <c r="U524">
        <v>1</v>
      </c>
      <c r="V524">
        <v>1</v>
      </c>
      <c r="W524">
        <v>3</v>
      </c>
      <c r="Y524">
        <v>2</v>
      </c>
      <c r="AA524">
        <v>1</v>
      </c>
      <c r="AB524">
        <v>1</v>
      </c>
      <c r="AD524">
        <v>1</v>
      </c>
      <c r="AE524">
        <v>1</v>
      </c>
      <c r="AF524">
        <v>1</v>
      </c>
    </row>
    <row r="525" spans="1:34" x14ac:dyDescent="0.25">
      <c r="A525" t="s">
        <v>1371</v>
      </c>
      <c r="B525" t="s">
        <v>1329</v>
      </c>
      <c r="C525" t="s">
        <v>1330</v>
      </c>
      <c r="D525" t="s">
        <v>1368</v>
      </c>
      <c r="E525" t="s">
        <v>1340</v>
      </c>
      <c r="F525" t="s">
        <v>1333</v>
      </c>
      <c r="G525" t="s">
        <v>1334</v>
      </c>
      <c r="J525" t="s">
        <v>1335</v>
      </c>
      <c r="K525" s="2" t="str">
        <f>+IFERROR(VLOOKUP(B525,Sectores[[Sector]:[Columna1]],2),"")</f>
        <v>20 Política y Gobierno</v>
      </c>
      <c r="L525" s="2" t="str">
        <f>+IFERROR(VLOOKUP(C525,Contenido[[Contenido]:[Columna1]],2,0),"")</f>
        <v>20.01 Programas Gubernamentales</v>
      </c>
      <c r="M525" s="2" t="str">
        <f>+IFERROR(VLOOKUP(D525,Temas[[Tema]:[Columna1]],2,0),"")</f>
        <v>20.01.04 Ministerio de Desarrollo Social</v>
      </c>
      <c r="R525">
        <v>1</v>
      </c>
    </row>
    <row r="526" spans="1:34" x14ac:dyDescent="0.25">
      <c r="A526" t="s">
        <v>1372</v>
      </c>
      <c r="B526" t="s">
        <v>1329</v>
      </c>
      <c r="C526" t="s">
        <v>1330</v>
      </c>
      <c r="D526" t="s">
        <v>1368</v>
      </c>
      <c r="E526" t="s">
        <v>1342</v>
      </c>
      <c r="F526" t="s">
        <v>1333</v>
      </c>
      <c r="G526" t="s">
        <v>1334</v>
      </c>
      <c r="J526" t="s">
        <v>1335</v>
      </c>
      <c r="K526" s="2" t="str">
        <f>+IFERROR(VLOOKUP(B526,Sectores[[Sector]:[Columna1]],2),"")</f>
        <v>20 Política y Gobierno</v>
      </c>
      <c r="L526" s="2" t="str">
        <f>+IFERROR(VLOOKUP(C526,Contenido[[Contenido]:[Columna1]],2,0),"")</f>
        <v>20.01 Programas Gubernamentales</v>
      </c>
      <c r="M526" s="2" t="str">
        <f>+IFERROR(VLOOKUP(D526,Temas[[Tema]:[Columna1]],2,0),"")</f>
        <v>20.01.04 Ministerio de Desarrollo Social</v>
      </c>
      <c r="N526">
        <v>1</v>
      </c>
      <c r="O526">
        <v>3</v>
      </c>
      <c r="P526">
        <v>1</v>
      </c>
      <c r="Q526">
        <v>4</v>
      </c>
      <c r="R526">
        <v>3</v>
      </c>
      <c r="S526">
        <v>1</v>
      </c>
      <c r="T526">
        <v>3</v>
      </c>
      <c r="U526">
        <v>3</v>
      </c>
      <c r="V526">
        <v>6</v>
      </c>
      <c r="W526">
        <v>8</v>
      </c>
      <c r="X526">
        <v>2</v>
      </c>
      <c r="Y526">
        <v>3</v>
      </c>
      <c r="Z526">
        <v>2</v>
      </c>
      <c r="AA526">
        <v>5</v>
      </c>
      <c r="AB526">
        <v>1</v>
      </c>
      <c r="AC526">
        <v>3</v>
      </c>
      <c r="AD526">
        <v>2</v>
      </c>
      <c r="AE526">
        <v>1</v>
      </c>
      <c r="AF526">
        <v>2</v>
      </c>
      <c r="AG526">
        <v>2</v>
      </c>
      <c r="AH526">
        <v>1</v>
      </c>
    </row>
    <row r="527" spans="1:34" x14ac:dyDescent="0.25">
      <c r="A527" t="s">
        <v>1373</v>
      </c>
      <c r="B527" t="s">
        <v>1329</v>
      </c>
      <c r="C527" t="s">
        <v>1330</v>
      </c>
      <c r="D527" t="s">
        <v>1374</v>
      </c>
      <c r="E527" t="s">
        <v>1332</v>
      </c>
      <c r="F527" t="s">
        <v>1333</v>
      </c>
      <c r="G527" t="s">
        <v>1334</v>
      </c>
      <c r="J527" t="s">
        <v>1335</v>
      </c>
      <c r="K527" s="2" t="str">
        <f>+IFERROR(VLOOKUP(B527,Sectores[[Sector]:[Columna1]],2),"")</f>
        <v>20 Política y Gobierno</v>
      </c>
      <c r="L527" s="2" t="str">
        <f>+IFERROR(VLOOKUP(C527,Contenido[[Contenido]:[Columna1]],2,0),"")</f>
        <v>20.01 Programas Gubernamentales</v>
      </c>
      <c r="M527" s="2" t="str">
        <f>+IFERROR(VLOOKUP(D527,Temas[[Tema]:[Columna1]],2,0),"")</f>
        <v>20.01.05 Ministerio de Economía, Fomento y Turismo</v>
      </c>
      <c r="P527">
        <v>1</v>
      </c>
      <c r="Q527">
        <v>1</v>
      </c>
      <c r="R527">
        <v>1</v>
      </c>
      <c r="W527">
        <v>1</v>
      </c>
      <c r="AE527">
        <v>2</v>
      </c>
      <c r="AG527">
        <v>1</v>
      </c>
    </row>
    <row r="528" spans="1:34" x14ac:dyDescent="0.25">
      <c r="A528" t="s">
        <v>1375</v>
      </c>
      <c r="B528" t="s">
        <v>1329</v>
      </c>
      <c r="C528" t="s">
        <v>1330</v>
      </c>
      <c r="D528" t="s">
        <v>1374</v>
      </c>
      <c r="E528" t="s">
        <v>1337</v>
      </c>
      <c r="F528" t="s">
        <v>1333</v>
      </c>
      <c r="G528" t="s">
        <v>1334</v>
      </c>
      <c r="J528" t="s">
        <v>1335</v>
      </c>
      <c r="K528" s="2" t="str">
        <f>+IFERROR(VLOOKUP(B528,Sectores[[Sector]:[Columna1]],2),"")</f>
        <v>20 Política y Gobierno</v>
      </c>
      <c r="L528" s="2" t="str">
        <f>+IFERROR(VLOOKUP(C528,Contenido[[Contenido]:[Columna1]],2,0),"")</f>
        <v>20.01 Programas Gubernamentales</v>
      </c>
      <c r="M528" s="2" t="str">
        <f>+IFERROR(VLOOKUP(D528,Temas[[Tema]:[Columna1]],2,0),"")</f>
        <v>20.01.05 Ministerio de Economía, Fomento y Turismo</v>
      </c>
      <c r="Q528">
        <v>3</v>
      </c>
      <c r="R528">
        <v>1</v>
      </c>
      <c r="S528">
        <v>2</v>
      </c>
      <c r="T528">
        <v>1</v>
      </c>
      <c r="U528">
        <v>1</v>
      </c>
      <c r="W528">
        <v>4</v>
      </c>
      <c r="Z528">
        <v>2</v>
      </c>
      <c r="AB528">
        <v>6</v>
      </c>
      <c r="AD528">
        <v>2</v>
      </c>
      <c r="AF528">
        <v>1</v>
      </c>
      <c r="AG528">
        <v>1</v>
      </c>
    </row>
    <row r="529" spans="1:34" x14ac:dyDescent="0.25">
      <c r="A529" t="s">
        <v>1376</v>
      </c>
      <c r="B529" t="s">
        <v>1329</v>
      </c>
      <c r="C529" t="s">
        <v>1330</v>
      </c>
      <c r="D529" t="s">
        <v>1374</v>
      </c>
      <c r="E529" t="s">
        <v>140</v>
      </c>
      <c r="F529" t="s">
        <v>1333</v>
      </c>
      <c r="G529" t="s">
        <v>1334</v>
      </c>
      <c r="J529" t="s">
        <v>1335</v>
      </c>
      <c r="K529" s="2" t="str">
        <f>+IFERROR(VLOOKUP(B529,Sectores[[Sector]:[Columna1]],2),"")</f>
        <v>20 Política y Gobierno</v>
      </c>
      <c r="L529" s="2" t="str">
        <f>+IFERROR(VLOOKUP(C529,Contenido[[Contenido]:[Columna1]],2,0),"")</f>
        <v>20.01 Programas Gubernamentales</v>
      </c>
      <c r="M529" s="2" t="str">
        <f>+IFERROR(VLOOKUP(D529,Temas[[Tema]:[Columna1]],2,0),"")</f>
        <v>20.01.05 Ministerio de Economía, Fomento y Turismo</v>
      </c>
      <c r="N529">
        <v>1</v>
      </c>
      <c r="P529">
        <v>1</v>
      </c>
      <c r="R529">
        <v>1</v>
      </c>
      <c r="S529">
        <v>2</v>
      </c>
      <c r="U529">
        <v>1</v>
      </c>
      <c r="W529">
        <v>2</v>
      </c>
      <c r="Z529">
        <v>1</v>
      </c>
      <c r="AB529">
        <v>1</v>
      </c>
      <c r="AC529">
        <v>1</v>
      </c>
      <c r="AD529">
        <v>2</v>
      </c>
      <c r="AF529">
        <v>2</v>
      </c>
    </row>
    <row r="530" spans="1:34" x14ac:dyDescent="0.25">
      <c r="A530" t="s">
        <v>1377</v>
      </c>
      <c r="B530" t="s">
        <v>1329</v>
      </c>
      <c r="C530" t="s">
        <v>1330</v>
      </c>
      <c r="D530" t="s">
        <v>1374</v>
      </c>
      <c r="E530" t="s">
        <v>1340</v>
      </c>
      <c r="F530" t="s">
        <v>1333</v>
      </c>
      <c r="G530" t="s">
        <v>1334</v>
      </c>
      <c r="J530" t="s">
        <v>1335</v>
      </c>
      <c r="K530" s="2" t="str">
        <f>+IFERROR(VLOOKUP(B530,Sectores[[Sector]:[Columna1]],2),"")</f>
        <v>20 Política y Gobierno</v>
      </c>
      <c r="L530" s="2" t="str">
        <f>+IFERROR(VLOOKUP(C530,Contenido[[Contenido]:[Columna1]],2,0),"")</f>
        <v>20.01 Programas Gubernamentales</v>
      </c>
      <c r="M530" s="2" t="str">
        <f>+IFERROR(VLOOKUP(D530,Temas[[Tema]:[Columna1]],2,0),"")</f>
        <v>20.01.05 Ministerio de Economía, Fomento y Turismo</v>
      </c>
      <c r="V530">
        <v>3</v>
      </c>
      <c r="W530">
        <v>1</v>
      </c>
    </row>
    <row r="531" spans="1:34" x14ac:dyDescent="0.25">
      <c r="A531" t="s">
        <v>1378</v>
      </c>
      <c r="B531" t="s">
        <v>1329</v>
      </c>
      <c r="C531" t="s">
        <v>1330</v>
      </c>
      <c r="D531" t="s">
        <v>1374</v>
      </c>
      <c r="E531" t="s">
        <v>1342</v>
      </c>
      <c r="F531" t="s">
        <v>1333</v>
      </c>
      <c r="G531" t="s">
        <v>1334</v>
      </c>
      <c r="J531" t="s">
        <v>1335</v>
      </c>
      <c r="K531" s="2" t="str">
        <f>+IFERROR(VLOOKUP(B531,Sectores[[Sector]:[Columna1]],2),"")</f>
        <v>20 Política y Gobierno</v>
      </c>
      <c r="L531" s="2" t="str">
        <f>+IFERROR(VLOOKUP(C531,Contenido[[Contenido]:[Columna1]],2,0),"")</f>
        <v>20.01 Programas Gubernamentales</v>
      </c>
      <c r="M531" s="2" t="str">
        <f>+IFERROR(VLOOKUP(D531,Temas[[Tema]:[Columna1]],2,0),"")</f>
        <v>20.01.05 Ministerio de Economía, Fomento y Turismo</v>
      </c>
      <c r="N531">
        <v>1</v>
      </c>
      <c r="P531">
        <v>2</v>
      </c>
      <c r="Q531">
        <v>4</v>
      </c>
      <c r="R531">
        <v>3</v>
      </c>
      <c r="S531">
        <v>4</v>
      </c>
      <c r="T531">
        <v>1</v>
      </c>
      <c r="U531">
        <v>2</v>
      </c>
      <c r="V531">
        <v>3</v>
      </c>
      <c r="W531">
        <v>8</v>
      </c>
      <c r="Z531">
        <v>3</v>
      </c>
      <c r="AB531">
        <v>7</v>
      </c>
      <c r="AC531">
        <v>1</v>
      </c>
      <c r="AD531">
        <v>4</v>
      </c>
      <c r="AE531">
        <v>2</v>
      </c>
      <c r="AF531">
        <v>3</v>
      </c>
      <c r="AG531">
        <v>2</v>
      </c>
    </row>
    <row r="532" spans="1:34" x14ac:dyDescent="0.25">
      <c r="A532" t="s">
        <v>1379</v>
      </c>
      <c r="B532" t="s">
        <v>1329</v>
      </c>
      <c r="C532" t="s">
        <v>1330</v>
      </c>
      <c r="D532" t="s">
        <v>1380</v>
      </c>
      <c r="E532" t="s">
        <v>1332</v>
      </c>
      <c r="F532" t="s">
        <v>1333</v>
      </c>
      <c r="G532" t="s">
        <v>1334</v>
      </c>
      <c r="J532" t="s">
        <v>1335</v>
      </c>
      <c r="K532" s="2" t="str">
        <f>+IFERROR(VLOOKUP(B532,Sectores[[Sector]:[Columna1]],2),"")</f>
        <v>20 Política y Gobierno</v>
      </c>
      <c r="L532" s="2" t="str">
        <f>+IFERROR(VLOOKUP(C532,Contenido[[Contenido]:[Columna1]],2,0),"")</f>
        <v>20.01 Programas Gubernamentales</v>
      </c>
      <c r="M532" s="2" t="str">
        <f>+IFERROR(VLOOKUP(D532,Temas[[Tema]:[Columna1]],2,0),"")</f>
        <v>20.01.06 Ministerio de Educación</v>
      </c>
      <c r="N532">
        <v>2</v>
      </c>
      <c r="P532">
        <v>2</v>
      </c>
      <c r="R532">
        <v>2</v>
      </c>
      <c r="S532">
        <v>1</v>
      </c>
      <c r="T532">
        <v>2</v>
      </c>
      <c r="V532">
        <v>1</v>
      </c>
    </row>
    <row r="533" spans="1:34" x14ac:dyDescent="0.25">
      <c r="A533" t="s">
        <v>1381</v>
      </c>
      <c r="B533" t="s">
        <v>1329</v>
      </c>
      <c r="C533" t="s">
        <v>1330</v>
      </c>
      <c r="D533" t="s">
        <v>1380</v>
      </c>
      <c r="E533" t="s">
        <v>1337</v>
      </c>
      <c r="F533" t="s">
        <v>1333</v>
      </c>
      <c r="G533" t="s">
        <v>1334</v>
      </c>
      <c r="J533" t="s">
        <v>1335</v>
      </c>
      <c r="K533" s="2" t="str">
        <f>+IFERROR(VLOOKUP(B533,Sectores[[Sector]:[Columna1]],2),"")</f>
        <v>20 Política y Gobierno</v>
      </c>
      <c r="L533" s="2" t="str">
        <f>+IFERROR(VLOOKUP(C533,Contenido[[Contenido]:[Columna1]],2,0),"")</f>
        <v>20.01 Programas Gubernamentales</v>
      </c>
      <c r="M533" s="2" t="str">
        <f>+IFERROR(VLOOKUP(D533,Temas[[Tema]:[Columna1]],2,0),"")</f>
        <v>20.01.06 Ministerio de Educación</v>
      </c>
      <c r="N533">
        <v>1</v>
      </c>
      <c r="O533">
        <v>2</v>
      </c>
      <c r="P533">
        <v>1</v>
      </c>
      <c r="Q533">
        <v>1</v>
      </c>
      <c r="S533">
        <v>1</v>
      </c>
      <c r="U533">
        <v>4</v>
      </c>
      <c r="V533">
        <v>7</v>
      </c>
      <c r="W533">
        <v>1</v>
      </c>
      <c r="X533">
        <v>13</v>
      </c>
      <c r="Y533">
        <v>13</v>
      </c>
      <c r="Z533">
        <v>1</v>
      </c>
      <c r="AA533">
        <v>2</v>
      </c>
      <c r="AB533">
        <v>6</v>
      </c>
      <c r="AC533">
        <v>7</v>
      </c>
      <c r="AD533">
        <v>2</v>
      </c>
      <c r="AE533">
        <v>1</v>
      </c>
      <c r="AF533">
        <v>3</v>
      </c>
      <c r="AG533">
        <v>2</v>
      </c>
      <c r="AH533">
        <v>2</v>
      </c>
    </row>
    <row r="534" spans="1:34" x14ac:dyDescent="0.25">
      <c r="A534" t="s">
        <v>1382</v>
      </c>
      <c r="B534" t="s">
        <v>1329</v>
      </c>
      <c r="C534" t="s">
        <v>1330</v>
      </c>
      <c r="D534" t="s">
        <v>1380</v>
      </c>
      <c r="E534" t="s">
        <v>140</v>
      </c>
      <c r="F534" t="s">
        <v>1333</v>
      </c>
      <c r="G534" t="s">
        <v>1334</v>
      </c>
      <c r="J534" t="s">
        <v>1335</v>
      </c>
      <c r="K534" s="2" t="str">
        <f>+IFERROR(VLOOKUP(B534,Sectores[[Sector]:[Columna1]],2),"")</f>
        <v>20 Política y Gobierno</v>
      </c>
      <c r="L534" s="2" t="str">
        <f>+IFERROR(VLOOKUP(C534,Contenido[[Contenido]:[Columna1]],2,0),"")</f>
        <v>20.01 Programas Gubernamentales</v>
      </c>
      <c r="M534" s="2" t="str">
        <f>+IFERROR(VLOOKUP(D534,Temas[[Tema]:[Columna1]],2,0),"")</f>
        <v>20.01.06 Ministerio de Educación</v>
      </c>
      <c r="N534">
        <v>1</v>
      </c>
      <c r="O534">
        <v>1</v>
      </c>
      <c r="Q534">
        <v>2</v>
      </c>
      <c r="R534">
        <v>1</v>
      </c>
      <c r="S534">
        <v>3</v>
      </c>
      <c r="T534">
        <v>2</v>
      </c>
      <c r="V534">
        <v>1</v>
      </c>
      <c r="W534">
        <v>2</v>
      </c>
      <c r="X534">
        <v>4</v>
      </c>
      <c r="Z534">
        <v>1</v>
      </c>
      <c r="AA534">
        <v>1</v>
      </c>
      <c r="AB534">
        <v>3</v>
      </c>
      <c r="AD534">
        <v>2</v>
      </c>
      <c r="AE534">
        <v>5</v>
      </c>
      <c r="AF534">
        <v>3</v>
      </c>
      <c r="AH534">
        <v>2</v>
      </c>
    </row>
    <row r="535" spans="1:34" x14ac:dyDescent="0.25">
      <c r="A535" t="s">
        <v>1383</v>
      </c>
      <c r="B535" t="s">
        <v>1329</v>
      </c>
      <c r="C535" t="s">
        <v>1330</v>
      </c>
      <c r="D535" t="s">
        <v>1380</v>
      </c>
      <c r="E535" t="s">
        <v>1340</v>
      </c>
      <c r="F535" t="s">
        <v>1333</v>
      </c>
      <c r="G535" t="s">
        <v>1334</v>
      </c>
      <c r="J535" t="s">
        <v>1335</v>
      </c>
      <c r="K535" s="2" t="str">
        <f>+IFERROR(VLOOKUP(B535,Sectores[[Sector]:[Columna1]],2),"")</f>
        <v>20 Política y Gobierno</v>
      </c>
      <c r="L535" s="2" t="str">
        <f>+IFERROR(VLOOKUP(C535,Contenido[[Contenido]:[Columna1]],2,0),"")</f>
        <v>20.01 Programas Gubernamentales</v>
      </c>
      <c r="M535" s="2" t="str">
        <f>+IFERROR(VLOOKUP(D535,Temas[[Tema]:[Columna1]],2,0),"")</f>
        <v>20.01.06 Ministerio de Educación</v>
      </c>
      <c r="U535">
        <v>3</v>
      </c>
      <c r="W535">
        <v>1</v>
      </c>
    </row>
    <row r="536" spans="1:34" x14ac:dyDescent="0.25">
      <c r="A536" t="s">
        <v>1384</v>
      </c>
      <c r="B536" t="s">
        <v>1329</v>
      </c>
      <c r="C536" t="s">
        <v>1330</v>
      </c>
      <c r="D536" t="s">
        <v>1380</v>
      </c>
      <c r="E536" t="s">
        <v>1342</v>
      </c>
      <c r="F536" t="s">
        <v>1333</v>
      </c>
      <c r="G536" t="s">
        <v>1334</v>
      </c>
      <c r="J536" t="s">
        <v>1335</v>
      </c>
      <c r="K536" s="2" t="str">
        <f>+IFERROR(VLOOKUP(B536,Sectores[[Sector]:[Columna1]],2),"")</f>
        <v>20 Política y Gobierno</v>
      </c>
      <c r="L536" s="2" t="str">
        <f>+IFERROR(VLOOKUP(C536,Contenido[[Contenido]:[Columna1]],2,0),"")</f>
        <v>20.01 Programas Gubernamentales</v>
      </c>
      <c r="M536" s="2" t="str">
        <f>+IFERROR(VLOOKUP(D536,Temas[[Tema]:[Columna1]],2,0),"")</f>
        <v>20.01.06 Ministerio de Educación</v>
      </c>
      <c r="N536">
        <v>4</v>
      </c>
      <c r="O536">
        <v>3</v>
      </c>
      <c r="P536">
        <v>3</v>
      </c>
      <c r="Q536">
        <v>3</v>
      </c>
      <c r="R536">
        <v>3</v>
      </c>
      <c r="S536">
        <v>5</v>
      </c>
      <c r="T536">
        <v>4</v>
      </c>
      <c r="U536">
        <v>7</v>
      </c>
      <c r="V536">
        <v>9</v>
      </c>
      <c r="W536">
        <v>4</v>
      </c>
      <c r="X536">
        <v>17</v>
      </c>
      <c r="Y536">
        <v>13</v>
      </c>
      <c r="Z536">
        <v>2</v>
      </c>
      <c r="AA536">
        <v>3</v>
      </c>
      <c r="AB536">
        <v>9</v>
      </c>
      <c r="AC536">
        <v>7</v>
      </c>
      <c r="AD536">
        <v>4</v>
      </c>
      <c r="AE536">
        <v>6</v>
      </c>
      <c r="AF536">
        <v>6</v>
      </c>
      <c r="AG536">
        <v>2</v>
      </c>
      <c r="AH536">
        <v>4</v>
      </c>
    </row>
    <row r="537" spans="1:34" x14ac:dyDescent="0.25">
      <c r="A537" t="s">
        <v>1385</v>
      </c>
      <c r="B537" t="s">
        <v>1329</v>
      </c>
      <c r="C537" t="s">
        <v>1330</v>
      </c>
      <c r="D537" t="s">
        <v>1386</v>
      </c>
      <c r="E537" t="s">
        <v>1332</v>
      </c>
      <c r="F537" t="s">
        <v>1333</v>
      </c>
      <c r="G537" t="s">
        <v>1334</v>
      </c>
      <c r="J537" t="s">
        <v>1335</v>
      </c>
      <c r="K537" s="2" t="str">
        <f>+IFERROR(VLOOKUP(B537,Sectores[[Sector]:[Columna1]],2),"")</f>
        <v>20 Política y Gobierno</v>
      </c>
      <c r="L537" s="2" t="str">
        <f>+IFERROR(VLOOKUP(C537,Contenido[[Contenido]:[Columna1]],2,0),"")</f>
        <v>20.01 Programas Gubernamentales</v>
      </c>
      <c r="M537" s="2" t="str">
        <f>+IFERROR(VLOOKUP(D537,Temas[[Tema]:[Columna1]],2,0),"")</f>
        <v>20.01.07 Ministerio de Energía</v>
      </c>
      <c r="AF537">
        <v>1</v>
      </c>
    </row>
    <row r="538" spans="1:34" x14ac:dyDescent="0.25">
      <c r="A538" t="s">
        <v>1387</v>
      </c>
      <c r="B538" t="s">
        <v>1329</v>
      </c>
      <c r="C538" t="s">
        <v>1330</v>
      </c>
      <c r="D538" t="s">
        <v>1386</v>
      </c>
      <c r="E538" t="s">
        <v>1337</v>
      </c>
      <c r="F538" t="s">
        <v>1333</v>
      </c>
      <c r="G538" t="s">
        <v>1334</v>
      </c>
      <c r="J538" t="s">
        <v>1335</v>
      </c>
      <c r="K538" s="2" t="str">
        <f>+IFERROR(VLOOKUP(B538,Sectores[[Sector]:[Columna1]],2),"")</f>
        <v>20 Política y Gobierno</v>
      </c>
      <c r="L538" s="2" t="str">
        <f>+IFERROR(VLOOKUP(C538,Contenido[[Contenido]:[Columna1]],2,0),"")</f>
        <v>20.01 Programas Gubernamentales</v>
      </c>
      <c r="M538" s="2" t="str">
        <f>+IFERROR(VLOOKUP(D538,Temas[[Tema]:[Columna1]],2,0),"")</f>
        <v>20.01.07 Ministerio de Energía</v>
      </c>
      <c r="AA538">
        <v>1</v>
      </c>
    </row>
    <row r="539" spans="1:34" x14ac:dyDescent="0.25">
      <c r="A539" t="s">
        <v>1388</v>
      </c>
      <c r="B539" t="s">
        <v>1329</v>
      </c>
      <c r="C539" t="s">
        <v>1330</v>
      </c>
      <c r="D539" t="s">
        <v>1386</v>
      </c>
      <c r="E539" t="s">
        <v>1342</v>
      </c>
      <c r="F539" t="s">
        <v>1333</v>
      </c>
      <c r="G539" t="s">
        <v>1334</v>
      </c>
      <c r="J539" t="s">
        <v>1335</v>
      </c>
      <c r="K539" s="2" t="str">
        <f>+IFERROR(VLOOKUP(B539,Sectores[[Sector]:[Columna1]],2),"")</f>
        <v>20 Política y Gobierno</v>
      </c>
      <c r="L539" s="2" t="str">
        <f>+IFERROR(VLOOKUP(C539,Contenido[[Contenido]:[Columna1]],2,0),"")</f>
        <v>20.01 Programas Gubernamentales</v>
      </c>
      <c r="M539" s="2" t="str">
        <f>+IFERROR(VLOOKUP(D539,Temas[[Tema]:[Columna1]],2,0),"")</f>
        <v>20.01.07 Ministerio de Energía</v>
      </c>
      <c r="AA539">
        <v>1</v>
      </c>
      <c r="AF539">
        <v>1</v>
      </c>
    </row>
    <row r="540" spans="1:34" x14ac:dyDescent="0.25">
      <c r="A540" t="s">
        <v>1389</v>
      </c>
      <c r="B540" t="s">
        <v>1329</v>
      </c>
      <c r="C540" t="s">
        <v>1330</v>
      </c>
      <c r="D540" t="s">
        <v>1390</v>
      </c>
      <c r="E540" t="s">
        <v>1332</v>
      </c>
      <c r="F540" t="s">
        <v>1333</v>
      </c>
      <c r="G540" t="s">
        <v>1334</v>
      </c>
      <c r="J540" t="s">
        <v>1335</v>
      </c>
      <c r="K540" s="2" t="str">
        <f>+IFERROR(VLOOKUP(B540,Sectores[[Sector]:[Columna1]],2),"")</f>
        <v>20 Política y Gobierno</v>
      </c>
      <c r="L540" s="2" t="str">
        <f>+IFERROR(VLOOKUP(C540,Contenido[[Contenido]:[Columna1]],2,0),"")</f>
        <v>20.01 Programas Gubernamentales</v>
      </c>
      <c r="M540" s="2" t="str">
        <f>+IFERROR(VLOOKUP(D540,Temas[[Tema]:[Columna1]],2,0),"")</f>
        <v>20.01.08 Ministerio de Hacienda</v>
      </c>
      <c r="R540">
        <v>1</v>
      </c>
      <c r="U540">
        <v>1</v>
      </c>
    </row>
    <row r="541" spans="1:34" x14ac:dyDescent="0.25">
      <c r="A541" t="s">
        <v>1391</v>
      </c>
      <c r="B541" t="s">
        <v>1329</v>
      </c>
      <c r="C541" t="s">
        <v>1330</v>
      </c>
      <c r="D541" t="s">
        <v>1390</v>
      </c>
      <c r="E541" t="s">
        <v>1337</v>
      </c>
      <c r="F541" t="s">
        <v>1333</v>
      </c>
      <c r="G541" t="s">
        <v>1334</v>
      </c>
      <c r="J541" t="s">
        <v>1335</v>
      </c>
      <c r="K541" s="2" t="str">
        <f>+IFERROR(VLOOKUP(B541,Sectores[[Sector]:[Columna1]],2),"")</f>
        <v>20 Política y Gobierno</v>
      </c>
      <c r="L541" s="2" t="str">
        <f>+IFERROR(VLOOKUP(C541,Contenido[[Contenido]:[Columna1]],2,0),"")</f>
        <v>20.01 Programas Gubernamentales</v>
      </c>
      <c r="M541" s="2" t="str">
        <f>+IFERROR(VLOOKUP(D541,Temas[[Tema]:[Columna1]],2,0),"")</f>
        <v>20.01.08 Ministerio de Hacienda</v>
      </c>
      <c r="S541">
        <v>1</v>
      </c>
    </row>
    <row r="542" spans="1:34" x14ac:dyDescent="0.25">
      <c r="A542" t="s">
        <v>1392</v>
      </c>
      <c r="B542" t="s">
        <v>1329</v>
      </c>
      <c r="C542" t="s">
        <v>1330</v>
      </c>
      <c r="D542" t="s">
        <v>1390</v>
      </c>
      <c r="E542" t="s">
        <v>140</v>
      </c>
      <c r="F542" t="s">
        <v>1333</v>
      </c>
      <c r="G542" t="s">
        <v>1334</v>
      </c>
      <c r="J542" t="s">
        <v>1335</v>
      </c>
      <c r="K542" s="2" t="str">
        <f>+IFERROR(VLOOKUP(B542,Sectores[[Sector]:[Columna1]],2),"")</f>
        <v>20 Política y Gobierno</v>
      </c>
      <c r="L542" s="2" t="str">
        <f>+IFERROR(VLOOKUP(C542,Contenido[[Contenido]:[Columna1]],2,0),"")</f>
        <v>20.01 Programas Gubernamentales</v>
      </c>
      <c r="M542" s="2" t="str">
        <f>+IFERROR(VLOOKUP(D542,Temas[[Tema]:[Columna1]],2,0),"")</f>
        <v>20.01.08 Ministerio de Hacienda</v>
      </c>
      <c r="P542">
        <v>1</v>
      </c>
    </row>
    <row r="543" spans="1:34" x14ac:dyDescent="0.25">
      <c r="A543" t="s">
        <v>1393</v>
      </c>
      <c r="B543" t="s">
        <v>1329</v>
      </c>
      <c r="C543" t="s">
        <v>1330</v>
      </c>
      <c r="D543" t="s">
        <v>1390</v>
      </c>
      <c r="E543" t="s">
        <v>1340</v>
      </c>
      <c r="F543" t="s">
        <v>1333</v>
      </c>
      <c r="G543" t="s">
        <v>1334</v>
      </c>
      <c r="J543" t="s">
        <v>1335</v>
      </c>
      <c r="K543" s="2" t="str">
        <f>+IFERROR(VLOOKUP(B543,Sectores[[Sector]:[Columna1]],2),"")</f>
        <v>20 Política y Gobierno</v>
      </c>
      <c r="L543" s="2" t="str">
        <f>+IFERROR(VLOOKUP(C543,Contenido[[Contenido]:[Columna1]],2,0),"")</f>
        <v>20.01 Programas Gubernamentales</v>
      </c>
      <c r="M543" s="2" t="str">
        <f>+IFERROR(VLOOKUP(D543,Temas[[Tema]:[Columna1]],2,0),"")</f>
        <v>20.01.08 Ministerio de Hacienda</v>
      </c>
      <c r="T543">
        <v>1</v>
      </c>
      <c r="X543">
        <v>1</v>
      </c>
      <c r="AA543">
        <v>1</v>
      </c>
    </row>
    <row r="544" spans="1:34" x14ac:dyDescent="0.25">
      <c r="A544" t="s">
        <v>1394</v>
      </c>
      <c r="B544" t="s">
        <v>1329</v>
      </c>
      <c r="C544" t="s">
        <v>1330</v>
      </c>
      <c r="D544" t="s">
        <v>1390</v>
      </c>
      <c r="E544" t="s">
        <v>1342</v>
      </c>
      <c r="F544" t="s">
        <v>1333</v>
      </c>
      <c r="G544" t="s">
        <v>1334</v>
      </c>
      <c r="J544" t="s">
        <v>1335</v>
      </c>
      <c r="K544" s="2" t="str">
        <f>+IFERROR(VLOOKUP(B544,Sectores[[Sector]:[Columna1]],2),"")</f>
        <v>20 Política y Gobierno</v>
      </c>
      <c r="L544" s="2" t="str">
        <f>+IFERROR(VLOOKUP(C544,Contenido[[Contenido]:[Columna1]],2,0),"")</f>
        <v>20.01 Programas Gubernamentales</v>
      </c>
      <c r="M544" s="2" t="str">
        <f>+IFERROR(VLOOKUP(D544,Temas[[Tema]:[Columna1]],2,0),"")</f>
        <v>20.01.08 Ministerio de Hacienda</v>
      </c>
      <c r="P544">
        <v>1</v>
      </c>
      <c r="R544">
        <v>1</v>
      </c>
      <c r="S544">
        <v>1</v>
      </c>
      <c r="T544">
        <v>1</v>
      </c>
      <c r="U544">
        <v>1</v>
      </c>
      <c r="X544">
        <v>1</v>
      </c>
      <c r="AA544">
        <v>1</v>
      </c>
    </row>
    <row r="545" spans="1:34" x14ac:dyDescent="0.25">
      <c r="A545" t="s">
        <v>1395</v>
      </c>
      <c r="B545" t="s">
        <v>1329</v>
      </c>
      <c r="C545" t="s">
        <v>1330</v>
      </c>
      <c r="D545" t="s">
        <v>1396</v>
      </c>
      <c r="E545" t="s">
        <v>1332</v>
      </c>
      <c r="F545" t="s">
        <v>1333</v>
      </c>
      <c r="G545" t="s">
        <v>1334</v>
      </c>
      <c r="J545" t="s">
        <v>1335</v>
      </c>
      <c r="K545" s="2" t="str">
        <f>+IFERROR(VLOOKUP(B545,Sectores[[Sector]:[Columna1]],2),"")</f>
        <v>20 Política y Gobierno</v>
      </c>
      <c r="L545" s="2" t="str">
        <f>+IFERROR(VLOOKUP(C545,Contenido[[Contenido]:[Columna1]],2,0),"")</f>
        <v>20.01 Programas Gubernamentales</v>
      </c>
      <c r="M545" s="2" t="str">
        <f>+IFERROR(VLOOKUP(D545,Temas[[Tema]:[Columna1]],2,0),"")</f>
        <v>20.01.09 Ministerio de Justicia y Derechos Humanos</v>
      </c>
      <c r="S545">
        <v>1</v>
      </c>
      <c r="Z545">
        <v>1</v>
      </c>
    </row>
    <row r="546" spans="1:34" x14ac:dyDescent="0.25">
      <c r="A546" t="s">
        <v>1397</v>
      </c>
      <c r="B546" t="s">
        <v>1329</v>
      </c>
      <c r="C546" t="s">
        <v>1330</v>
      </c>
      <c r="D546" t="s">
        <v>1396</v>
      </c>
      <c r="E546" t="s">
        <v>1337</v>
      </c>
      <c r="F546" t="s">
        <v>1333</v>
      </c>
      <c r="G546" t="s">
        <v>1334</v>
      </c>
      <c r="J546" t="s">
        <v>1335</v>
      </c>
      <c r="K546" s="2" t="str">
        <f>+IFERROR(VLOOKUP(B546,Sectores[[Sector]:[Columna1]],2),"")</f>
        <v>20 Política y Gobierno</v>
      </c>
      <c r="L546" s="2" t="str">
        <f>+IFERROR(VLOOKUP(C546,Contenido[[Contenido]:[Columna1]],2,0),"")</f>
        <v>20.01 Programas Gubernamentales</v>
      </c>
      <c r="M546" s="2" t="str">
        <f>+IFERROR(VLOOKUP(D546,Temas[[Tema]:[Columna1]],2,0),"")</f>
        <v>20.01.09 Ministerio de Justicia y Derechos Humanos</v>
      </c>
      <c r="Q546">
        <v>1</v>
      </c>
      <c r="S546">
        <v>1</v>
      </c>
      <c r="U546">
        <v>1</v>
      </c>
      <c r="Z546">
        <v>7</v>
      </c>
      <c r="AA546">
        <v>1</v>
      </c>
      <c r="AD546">
        <v>6</v>
      </c>
      <c r="AG546">
        <v>2</v>
      </c>
    </row>
    <row r="547" spans="1:34" x14ac:dyDescent="0.25">
      <c r="A547" t="s">
        <v>1398</v>
      </c>
      <c r="B547" t="s">
        <v>1329</v>
      </c>
      <c r="C547" t="s">
        <v>1330</v>
      </c>
      <c r="D547" t="s">
        <v>1396</v>
      </c>
      <c r="E547" t="s">
        <v>140</v>
      </c>
      <c r="F547" t="s">
        <v>1333</v>
      </c>
      <c r="G547" t="s">
        <v>1334</v>
      </c>
      <c r="J547" t="s">
        <v>1335</v>
      </c>
      <c r="K547" s="2" t="str">
        <f>+IFERROR(VLOOKUP(B547,Sectores[[Sector]:[Columna1]],2),"")</f>
        <v>20 Política y Gobierno</v>
      </c>
      <c r="L547" s="2" t="str">
        <f>+IFERROR(VLOOKUP(C547,Contenido[[Contenido]:[Columna1]],2,0),"")</f>
        <v>20.01 Programas Gubernamentales</v>
      </c>
      <c r="M547" s="2" t="str">
        <f>+IFERROR(VLOOKUP(D547,Temas[[Tema]:[Columna1]],2,0),"")</f>
        <v>20.01.09 Ministerio de Justicia y Derechos Humanos</v>
      </c>
      <c r="N547">
        <v>1</v>
      </c>
      <c r="Q547">
        <v>1</v>
      </c>
      <c r="S547">
        <v>1</v>
      </c>
      <c r="V547">
        <v>1</v>
      </c>
      <c r="AB547">
        <v>1</v>
      </c>
      <c r="AC547">
        <v>1</v>
      </c>
      <c r="AF547">
        <v>1</v>
      </c>
      <c r="AH547">
        <v>1</v>
      </c>
    </row>
    <row r="548" spans="1:34" x14ac:dyDescent="0.25">
      <c r="A548" t="s">
        <v>1399</v>
      </c>
      <c r="B548" t="s">
        <v>1329</v>
      </c>
      <c r="C548" t="s">
        <v>1330</v>
      </c>
      <c r="D548" t="s">
        <v>1396</v>
      </c>
      <c r="E548" t="s">
        <v>1340</v>
      </c>
      <c r="F548" t="s">
        <v>1333</v>
      </c>
      <c r="G548" t="s">
        <v>1334</v>
      </c>
      <c r="J548" t="s">
        <v>1335</v>
      </c>
      <c r="K548" s="2" t="str">
        <f>+IFERROR(VLOOKUP(B548,Sectores[[Sector]:[Columna1]],2),"")</f>
        <v>20 Política y Gobierno</v>
      </c>
      <c r="L548" s="2" t="str">
        <f>+IFERROR(VLOOKUP(C548,Contenido[[Contenido]:[Columna1]],2,0),"")</f>
        <v>20.01 Programas Gubernamentales</v>
      </c>
      <c r="M548" s="2" t="str">
        <f>+IFERROR(VLOOKUP(D548,Temas[[Tema]:[Columna1]],2,0),"")</f>
        <v>20.01.09 Ministerio de Justicia y Derechos Humanos</v>
      </c>
      <c r="V548">
        <v>1</v>
      </c>
      <c r="W548">
        <v>1</v>
      </c>
      <c r="X548">
        <v>1</v>
      </c>
      <c r="Y548">
        <v>1</v>
      </c>
    </row>
    <row r="549" spans="1:34" x14ac:dyDescent="0.25">
      <c r="A549" t="s">
        <v>1400</v>
      </c>
      <c r="B549" t="s">
        <v>1329</v>
      </c>
      <c r="C549" t="s">
        <v>1330</v>
      </c>
      <c r="D549" t="s">
        <v>1396</v>
      </c>
      <c r="E549" t="s">
        <v>1342</v>
      </c>
      <c r="F549" t="s">
        <v>1333</v>
      </c>
      <c r="G549" t="s">
        <v>1334</v>
      </c>
      <c r="J549" t="s">
        <v>1335</v>
      </c>
      <c r="K549" s="2" t="str">
        <f>+IFERROR(VLOOKUP(B549,Sectores[[Sector]:[Columna1]],2),"")</f>
        <v>20 Política y Gobierno</v>
      </c>
      <c r="L549" s="2" t="str">
        <f>+IFERROR(VLOOKUP(C549,Contenido[[Contenido]:[Columna1]],2,0),"")</f>
        <v>20.01 Programas Gubernamentales</v>
      </c>
      <c r="M549" s="2" t="str">
        <f>+IFERROR(VLOOKUP(D549,Temas[[Tema]:[Columna1]],2,0),"")</f>
        <v>20.01.09 Ministerio de Justicia y Derechos Humanos</v>
      </c>
      <c r="N549">
        <v>1</v>
      </c>
      <c r="Q549">
        <v>2</v>
      </c>
      <c r="S549">
        <v>3</v>
      </c>
      <c r="U549">
        <v>1</v>
      </c>
      <c r="V549">
        <v>2</v>
      </c>
      <c r="W549">
        <v>1</v>
      </c>
      <c r="X549">
        <v>1</v>
      </c>
      <c r="Y549">
        <v>1</v>
      </c>
      <c r="Z549">
        <v>8</v>
      </c>
      <c r="AA549">
        <v>1</v>
      </c>
      <c r="AB549">
        <v>1</v>
      </c>
      <c r="AC549">
        <v>1</v>
      </c>
      <c r="AD549">
        <v>6</v>
      </c>
      <c r="AF549">
        <v>1</v>
      </c>
      <c r="AG549">
        <v>2</v>
      </c>
      <c r="AH549">
        <v>1</v>
      </c>
    </row>
    <row r="550" spans="1:34" x14ac:dyDescent="0.25">
      <c r="A550" t="s">
        <v>1401</v>
      </c>
      <c r="B550" t="s">
        <v>1329</v>
      </c>
      <c r="C550" t="s">
        <v>1330</v>
      </c>
      <c r="D550" t="s">
        <v>1402</v>
      </c>
      <c r="E550" t="s">
        <v>1337</v>
      </c>
      <c r="F550" t="s">
        <v>1333</v>
      </c>
      <c r="G550" t="s">
        <v>1334</v>
      </c>
      <c r="J550" t="s">
        <v>1335</v>
      </c>
      <c r="K550" s="2" t="str">
        <f>+IFERROR(VLOOKUP(B550,Sectores[[Sector]:[Columna1]],2),"")</f>
        <v>20 Política y Gobierno</v>
      </c>
      <c r="L550" s="2" t="str">
        <f>+IFERROR(VLOOKUP(C550,Contenido[[Contenido]:[Columna1]],2,0),"")</f>
        <v>20.01 Programas Gubernamentales</v>
      </c>
      <c r="M550" s="2" t="str">
        <f>+IFERROR(VLOOKUP(D550,Temas[[Tema]:[Columna1]],2,0),"")</f>
        <v>20.01.12 Ministerio de Minería</v>
      </c>
      <c r="P550">
        <v>1</v>
      </c>
      <c r="V550">
        <v>1</v>
      </c>
      <c r="AC550">
        <v>1</v>
      </c>
    </row>
    <row r="551" spans="1:34" x14ac:dyDescent="0.25">
      <c r="A551" t="s">
        <v>1403</v>
      </c>
      <c r="B551" t="s">
        <v>1329</v>
      </c>
      <c r="C551" t="s">
        <v>1330</v>
      </c>
      <c r="D551" t="s">
        <v>1402</v>
      </c>
      <c r="E551" t="s">
        <v>140</v>
      </c>
      <c r="F551" t="s">
        <v>1333</v>
      </c>
      <c r="G551" t="s">
        <v>1334</v>
      </c>
      <c r="J551" t="s">
        <v>1335</v>
      </c>
      <c r="K551" s="2" t="str">
        <f>+IFERROR(VLOOKUP(B551,Sectores[[Sector]:[Columna1]],2),"")</f>
        <v>20 Política y Gobierno</v>
      </c>
      <c r="L551" s="2" t="str">
        <f>+IFERROR(VLOOKUP(C551,Contenido[[Contenido]:[Columna1]],2,0),"")</f>
        <v>20.01 Programas Gubernamentales</v>
      </c>
      <c r="M551" s="2" t="str">
        <f>+IFERROR(VLOOKUP(D551,Temas[[Tema]:[Columna1]],2,0),"")</f>
        <v>20.01.12 Ministerio de Minería</v>
      </c>
      <c r="T551">
        <v>1</v>
      </c>
    </row>
    <row r="552" spans="1:34" x14ac:dyDescent="0.25">
      <c r="A552" t="s">
        <v>1404</v>
      </c>
      <c r="B552" t="s">
        <v>1329</v>
      </c>
      <c r="C552" t="s">
        <v>1330</v>
      </c>
      <c r="D552" t="s">
        <v>1402</v>
      </c>
      <c r="E552" t="s">
        <v>1340</v>
      </c>
      <c r="F552" t="s">
        <v>1333</v>
      </c>
      <c r="G552" t="s">
        <v>1334</v>
      </c>
      <c r="J552" t="s">
        <v>1335</v>
      </c>
      <c r="K552" s="2" t="str">
        <f>+IFERROR(VLOOKUP(B552,Sectores[[Sector]:[Columna1]],2),"")</f>
        <v>20 Política y Gobierno</v>
      </c>
      <c r="L552" s="2" t="str">
        <f>+IFERROR(VLOOKUP(C552,Contenido[[Contenido]:[Columna1]],2,0),"")</f>
        <v>20.01 Programas Gubernamentales</v>
      </c>
      <c r="M552" s="2" t="str">
        <f>+IFERROR(VLOOKUP(D552,Temas[[Tema]:[Columna1]],2,0),"")</f>
        <v>20.01.12 Ministerio de Minería</v>
      </c>
      <c r="W552">
        <v>3</v>
      </c>
    </row>
    <row r="553" spans="1:34" x14ac:dyDescent="0.25">
      <c r="A553" t="s">
        <v>1405</v>
      </c>
      <c r="B553" t="s">
        <v>1329</v>
      </c>
      <c r="C553" t="s">
        <v>1330</v>
      </c>
      <c r="D553" t="s">
        <v>1402</v>
      </c>
      <c r="E553" t="s">
        <v>1342</v>
      </c>
      <c r="F553" t="s">
        <v>1333</v>
      </c>
      <c r="G553" t="s">
        <v>1334</v>
      </c>
      <c r="J553" t="s">
        <v>1335</v>
      </c>
      <c r="K553" s="2" t="str">
        <f>+IFERROR(VLOOKUP(B553,Sectores[[Sector]:[Columna1]],2),"")</f>
        <v>20 Política y Gobierno</v>
      </c>
      <c r="L553" s="2" t="str">
        <f>+IFERROR(VLOOKUP(C553,Contenido[[Contenido]:[Columna1]],2,0),"")</f>
        <v>20.01 Programas Gubernamentales</v>
      </c>
      <c r="M553" s="2" t="str">
        <f>+IFERROR(VLOOKUP(D553,Temas[[Tema]:[Columna1]],2,0),"")</f>
        <v>20.01.12 Ministerio de Minería</v>
      </c>
      <c r="P553">
        <v>1</v>
      </c>
      <c r="T553">
        <v>1</v>
      </c>
      <c r="V553">
        <v>1</v>
      </c>
      <c r="W553">
        <v>3</v>
      </c>
      <c r="AC553">
        <v>1</v>
      </c>
    </row>
    <row r="554" spans="1:34" x14ac:dyDescent="0.25">
      <c r="A554" t="s">
        <v>1406</v>
      </c>
      <c r="B554" t="s">
        <v>1329</v>
      </c>
      <c r="C554" t="s">
        <v>1330</v>
      </c>
      <c r="D554" t="s">
        <v>1407</v>
      </c>
      <c r="E554" t="s">
        <v>1332</v>
      </c>
      <c r="F554" t="s">
        <v>1333</v>
      </c>
      <c r="G554" t="s">
        <v>1334</v>
      </c>
      <c r="J554" t="s">
        <v>1335</v>
      </c>
      <c r="K554" s="2" t="str">
        <f>+IFERROR(VLOOKUP(B554,Sectores[[Sector]:[Columna1]],2),"")</f>
        <v>20 Política y Gobierno</v>
      </c>
      <c r="L554" s="2" t="str">
        <f>+IFERROR(VLOOKUP(C554,Contenido[[Contenido]:[Columna1]],2,0),"")</f>
        <v>20.01 Programas Gubernamentales</v>
      </c>
      <c r="M554" s="2" t="str">
        <f>+IFERROR(VLOOKUP(D554,Temas[[Tema]:[Columna1]],2,0),"")</f>
        <v>20.01.13 Ministerio de Obras Públicas</v>
      </c>
      <c r="O554">
        <v>1</v>
      </c>
      <c r="S554">
        <v>1</v>
      </c>
    </row>
    <row r="555" spans="1:34" x14ac:dyDescent="0.25">
      <c r="A555" t="s">
        <v>1408</v>
      </c>
      <c r="B555" t="s">
        <v>1329</v>
      </c>
      <c r="C555" t="s">
        <v>1330</v>
      </c>
      <c r="D555" t="s">
        <v>1407</v>
      </c>
      <c r="E555" t="s">
        <v>1337</v>
      </c>
      <c r="F555" t="s">
        <v>1333</v>
      </c>
      <c r="G555" t="s">
        <v>1334</v>
      </c>
      <c r="J555" t="s">
        <v>1335</v>
      </c>
      <c r="K555" s="2" t="str">
        <f>+IFERROR(VLOOKUP(B555,Sectores[[Sector]:[Columna1]],2),"")</f>
        <v>20 Política y Gobierno</v>
      </c>
      <c r="L555" s="2" t="str">
        <f>+IFERROR(VLOOKUP(C555,Contenido[[Contenido]:[Columna1]],2,0),"")</f>
        <v>20.01 Programas Gubernamentales</v>
      </c>
      <c r="M555" s="2" t="str">
        <f>+IFERROR(VLOOKUP(D555,Temas[[Tema]:[Columna1]],2,0),"")</f>
        <v>20.01.13 Ministerio de Obras Públicas</v>
      </c>
      <c r="N555">
        <v>1</v>
      </c>
      <c r="O555">
        <v>1</v>
      </c>
      <c r="R555">
        <v>1</v>
      </c>
      <c r="U555">
        <v>1</v>
      </c>
      <c r="AF555">
        <v>1</v>
      </c>
    </row>
    <row r="556" spans="1:34" x14ac:dyDescent="0.25">
      <c r="A556" t="s">
        <v>1409</v>
      </c>
      <c r="B556" t="s">
        <v>1329</v>
      </c>
      <c r="C556" t="s">
        <v>1330</v>
      </c>
      <c r="D556" t="s">
        <v>1407</v>
      </c>
      <c r="E556" t="s">
        <v>140</v>
      </c>
      <c r="F556" t="s">
        <v>1333</v>
      </c>
      <c r="G556" t="s">
        <v>1334</v>
      </c>
      <c r="J556" t="s">
        <v>1335</v>
      </c>
      <c r="K556" s="2" t="str">
        <f>+IFERROR(VLOOKUP(B556,Sectores[[Sector]:[Columna1]],2),"")</f>
        <v>20 Política y Gobierno</v>
      </c>
      <c r="L556" s="2" t="str">
        <f>+IFERROR(VLOOKUP(C556,Contenido[[Contenido]:[Columna1]],2,0),"")</f>
        <v>20.01 Programas Gubernamentales</v>
      </c>
      <c r="M556" s="2" t="str">
        <f>+IFERROR(VLOOKUP(D556,Temas[[Tema]:[Columna1]],2,0),"")</f>
        <v>20.01.13 Ministerio de Obras Públicas</v>
      </c>
      <c r="N556">
        <v>1</v>
      </c>
      <c r="U556">
        <v>1</v>
      </c>
      <c r="W556">
        <v>1</v>
      </c>
      <c r="X556">
        <v>1</v>
      </c>
      <c r="AC556">
        <v>1</v>
      </c>
    </row>
    <row r="557" spans="1:34" x14ac:dyDescent="0.25">
      <c r="A557" t="s">
        <v>1410</v>
      </c>
      <c r="B557" t="s">
        <v>1329</v>
      </c>
      <c r="C557" t="s">
        <v>1330</v>
      </c>
      <c r="D557" t="s">
        <v>1407</v>
      </c>
      <c r="E557" t="s">
        <v>1340</v>
      </c>
      <c r="F557" t="s">
        <v>1333</v>
      </c>
      <c r="G557" t="s">
        <v>1334</v>
      </c>
      <c r="J557" t="s">
        <v>1335</v>
      </c>
      <c r="K557" s="2" t="str">
        <f>+IFERROR(VLOOKUP(B557,Sectores[[Sector]:[Columna1]],2),"")</f>
        <v>20 Política y Gobierno</v>
      </c>
      <c r="L557" s="2" t="str">
        <f>+IFERROR(VLOOKUP(C557,Contenido[[Contenido]:[Columna1]],2,0),"")</f>
        <v>20.01 Programas Gubernamentales</v>
      </c>
      <c r="M557" s="2" t="str">
        <f>+IFERROR(VLOOKUP(D557,Temas[[Tema]:[Columna1]],2,0),"")</f>
        <v>20.01.13 Ministerio de Obras Públicas</v>
      </c>
      <c r="T557">
        <v>1</v>
      </c>
    </row>
    <row r="558" spans="1:34" x14ac:dyDescent="0.25">
      <c r="A558" t="s">
        <v>1411</v>
      </c>
      <c r="B558" t="s">
        <v>1329</v>
      </c>
      <c r="C558" t="s">
        <v>1330</v>
      </c>
      <c r="D558" t="s">
        <v>1407</v>
      </c>
      <c r="E558" t="s">
        <v>1342</v>
      </c>
      <c r="F558" t="s">
        <v>1333</v>
      </c>
      <c r="G558" t="s">
        <v>1334</v>
      </c>
      <c r="J558" t="s">
        <v>1335</v>
      </c>
      <c r="K558" s="2" t="str">
        <f>+IFERROR(VLOOKUP(B558,Sectores[[Sector]:[Columna1]],2),"")</f>
        <v>20 Política y Gobierno</v>
      </c>
      <c r="L558" s="2" t="str">
        <f>+IFERROR(VLOOKUP(C558,Contenido[[Contenido]:[Columna1]],2,0),"")</f>
        <v>20.01 Programas Gubernamentales</v>
      </c>
      <c r="M558" s="2" t="str">
        <f>+IFERROR(VLOOKUP(D558,Temas[[Tema]:[Columna1]],2,0),"")</f>
        <v>20.01.13 Ministerio de Obras Públicas</v>
      </c>
      <c r="N558">
        <v>2</v>
      </c>
      <c r="O558">
        <v>2</v>
      </c>
      <c r="R558">
        <v>1</v>
      </c>
      <c r="S558">
        <v>1</v>
      </c>
      <c r="T558">
        <v>1</v>
      </c>
      <c r="U558">
        <v>2</v>
      </c>
      <c r="W558">
        <v>1</v>
      </c>
      <c r="X558">
        <v>1</v>
      </c>
      <c r="AC558">
        <v>1</v>
      </c>
      <c r="AF558">
        <v>1</v>
      </c>
    </row>
    <row r="559" spans="1:34" x14ac:dyDescent="0.25">
      <c r="A559" t="s">
        <v>1412</v>
      </c>
      <c r="B559" t="s">
        <v>1329</v>
      </c>
      <c r="C559" t="s">
        <v>1330</v>
      </c>
      <c r="D559" t="s">
        <v>1413</v>
      </c>
      <c r="E559" t="s">
        <v>1332</v>
      </c>
      <c r="F559" t="s">
        <v>1333</v>
      </c>
      <c r="G559" t="s">
        <v>1334</v>
      </c>
      <c r="J559" t="s">
        <v>1335</v>
      </c>
      <c r="K559" s="2" t="str">
        <f>+IFERROR(VLOOKUP(B559,Sectores[[Sector]:[Columna1]],2),"")</f>
        <v>20 Política y Gobierno</v>
      </c>
      <c r="L559" s="2" t="str">
        <f>+IFERROR(VLOOKUP(C559,Contenido[[Contenido]:[Columna1]],2,0),"")</f>
        <v>20.01 Programas Gubernamentales</v>
      </c>
      <c r="M559" s="2" t="str">
        <f>+IFERROR(VLOOKUP(D559,Temas[[Tema]:[Columna1]],2,0),"")</f>
        <v>20.01.14 Ministerio de Relaciones Exteriores</v>
      </c>
      <c r="P559">
        <v>2</v>
      </c>
      <c r="T559">
        <v>1</v>
      </c>
      <c r="V559">
        <v>1</v>
      </c>
    </row>
    <row r="560" spans="1:34" x14ac:dyDescent="0.25">
      <c r="A560" t="s">
        <v>1414</v>
      </c>
      <c r="B560" t="s">
        <v>1329</v>
      </c>
      <c r="C560" t="s">
        <v>1330</v>
      </c>
      <c r="D560" t="s">
        <v>1413</v>
      </c>
      <c r="E560" t="s">
        <v>1337</v>
      </c>
      <c r="F560" t="s">
        <v>1333</v>
      </c>
      <c r="G560" t="s">
        <v>1334</v>
      </c>
      <c r="J560" t="s">
        <v>1335</v>
      </c>
      <c r="K560" s="2" t="str">
        <f>+IFERROR(VLOOKUP(B560,Sectores[[Sector]:[Columna1]],2),"")</f>
        <v>20 Política y Gobierno</v>
      </c>
      <c r="L560" s="2" t="str">
        <f>+IFERROR(VLOOKUP(C560,Contenido[[Contenido]:[Columna1]],2,0),"")</f>
        <v>20.01 Programas Gubernamentales</v>
      </c>
      <c r="M560" s="2" t="str">
        <f>+IFERROR(VLOOKUP(D560,Temas[[Tema]:[Columna1]],2,0),"")</f>
        <v>20.01.14 Ministerio de Relaciones Exteriores</v>
      </c>
      <c r="R560">
        <v>1</v>
      </c>
      <c r="T560">
        <v>1</v>
      </c>
      <c r="Y560">
        <v>1</v>
      </c>
    </row>
    <row r="561" spans="1:34" x14ac:dyDescent="0.25">
      <c r="A561" t="s">
        <v>1415</v>
      </c>
      <c r="B561" t="s">
        <v>1329</v>
      </c>
      <c r="C561" t="s">
        <v>1330</v>
      </c>
      <c r="D561" t="s">
        <v>1413</v>
      </c>
      <c r="E561" t="s">
        <v>140</v>
      </c>
      <c r="F561" t="s">
        <v>1333</v>
      </c>
      <c r="G561" t="s">
        <v>1334</v>
      </c>
      <c r="J561" t="s">
        <v>1335</v>
      </c>
      <c r="K561" s="2" t="str">
        <f>+IFERROR(VLOOKUP(B561,Sectores[[Sector]:[Columna1]],2),"")</f>
        <v>20 Política y Gobierno</v>
      </c>
      <c r="L561" s="2" t="str">
        <f>+IFERROR(VLOOKUP(C561,Contenido[[Contenido]:[Columna1]],2,0),"")</f>
        <v>20.01 Programas Gubernamentales</v>
      </c>
      <c r="M561" s="2" t="str">
        <f>+IFERROR(VLOOKUP(D561,Temas[[Tema]:[Columna1]],2,0),"")</f>
        <v>20.01.14 Ministerio de Relaciones Exteriores</v>
      </c>
      <c r="N561">
        <v>1</v>
      </c>
      <c r="P561">
        <v>1</v>
      </c>
      <c r="R561">
        <v>1</v>
      </c>
      <c r="W561">
        <v>1</v>
      </c>
      <c r="AC561">
        <v>1</v>
      </c>
      <c r="AG561">
        <v>1</v>
      </c>
    </row>
    <row r="562" spans="1:34" x14ac:dyDescent="0.25">
      <c r="A562" t="s">
        <v>1416</v>
      </c>
      <c r="B562" t="s">
        <v>1329</v>
      </c>
      <c r="C562" t="s">
        <v>1330</v>
      </c>
      <c r="D562" t="s">
        <v>1413</v>
      </c>
      <c r="E562" t="s">
        <v>1342</v>
      </c>
      <c r="F562" t="s">
        <v>1333</v>
      </c>
      <c r="G562" t="s">
        <v>1334</v>
      </c>
      <c r="J562" t="s">
        <v>1335</v>
      </c>
      <c r="K562" s="2" t="str">
        <f>+IFERROR(VLOOKUP(B562,Sectores[[Sector]:[Columna1]],2),"")</f>
        <v>20 Política y Gobierno</v>
      </c>
      <c r="L562" s="2" t="str">
        <f>+IFERROR(VLOOKUP(C562,Contenido[[Contenido]:[Columna1]],2,0),"")</f>
        <v>20.01 Programas Gubernamentales</v>
      </c>
      <c r="M562" s="2" t="str">
        <f>+IFERROR(VLOOKUP(D562,Temas[[Tema]:[Columna1]],2,0),"")</f>
        <v>20.01.14 Ministerio de Relaciones Exteriores</v>
      </c>
      <c r="N562">
        <v>1</v>
      </c>
      <c r="P562">
        <v>3</v>
      </c>
      <c r="R562">
        <v>2</v>
      </c>
      <c r="T562">
        <v>2</v>
      </c>
      <c r="V562">
        <v>1</v>
      </c>
      <c r="W562">
        <v>1</v>
      </c>
      <c r="Y562">
        <v>1</v>
      </c>
      <c r="AC562">
        <v>1</v>
      </c>
      <c r="AG562">
        <v>1</v>
      </c>
    </row>
    <row r="563" spans="1:34" x14ac:dyDescent="0.25">
      <c r="A563" t="s">
        <v>1417</v>
      </c>
      <c r="B563" t="s">
        <v>1329</v>
      </c>
      <c r="C563" t="s">
        <v>1330</v>
      </c>
      <c r="D563" t="s">
        <v>1418</v>
      </c>
      <c r="E563" t="s">
        <v>1332</v>
      </c>
      <c r="F563" t="s">
        <v>1333</v>
      </c>
      <c r="G563" t="s">
        <v>1334</v>
      </c>
      <c r="J563" t="s">
        <v>1335</v>
      </c>
      <c r="K563" s="2" t="str">
        <f>+IFERROR(VLOOKUP(B563,Sectores[[Sector]:[Columna1]],2),"")</f>
        <v>20 Política y Gobierno</v>
      </c>
      <c r="L563" s="2" t="str">
        <f>+IFERROR(VLOOKUP(C563,Contenido[[Contenido]:[Columna1]],2,0),"")</f>
        <v>20.01 Programas Gubernamentales</v>
      </c>
      <c r="M563" s="2" t="str">
        <f>+IFERROR(VLOOKUP(D563,Temas[[Tema]:[Columna1]],2,0),"")</f>
        <v>20.01.15 Ministerio de Salud</v>
      </c>
      <c r="R563">
        <v>2</v>
      </c>
      <c r="V563">
        <v>1</v>
      </c>
      <c r="AE563">
        <v>1</v>
      </c>
    </row>
    <row r="564" spans="1:34" x14ac:dyDescent="0.25">
      <c r="A564" t="s">
        <v>1419</v>
      </c>
      <c r="B564" t="s">
        <v>1329</v>
      </c>
      <c r="C564" t="s">
        <v>1330</v>
      </c>
      <c r="D564" t="s">
        <v>1418</v>
      </c>
      <c r="E564" t="s">
        <v>1337</v>
      </c>
      <c r="F564" t="s">
        <v>1333</v>
      </c>
      <c r="G564" t="s">
        <v>1334</v>
      </c>
      <c r="J564" t="s">
        <v>1335</v>
      </c>
      <c r="K564" s="2" t="str">
        <f>+IFERROR(VLOOKUP(B564,Sectores[[Sector]:[Columna1]],2),"")</f>
        <v>20 Política y Gobierno</v>
      </c>
      <c r="L564" s="2" t="str">
        <f>+IFERROR(VLOOKUP(C564,Contenido[[Contenido]:[Columna1]],2,0),"")</f>
        <v>20.01 Programas Gubernamentales</v>
      </c>
      <c r="M564" s="2" t="str">
        <f>+IFERROR(VLOOKUP(D564,Temas[[Tema]:[Columna1]],2,0),"")</f>
        <v>20.01.15 Ministerio de Salud</v>
      </c>
      <c r="O564">
        <v>1</v>
      </c>
      <c r="P564">
        <v>1</v>
      </c>
      <c r="R564">
        <v>1</v>
      </c>
      <c r="AA564">
        <v>1</v>
      </c>
      <c r="AB564">
        <v>1</v>
      </c>
      <c r="AD564">
        <v>1</v>
      </c>
      <c r="AE564">
        <v>1</v>
      </c>
      <c r="AF564">
        <v>1</v>
      </c>
      <c r="AH564">
        <v>3</v>
      </c>
    </row>
    <row r="565" spans="1:34" x14ac:dyDescent="0.25">
      <c r="A565" t="s">
        <v>1420</v>
      </c>
      <c r="B565" t="s">
        <v>1329</v>
      </c>
      <c r="C565" t="s">
        <v>1330</v>
      </c>
      <c r="D565" t="s">
        <v>1418</v>
      </c>
      <c r="E565" t="s">
        <v>140</v>
      </c>
      <c r="F565" t="s">
        <v>1333</v>
      </c>
      <c r="G565" t="s">
        <v>1334</v>
      </c>
      <c r="J565" t="s">
        <v>1335</v>
      </c>
      <c r="K565" s="2" t="str">
        <f>+IFERROR(VLOOKUP(B565,Sectores[[Sector]:[Columna1]],2),"")</f>
        <v>20 Política y Gobierno</v>
      </c>
      <c r="L565" s="2" t="str">
        <f>+IFERROR(VLOOKUP(C565,Contenido[[Contenido]:[Columna1]],2,0),"")</f>
        <v>20.01 Programas Gubernamentales</v>
      </c>
      <c r="M565" s="2" t="str">
        <f>+IFERROR(VLOOKUP(D565,Temas[[Tema]:[Columna1]],2,0),"")</f>
        <v>20.01.15 Ministerio de Salud</v>
      </c>
      <c r="N565">
        <v>2</v>
      </c>
      <c r="Q565">
        <v>1</v>
      </c>
      <c r="R565">
        <v>3</v>
      </c>
      <c r="X565">
        <v>1</v>
      </c>
      <c r="Y565">
        <v>1</v>
      </c>
      <c r="Z565">
        <v>1</v>
      </c>
      <c r="AA565">
        <v>1</v>
      </c>
      <c r="AE565">
        <v>2</v>
      </c>
      <c r="AF565">
        <v>1</v>
      </c>
      <c r="AH565">
        <v>1</v>
      </c>
    </row>
    <row r="566" spans="1:34" x14ac:dyDescent="0.25">
      <c r="A566" t="s">
        <v>1421</v>
      </c>
      <c r="B566" t="s">
        <v>1329</v>
      </c>
      <c r="C566" t="s">
        <v>1330</v>
      </c>
      <c r="D566" t="s">
        <v>1418</v>
      </c>
      <c r="E566" t="s">
        <v>1340</v>
      </c>
      <c r="F566" t="s">
        <v>1333</v>
      </c>
      <c r="G566" t="s">
        <v>1334</v>
      </c>
      <c r="J566" t="s">
        <v>1335</v>
      </c>
      <c r="K566" s="2" t="str">
        <f>+IFERROR(VLOOKUP(B566,Sectores[[Sector]:[Columna1]],2),"")</f>
        <v>20 Política y Gobierno</v>
      </c>
      <c r="L566" s="2" t="str">
        <f>+IFERROR(VLOOKUP(C566,Contenido[[Contenido]:[Columna1]],2,0),"")</f>
        <v>20.01 Programas Gubernamentales</v>
      </c>
      <c r="M566" s="2" t="str">
        <f>+IFERROR(VLOOKUP(D566,Temas[[Tema]:[Columna1]],2,0),"")</f>
        <v>20.01.15 Ministerio de Salud</v>
      </c>
      <c r="V566">
        <v>1</v>
      </c>
      <c r="X566">
        <v>4</v>
      </c>
      <c r="Y566">
        <v>1</v>
      </c>
      <c r="AA566">
        <v>4</v>
      </c>
    </row>
    <row r="567" spans="1:34" x14ac:dyDescent="0.25">
      <c r="A567" t="s">
        <v>1422</v>
      </c>
      <c r="B567" t="s">
        <v>1329</v>
      </c>
      <c r="C567" t="s">
        <v>1330</v>
      </c>
      <c r="D567" t="s">
        <v>1418</v>
      </c>
      <c r="E567" t="s">
        <v>1342</v>
      </c>
      <c r="F567" t="s">
        <v>1333</v>
      </c>
      <c r="G567" t="s">
        <v>1334</v>
      </c>
      <c r="J567" t="s">
        <v>1335</v>
      </c>
      <c r="K567" s="2" t="str">
        <f>+IFERROR(VLOOKUP(B567,Sectores[[Sector]:[Columna1]],2),"")</f>
        <v>20 Política y Gobierno</v>
      </c>
      <c r="L567" s="2" t="str">
        <f>+IFERROR(VLOOKUP(C567,Contenido[[Contenido]:[Columna1]],2,0),"")</f>
        <v>20.01 Programas Gubernamentales</v>
      </c>
      <c r="M567" s="2" t="str">
        <f>+IFERROR(VLOOKUP(D567,Temas[[Tema]:[Columna1]],2,0),"")</f>
        <v>20.01.15 Ministerio de Salud</v>
      </c>
      <c r="N567">
        <v>2</v>
      </c>
      <c r="O567">
        <v>1</v>
      </c>
      <c r="P567">
        <v>1</v>
      </c>
      <c r="Q567">
        <v>1</v>
      </c>
      <c r="R567">
        <v>6</v>
      </c>
      <c r="V567">
        <v>2</v>
      </c>
      <c r="X567">
        <v>5</v>
      </c>
      <c r="Y567">
        <v>2</v>
      </c>
      <c r="Z567">
        <v>1</v>
      </c>
      <c r="AA567">
        <v>6</v>
      </c>
      <c r="AB567">
        <v>1</v>
      </c>
      <c r="AD567">
        <v>1</v>
      </c>
      <c r="AE567">
        <v>4</v>
      </c>
      <c r="AF567">
        <v>2</v>
      </c>
      <c r="AH567">
        <v>4</v>
      </c>
    </row>
    <row r="568" spans="1:34" x14ac:dyDescent="0.25">
      <c r="A568" t="s">
        <v>1423</v>
      </c>
      <c r="B568" t="s">
        <v>1329</v>
      </c>
      <c r="C568" t="s">
        <v>1330</v>
      </c>
      <c r="D568" t="s">
        <v>1424</v>
      </c>
      <c r="E568" t="s">
        <v>1332</v>
      </c>
      <c r="F568" t="s">
        <v>1333</v>
      </c>
      <c r="G568" t="s">
        <v>1334</v>
      </c>
      <c r="J568" t="s">
        <v>1335</v>
      </c>
      <c r="K568" s="2" t="str">
        <f>+IFERROR(VLOOKUP(B568,Sectores[[Sector]:[Columna1]],2),"")</f>
        <v>20 Política y Gobierno</v>
      </c>
      <c r="L568" s="2" t="str">
        <f>+IFERROR(VLOOKUP(C568,Contenido[[Contenido]:[Columna1]],2,0),"")</f>
        <v>20.01 Programas Gubernamentales</v>
      </c>
      <c r="M568" s="2" t="str">
        <f>+IFERROR(VLOOKUP(D568,Temas[[Tema]:[Columna1]],2,0),"")</f>
        <v>20.01.16 Ministerio de Transportes y Telecomunicaciones</v>
      </c>
      <c r="N568">
        <v>1</v>
      </c>
    </row>
    <row r="569" spans="1:34" x14ac:dyDescent="0.25">
      <c r="A569" t="s">
        <v>1425</v>
      </c>
      <c r="B569" t="s">
        <v>1329</v>
      </c>
      <c r="C569" t="s">
        <v>1330</v>
      </c>
      <c r="D569" t="s">
        <v>1424</v>
      </c>
      <c r="E569" t="s">
        <v>1337</v>
      </c>
      <c r="F569" t="s">
        <v>1333</v>
      </c>
      <c r="G569" t="s">
        <v>1334</v>
      </c>
      <c r="J569" t="s">
        <v>1335</v>
      </c>
      <c r="K569" s="2" t="str">
        <f>+IFERROR(VLOOKUP(B569,Sectores[[Sector]:[Columna1]],2),"")</f>
        <v>20 Política y Gobierno</v>
      </c>
      <c r="L569" s="2" t="str">
        <f>+IFERROR(VLOOKUP(C569,Contenido[[Contenido]:[Columna1]],2,0),"")</f>
        <v>20.01 Programas Gubernamentales</v>
      </c>
      <c r="M569" s="2" t="str">
        <f>+IFERROR(VLOOKUP(D569,Temas[[Tema]:[Columna1]],2,0),"")</f>
        <v>20.01.16 Ministerio de Transportes y Telecomunicaciones</v>
      </c>
      <c r="Q569">
        <v>1</v>
      </c>
      <c r="X569">
        <v>1</v>
      </c>
      <c r="AA569">
        <v>1</v>
      </c>
      <c r="AH569">
        <v>1</v>
      </c>
    </row>
    <row r="570" spans="1:34" x14ac:dyDescent="0.25">
      <c r="A570" t="s">
        <v>1426</v>
      </c>
      <c r="B570" t="s">
        <v>1329</v>
      </c>
      <c r="C570" t="s">
        <v>1330</v>
      </c>
      <c r="D570" t="s">
        <v>1424</v>
      </c>
      <c r="E570" t="s">
        <v>140</v>
      </c>
      <c r="F570" t="s">
        <v>1333</v>
      </c>
      <c r="G570" t="s">
        <v>1334</v>
      </c>
      <c r="J570" t="s">
        <v>1335</v>
      </c>
      <c r="K570" s="2" t="str">
        <f>+IFERROR(VLOOKUP(B570,Sectores[[Sector]:[Columna1]],2),"")</f>
        <v>20 Política y Gobierno</v>
      </c>
      <c r="L570" s="2" t="str">
        <f>+IFERROR(VLOOKUP(C570,Contenido[[Contenido]:[Columna1]],2,0),"")</f>
        <v>20.01 Programas Gubernamentales</v>
      </c>
      <c r="M570" s="2" t="str">
        <f>+IFERROR(VLOOKUP(D570,Temas[[Tema]:[Columna1]],2,0),"")</f>
        <v>20.01.16 Ministerio de Transportes y Telecomunicaciones</v>
      </c>
      <c r="P570">
        <v>1</v>
      </c>
      <c r="R570">
        <v>1</v>
      </c>
    </row>
    <row r="571" spans="1:34" x14ac:dyDescent="0.25">
      <c r="A571" t="s">
        <v>1427</v>
      </c>
      <c r="B571" t="s">
        <v>1329</v>
      </c>
      <c r="C571" t="s">
        <v>1330</v>
      </c>
      <c r="D571" t="s">
        <v>1424</v>
      </c>
      <c r="E571" t="s">
        <v>1342</v>
      </c>
      <c r="F571" t="s">
        <v>1333</v>
      </c>
      <c r="G571" t="s">
        <v>1334</v>
      </c>
      <c r="J571" t="s">
        <v>1335</v>
      </c>
      <c r="K571" s="2" t="str">
        <f>+IFERROR(VLOOKUP(B571,Sectores[[Sector]:[Columna1]],2),"")</f>
        <v>20 Política y Gobierno</v>
      </c>
      <c r="L571" s="2" t="str">
        <f>+IFERROR(VLOOKUP(C571,Contenido[[Contenido]:[Columna1]],2,0),"")</f>
        <v>20.01 Programas Gubernamentales</v>
      </c>
      <c r="M571" s="2" t="str">
        <f>+IFERROR(VLOOKUP(D571,Temas[[Tema]:[Columna1]],2,0),"")</f>
        <v>20.01.16 Ministerio de Transportes y Telecomunicaciones</v>
      </c>
      <c r="N571">
        <v>1</v>
      </c>
      <c r="P571">
        <v>1</v>
      </c>
      <c r="Q571">
        <v>1</v>
      </c>
      <c r="R571">
        <v>1</v>
      </c>
      <c r="X571">
        <v>1</v>
      </c>
      <c r="AA571">
        <v>1</v>
      </c>
      <c r="AH571">
        <v>1</v>
      </c>
    </row>
    <row r="572" spans="1:34" x14ac:dyDescent="0.25">
      <c r="A572" t="s">
        <v>1428</v>
      </c>
      <c r="B572" t="s">
        <v>1329</v>
      </c>
      <c r="C572" t="s">
        <v>1330</v>
      </c>
      <c r="D572" t="s">
        <v>1429</v>
      </c>
      <c r="E572" t="s">
        <v>1332</v>
      </c>
      <c r="F572" t="s">
        <v>1333</v>
      </c>
      <c r="G572" t="s">
        <v>1334</v>
      </c>
      <c r="J572" t="s">
        <v>1335</v>
      </c>
      <c r="K572" s="2" t="str">
        <f>+IFERROR(VLOOKUP(B572,Sectores[[Sector]:[Columna1]],2),"")</f>
        <v>20 Política y Gobierno</v>
      </c>
      <c r="L572" s="2" t="str">
        <f>+IFERROR(VLOOKUP(C572,Contenido[[Contenido]:[Columna1]],2,0),"")</f>
        <v>20.01 Programas Gubernamentales</v>
      </c>
      <c r="M572" s="2" t="str">
        <f>+IFERROR(VLOOKUP(D572,Temas[[Tema]:[Columna1]],2,0),"")</f>
        <v>20.01.17 Ministerio de Vivienda y Urbanismo</v>
      </c>
      <c r="T572">
        <v>1</v>
      </c>
      <c r="U572">
        <v>1</v>
      </c>
      <c r="W572">
        <v>1</v>
      </c>
      <c r="AE572">
        <v>1</v>
      </c>
    </row>
    <row r="573" spans="1:34" x14ac:dyDescent="0.25">
      <c r="A573" t="s">
        <v>1430</v>
      </c>
      <c r="B573" t="s">
        <v>1329</v>
      </c>
      <c r="C573" t="s">
        <v>1330</v>
      </c>
      <c r="D573" t="s">
        <v>1429</v>
      </c>
      <c r="E573" t="s">
        <v>1337</v>
      </c>
      <c r="F573" t="s">
        <v>1333</v>
      </c>
      <c r="G573" t="s">
        <v>1334</v>
      </c>
      <c r="J573" t="s">
        <v>1335</v>
      </c>
      <c r="K573" s="2" t="str">
        <f>+IFERROR(VLOOKUP(B573,Sectores[[Sector]:[Columna1]],2),"")</f>
        <v>20 Política y Gobierno</v>
      </c>
      <c r="L573" s="2" t="str">
        <f>+IFERROR(VLOOKUP(C573,Contenido[[Contenido]:[Columna1]],2,0),"")</f>
        <v>20.01 Programas Gubernamentales</v>
      </c>
      <c r="M573" s="2" t="str">
        <f>+IFERROR(VLOOKUP(D573,Temas[[Tema]:[Columna1]],2,0),"")</f>
        <v>20.01.17 Ministerio de Vivienda y Urbanismo</v>
      </c>
      <c r="N573">
        <v>3</v>
      </c>
      <c r="O573">
        <v>1</v>
      </c>
      <c r="R573">
        <v>1</v>
      </c>
      <c r="T573">
        <v>1</v>
      </c>
      <c r="X573">
        <v>3</v>
      </c>
      <c r="AB573">
        <v>2</v>
      </c>
      <c r="AD573">
        <v>3</v>
      </c>
      <c r="AE573">
        <v>1</v>
      </c>
      <c r="AG573">
        <v>1</v>
      </c>
      <c r="AH573">
        <v>1</v>
      </c>
    </row>
    <row r="574" spans="1:34" x14ac:dyDescent="0.25">
      <c r="A574" t="s">
        <v>1431</v>
      </c>
      <c r="B574" t="s">
        <v>1329</v>
      </c>
      <c r="C574" t="s">
        <v>1330</v>
      </c>
      <c r="D574" t="s">
        <v>1429</v>
      </c>
      <c r="E574" t="s">
        <v>140</v>
      </c>
      <c r="F574" t="s">
        <v>1333</v>
      </c>
      <c r="G574" t="s">
        <v>1334</v>
      </c>
      <c r="J574" t="s">
        <v>1335</v>
      </c>
      <c r="K574" s="2" t="str">
        <f>+IFERROR(VLOOKUP(B574,Sectores[[Sector]:[Columna1]],2),"")</f>
        <v>20 Política y Gobierno</v>
      </c>
      <c r="L574" s="2" t="str">
        <f>+IFERROR(VLOOKUP(C574,Contenido[[Contenido]:[Columna1]],2,0),"")</f>
        <v>20.01 Programas Gubernamentales</v>
      </c>
      <c r="M574" s="2" t="str">
        <f>+IFERROR(VLOOKUP(D574,Temas[[Tema]:[Columna1]],2,0),"")</f>
        <v>20.01.17 Ministerio de Vivienda y Urbanismo</v>
      </c>
      <c r="P574">
        <v>2</v>
      </c>
      <c r="V574">
        <v>1</v>
      </c>
      <c r="X574">
        <v>1</v>
      </c>
      <c r="Y574">
        <v>1</v>
      </c>
      <c r="AD574">
        <v>1</v>
      </c>
      <c r="AE574">
        <v>1</v>
      </c>
      <c r="AH574">
        <v>1</v>
      </c>
    </row>
    <row r="575" spans="1:34" x14ac:dyDescent="0.25">
      <c r="A575" t="s">
        <v>1432</v>
      </c>
      <c r="B575" t="s">
        <v>1329</v>
      </c>
      <c r="C575" t="s">
        <v>1330</v>
      </c>
      <c r="D575" t="s">
        <v>1429</v>
      </c>
      <c r="E575" t="s">
        <v>1340</v>
      </c>
      <c r="F575" t="s">
        <v>1333</v>
      </c>
      <c r="G575" t="s">
        <v>1334</v>
      </c>
      <c r="J575" t="s">
        <v>1335</v>
      </c>
      <c r="K575" s="2" t="str">
        <f>+IFERROR(VLOOKUP(B575,Sectores[[Sector]:[Columna1]],2),"")</f>
        <v>20 Política y Gobierno</v>
      </c>
      <c r="L575" s="2" t="str">
        <f>+IFERROR(VLOOKUP(C575,Contenido[[Contenido]:[Columna1]],2,0),"")</f>
        <v>20.01 Programas Gubernamentales</v>
      </c>
      <c r="M575" s="2" t="str">
        <f>+IFERROR(VLOOKUP(D575,Temas[[Tema]:[Columna1]],2,0),"")</f>
        <v>20.01.17 Ministerio de Vivienda y Urbanismo</v>
      </c>
      <c r="V575">
        <v>2</v>
      </c>
    </row>
    <row r="576" spans="1:34" x14ac:dyDescent="0.25">
      <c r="A576" t="s">
        <v>1433</v>
      </c>
      <c r="B576" t="s">
        <v>1329</v>
      </c>
      <c r="C576" t="s">
        <v>1330</v>
      </c>
      <c r="D576" t="s">
        <v>1429</v>
      </c>
      <c r="E576" t="s">
        <v>1342</v>
      </c>
      <c r="F576" t="s">
        <v>1333</v>
      </c>
      <c r="G576" t="s">
        <v>1334</v>
      </c>
      <c r="J576" t="s">
        <v>1335</v>
      </c>
      <c r="K576" s="2" t="str">
        <f>+IFERROR(VLOOKUP(B576,Sectores[[Sector]:[Columna1]],2),"")</f>
        <v>20 Política y Gobierno</v>
      </c>
      <c r="L576" s="2" t="str">
        <f>+IFERROR(VLOOKUP(C576,Contenido[[Contenido]:[Columna1]],2,0),"")</f>
        <v>20.01 Programas Gubernamentales</v>
      </c>
      <c r="M576" s="2" t="str">
        <f>+IFERROR(VLOOKUP(D576,Temas[[Tema]:[Columna1]],2,0),"")</f>
        <v>20.01.17 Ministerio de Vivienda y Urbanismo</v>
      </c>
      <c r="N576">
        <v>3</v>
      </c>
      <c r="O576">
        <v>1</v>
      </c>
      <c r="P576">
        <v>2</v>
      </c>
      <c r="R576">
        <v>1</v>
      </c>
      <c r="T576">
        <v>2</v>
      </c>
      <c r="U576">
        <v>1</v>
      </c>
      <c r="V576">
        <v>3</v>
      </c>
      <c r="W576">
        <v>1</v>
      </c>
      <c r="X576">
        <v>4</v>
      </c>
      <c r="Y576">
        <v>1</v>
      </c>
      <c r="AB576">
        <v>2</v>
      </c>
      <c r="AD576">
        <v>4</v>
      </c>
      <c r="AE576">
        <v>3</v>
      </c>
      <c r="AG576">
        <v>1</v>
      </c>
      <c r="AH576">
        <v>2</v>
      </c>
    </row>
    <row r="577" spans="1:34" x14ac:dyDescent="0.25">
      <c r="A577" t="s">
        <v>1434</v>
      </c>
      <c r="B577" t="s">
        <v>1329</v>
      </c>
      <c r="C577" t="s">
        <v>1330</v>
      </c>
      <c r="D577" t="s">
        <v>1435</v>
      </c>
      <c r="E577" t="s">
        <v>1337</v>
      </c>
      <c r="F577" t="s">
        <v>1333</v>
      </c>
      <c r="G577" t="s">
        <v>1334</v>
      </c>
      <c r="J577" t="s">
        <v>1335</v>
      </c>
      <c r="K577" s="2" t="str">
        <f>+IFERROR(VLOOKUP(B577,Sectores[[Sector]:[Columna1]],2),"")</f>
        <v>20 Política y Gobierno</v>
      </c>
      <c r="L577" s="2" t="str">
        <f>+IFERROR(VLOOKUP(C577,Contenido[[Contenido]:[Columna1]],2,0),"")</f>
        <v>20.01 Programas Gubernamentales</v>
      </c>
      <c r="M577" s="2" t="str">
        <f>+IFERROR(VLOOKUP(D577,Temas[[Tema]:[Columna1]],2,0),"")</f>
        <v>20.01.10 Ministerio de la Mujer y la Equidad de Género</v>
      </c>
      <c r="AE577">
        <v>1</v>
      </c>
    </row>
    <row r="578" spans="1:34" x14ac:dyDescent="0.25">
      <c r="A578" t="s">
        <v>1436</v>
      </c>
      <c r="B578" t="s">
        <v>1329</v>
      </c>
      <c r="C578" t="s">
        <v>1330</v>
      </c>
      <c r="D578" t="s">
        <v>1435</v>
      </c>
      <c r="E578" t="s">
        <v>140</v>
      </c>
      <c r="F578" t="s">
        <v>1333</v>
      </c>
      <c r="G578" t="s">
        <v>1334</v>
      </c>
      <c r="J578" t="s">
        <v>1335</v>
      </c>
      <c r="K578" s="2" t="str">
        <f>+IFERROR(VLOOKUP(B578,Sectores[[Sector]:[Columna1]],2),"")</f>
        <v>20 Política y Gobierno</v>
      </c>
      <c r="L578" s="2" t="str">
        <f>+IFERROR(VLOOKUP(C578,Contenido[[Contenido]:[Columna1]],2,0),"")</f>
        <v>20.01 Programas Gubernamentales</v>
      </c>
      <c r="M578" s="2" t="str">
        <f>+IFERROR(VLOOKUP(D578,Temas[[Tema]:[Columna1]],2,0),"")</f>
        <v>20.01.10 Ministerio de la Mujer y la Equidad de Género</v>
      </c>
      <c r="AE578">
        <v>1</v>
      </c>
    </row>
    <row r="579" spans="1:34" x14ac:dyDescent="0.25">
      <c r="A579" t="s">
        <v>1437</v>
      </c>
      <c r="B579" t="s">
        <v>1329</v>
      </c>
      <c r="C579" t="s">
        <v>1330</v>
      </c>
      <c r="D579" t="s">
        <v>1435</v>
      </c>
      <c r="E579" t="s">
        <v>1342</v>
      </c>
      <c r="F579" t="s">
        <v>1333</v>
      </c>
      <c r="G579" t="s">
        <v>1334</v>
      </c>
      <c r="J579" t="s">
        <v>1335</v>
      </c>
      <c r="K579" s="2" t="str">
        <f>+IFERROR(VLOOKUP(B579,Sectores[[Sector]:[Columna1]],2),"")</f>
        <v>20 Política y Gobierno</v>
      </c>
      <c r="L579" s="2" t="str">
        <f>+IFERROR(VLOOKUP(C579,Contenido[[Contenido]:[Columna1]],2,0),"")</f>
        <v>20.01 Programas Gubernamentales</v>
      </c>
      <c r="M579" s="2" t="str">
        <f>+IFERROR(VLOOKUP(D579,Temas[[Tema]:[Columna1]],2,0),"")</f>
        <v>20.01.10 Ministerio de la Mujer y la Equidad de Género</v>
      </c>
      <c r="AE579">
        <v>2</v>
      </c>
    </row>
    <row r="580" spans="1:34" x14ac:dyDescent="0.25">
      <c r="A580" t="s">
        <v>1438</v>
      </c>
      <c r="B580" t="s">
        <v>1329</v>
      </c>
      <c r="C580" t="s">
        <v>1330</v>
      </c>
      <c r="D580" t="s">
        <v>1439</v>
      </c>
      <c r="E580" t="s">
        <v>140</v>
      </c>
      <c r="F580" t="s">
        <v>1333</v>
      </c>
      <c r="G580" t="s">
        <v>1334</v>
      </c>
      <c r="J580" t="s">
        <v>1335</v>
      </c>
      <c r="K580" s="2" t="str">
        <f>+IFERROR(VLOOKUP(B580,Sectores[[Sector]:[Columna1]],2),"")</f>
        <v>20 Política y Gobierno</v>
      </c>
      <c r="L580" s="2" t="str">
        <f>+IFERROR(VLOOKUP(C580,Contenido[[Contenido]:[Columna1]],2,0),"")</f>
        <v>20.01 Programas Gubernamentales</v>
      </c>
      <c r="M580" s="2" t="str">
        <f>+IFERROR(VLOOKUP(D580,Temas[[Tema]:[Columna1]],2,0),"")</f>
        <v>20.01.11 Ministerio de las Culturas, las Artes y el Patrimonio</v>
      </c>
      <c r="AG580">
        <v>1</v>
      </c>
      <c r="AH580">
        <v>1</v>
      </c>
    </row>
    <row r="581" spans="1:34" x14ac:dyDescent="0.25">
      <c r="A581" t="s">
        <v>1440</v>
      </c>
      <c r="B581" t="s">
        <v>1329</v>
      </c>
      <c r="C581" t="s">
        <v>1330</v>
      </c>
      <c r="D581" t="s">
        <v>1439</v>
      </c>
      <c r="E581" t="s">
        <v>1342</v>
      </c>
      <c r="F581" t="s">
        <v>1333</v>
      </c>
      <c r="G581" t="s">
        <v>1334</v>
      </c>
      <c r="J581" t="s">
        <v>1335</v>
      </c>
      <c r="K581" s="2" t="str">
        <f>+IFERROR(VLOOKUP(B581,Sectores[[Sector]:[Columna1]],2),"")</f>
        <v>20 Política y Gobierno</v>
      </c>
      <c r="L581" s="2" t="str">
        <f>+IFERROR(VLOOKUP(C581,Contenido[[Contenido]:[Columna1]],2,0),"")</f>
        <v>20.01 Programas Gubernamentales</v>
      </c>
      <c r="M581" s="2" t="str">
        <f>+IFERROR(VLOOKUP(D581,Temas[[Tema]:[Columna1]],2,0),"")</f>
        <v>20.01.11 Ministerio de las Culturas, las Artes y el Patrimonio</v>
      </c>
      <c r="AG581">
        <v>1</v>
      </c>
      <c r="AH581">
        <v>1</v>
      </c>
    </row>
    <row r="582" spans="1:34" x14ac:dyDescent="0.25">
      <c r="A582" t="s">
        <v>1441</v>
      </c>
      <c r="B582" t="s">
        <v>1329</v>
      </c>
      <c r="C582" t="s">
        <v>1330</v>
      </c>
      <c r="D582" t="s">
        <v>1442</v>
      </c>
      <c r="E582" t="s">
        <v>1337</v>
      </c>
      <c r="F582" t="s">
        <v>1333</v>
      </c>
      <c r="G582" t="s">
        <v>1334</v>
      </c>
      <c r="J582" t="s">
        <v>1335</v>
      </c>
      <c r="K582" s="2" t="str">
        <f>+IFERROR(VLOOKUP(B582,Sectores[[Sector]:[Columna1]],2),"")</f>
        <v>20 Política y Gobierno</v>
      </c>
      <c r="L582" s="2" t="str">
        <f>+IFERROR(VLOOKUP(C582,Contenido[[Contenido]:[Columna1]],2,0),"")</f>
        <v>20.01 Programas Gubernamentales</v>
      </c>
      <c r="M582" s="2" t="str">
        <f>+IFERROR(VLOOKUP(D582,Temas[[Tema]:[Columna1]],2,0),"")</f>
        <v>20.01.18 Ministerio del Deporte</v>
      </c>
      <c r="AE582">
        <v>5</v>
      </c>
    </row>
    <row r="583" spans="1:34" x14ac:dyDescent="0.25">
      <c r="A583" t="s">
        <v>1443</v>
      </c>
      <c r="B583" t="s">
        <v>1329</v>
      </c>
      <c r="C583" t="s">
        <v>1330</v>
      </c>
      <c r="D583" t="s">
        <v>1442</v>
      </c>
      <c r="E583" t="s">
        <v>1342</v>
      </c>
      <c r="F583" t="s">
        <v>1333</v>
      </c>
      <c r="G583" t="s">
        <v>1334</v>
      </c>
      <c r="J583" t="s">
        <v>1335</v>
      </c>
      <c r="K583" s="2" t="str">
        <f>+IFERROR(VLOOKUP(B583,Sectores[[Sector]:[Columna1]],2),"")</f>
        <v>20 Política y Gobierno</v>
      </c>
      <c r="L583" s="2" t="str">
        <f>+IFERROR(VLOOKUP(C583,Contenido[[Contenido]:[Columna1]],2,0),"")</f>
        <v>20.01 Programas Gubernamentales</v>
      </c>
      <c r="M583" s="2" t="str">
        <f>+IFERROR(VLOOKUP(D583,Temas[[Tema]:[Columna1]],2,0),"")</f>
        <v>20.01.18 Ministerio del Deporte</v>
      </c>
      <c r="AE583">
        <v>5</v>
      </c>
    </row>
    <row r="584" spans="1:34" x14ac:dyDescent="0.25">
      <c r="A584" t="s">
        <v>1444</v>
      </c>
      <c r="B584" t="s">
        <v>1329</v>
      </c>
      <c r="C584" t="s">
        <v>1330</v>
      </c>
      <c r="D584" t="s">
        <v>1445</v>
      </c>
      <c r="E584" t="s">
        <v>1332</v>
      </c>
      <c r="F584" t="s">
        <v>1333</v>
      </c>
      <c r="G584" t="s">
        <v>1334</v>
      </c>
      <c r="J584" t="s">
        <v>1335</v>
      </c>
      <c r="K584" s="2" t="str">
        <f>+IFERROR(VLOOKUP(B584,Sectores[[Sector]:[Columna1]],2),"")</f>
        <v>20 Política y Gobierno</v>
      </c>
      <c r="L584" s="2" t="str">
        <f>+IFERROR(VLOOKUP(C584,Contenido[[Contenido]:[Columna1]],2,0),"")</f>
        <v>20.01 Programas Gubernamentales</v>
      </c>
      <c r="M584" s="2" t="str">
        <f>+IFERROR(VLOOKUP(D584,Temas[[Tema]:[Columna1]],2,0),"")</f>
        <v>20.01.19 Ministerio del Interior y Seguridad Pública</v>
      </c>
      <c r="V584">
        <v>1</v>
      </c>
      <c r="W584">
        <v>2</v>
      </c>
      <c r="AF584">
        <v>1</v>
      </c>
    </row>
    <row r="585" spans="1:34" x14ac:dyDescent="0.25">
      <c r="A585" t="s">
        <v>1446</v>
      </c>
      <c r="B585" t="s">
        <v>1329</v>
      </c>
      <c r="C585" t="s">
        <v>1330</v>
      </c>
      <c r="D585" t="s">
        <v>1445</v>
      </c>
      <c r="E585" t="s">
        <v>1337</v>
      </c>
      <c r="F585" t="s">
        <v>1333</v>
      </c>
      <c r="G585" t="s">
        <v>1334</v>
      </c>
      <c r="J585" t="s">
        <v>1335</v>
      </c>
      <c r="K585" s="2" t="str">
        <f>+IFERROR(VLOOKUP(B585,Sectores[[Sector]:[Columna1]],2),"")</f>
        <v>20 Política y Gobierno</v>
      </c>
      <c r="L585" s="2" t="str">
        <f>+IFERROR(VLOOKUP(C585,Contenido[[Contenido]:[Columna1]],2,0),"")</f>
        <v>20.01 Programas Gubernamentales</v>
      </c>
      <c r="M585" s="2" t="str">
        <f>+IFERROR(VLOOKUP(D585,Temas[[Tema]:[Columna1]],2,0),"")</f>
        <v>20.01.19 Ministerio del Interior y Seguridad Pública</v>
      </c>
      <c r="P585">
        <v>2</v>
      </c>
      <c r="R585">
        <v>2</v>
      </c>
      <c r="S585">
        <v>2</v>
      </c>
      <c r="T585">
        <v>1</v>
      </c>
      <c r="X585">
        <v>6</v>
      </c>
      <c r="Y585">
        <v>3</v>
      </c>
      <c r="Z585">
        <v>1</v>
      </c>
      <c r="AA585">
        <v>2</v>
      </c>
      <c r="AD585">
        <v>1</v>
      </c>
      <c r="AE585">
        <v>1</v>
      </c>
      <c r="AF585">
        <v>1</v>
      </c>
      <c r="AG585">
        <v>1</v>
      </c>
      <c r="AH585">
        <v>3</v>
      </c>
    </row>
    <row r="586" spans="1:34" x14ac:dyDescent="0.25">
      <c r="A586" t="s">
        <v>1447</v>
      </c>
      <c r="B586" t="s">
        <v>1329</v>
      </c>
      <c r="C586" t="s">
        <v>1330</v>
      </c>
      <c r="D586" t="s">
        <v>1445</v>
      </c>
      <c r="E586" t="s">
        <v>140</v>
      </c>
      <c r="F586" t="s">
        <v>1333</v>
      </c>
      <c r="G586" t="s">
        <v>1334</v>
      </c>
      <c r="J586" t="s">
        <v>1335</v>
      </c>
      <c r="K586" s="2" t="str">
        <f>+IFERROR(VLOOKUP(B586,Sectores[[Sector]:[Columna1]],2),"")</f>
        <v>20 Política y Gobierno</v>
      </c>
      <c r="L586" s="2" t="str">
        <f>+IFERROR(VLOOKUP(C586,Contenido[[Contenido]:[Columna1]],2,0),"")</f>
        <v>20.01 Programas Gubernamentales</v>
      </c>
      <c r="M586" s="2" t="str">
        <f>+IFERROR(VLOOKUP(D586,Temas[[Tema]:[Columna1]],2,0),"")</f>
        <v>20.01.19 Ministerio del Interior y Seguridad Pública</v>
      </c>
      <c r="O586">
        <v>3</v>
      </c>
      <c r="P586">
        <v>1</v>
      </c>
      <c r="Q586">
        <v>1</v>
      </c>
      <c r="S586">
        <v>1</v>
      </c>
      <c r="T586">
        <v>1</v>
      </c>
      <c r="V586">
        <v>2</v>
      </c>
      <c r="W586">
        <v>2</v>
      </c>
      <c r="Y586">
        <v>1</v>
      </c>
      <c r="AA586">
        <v>1</v>
      </c>
      <c r="AB586">
        <v>1</v>
      </c>
      <c r="AC586">
        <v>1</v>
      </c>
      <c r="AF586">
        <v>2</v>
      </c>
    </row>
    <row r="587" spans="1:34" x14ac:dyDescent="0.25">
      <c r="A587" t="s">
        <v>1448</v>
      </c>
      <c r="B587" t="s">
        <v>1329</v>
      </c>
      <c r="C587" t="s">
        <v>1330</v>
      </c>
      <c r="D587" t="s">
        <v>1445</v>
      </c>
      <c r="E587" t="s">
        <v>1342</v>
      </c>
      <c r="F587" t="s">
        <v>1333</v>
      </c>
      <c r="G587" t="s">
        <v>1334</v>
      </c>
      <c r="J587" t="s">
        <v>1335</v>
      </c>
      <c r="K587" s="2" t="str">
        <f>+IFERROR(VLOOKUP(B587,Sectores[[Sector]:[Columna1]],2),"")</f>
        <v>20 Política y Gobierno</v>
      </c>
      <c r="L587" s="2" t="str">
        <f>+IFERROR(VLOOKUP(C587,Contenido[[Contenido]:[Columna1]],2,0),"")</f>
        <v>20.01 Programas Gubernamentales</v>
      </c>
      <c r="M587" s="2" t="str">
        <f>+IFERROR(VLOOKUP(D587,Temas[[Tema]:[Columna1]],2,0),"")</f>
        <v>20.01.19 Ministerio del Interior y Seguridad Pública</v>
      </c>
      <c r="O587">
        <v>3</v>
      </c>
      <c r="P587">
        <v>3</v>
      </c>
      <c r="Q587">
        <v>1</v>
      </c>
      <c r="R587">
        <v>2</v>
      </c>
      <c r="S587">
        <v>3</v>
      </c>
      <c r="T587">
        <v>2</v>
      </c>
      <c r="V587">
        <v>3</v>
      </c>
      <c r="W587">
        <v>4</v>
      </c>
      <c r="X587">
        <v>6</v>
      </c>
      <c r="Y587">
        <v>4</v>
      </c>
      <c r="Z587">
        <v>1</v>
      </c>
      <c r="AA587">
        <v>3</v>
      </c>
      <c r="AB587">
        <v>1</v>
      </c>
      <c r="AC587">
        <v>1</v>
      </c>
      <c r="AD587">
        <v>1</v>
      </c>
      <c r="AE587">
        <v>1</v>
      </c>
      <c r="AF587">
        <v>4</v>
      </c>
      <c r="AG587">
        <v>1</v>
      </c>
      <c r="AH587">
        <v>3</v>
      </c>
    </row>
    <row r="588" spans="1:34" x14ac:dyDescent="0.25">
      <c r="A588" t="s">
        <v>1449</v>
      </c>
      <c r="B588" t="s">
        <v>1329</v>
      </c>
      <c r="C588" t="s">
        <v>1330</v>
      </c>
      <c r="D588" t="s">
        <v>1450</v>
      </c>
      <c r="E588" t="s">
        <v>1337</v>
      </c>
      <c r="F588" t="s">
        <v>1333</v>
      </c>
      <c r="G588" t="s">
        <v>1334</v>
      </c>
      <c r="J588" t="s">
        <v>1335</v>
      </c>
      <c r="K588" s="2" t="str">
        <f>+IFERROR(VLOOKUP(B588,Sectores[[Sector]:[Columna1]],2),"")</f>
        <v>20 Política y Gobierno</v>
      </c>
      <c r="L588" s="2" t="str">
        <f>+IFERROR(VLOOKUP(C588,Contenido[[Contenido]:[Columna1]],2,0),"")</f>
        <v>20.01 Programas Gubernamentales</v>
      </c>
      <c r="M588" s="2" t="str">
        <f>+IFERROR(VLOOKUP(D588,Temas[[Tema]:[Columna1]],2,0),"")</f>
        <v>20.01.20 Ministerio del Medio Ambiente</v>
      </c>
      <c r="AD588">
        <v>1</v>
      </c>
    </row>
    <row r="589" spans="1:34" x14ac:dyDescent="0.25">
      <c r="A589" t="s">
        <v>1451</v>
      </c>
      <c r="B589" t="s">
        <v>1329</v>
      </c>
      <c r="C589" t="s">
        <v>1330</v>
      </c>
      <c r="D589" t="s">
        <v>1450</v>
      </c>
      <c r="E589" t="s">
        <v>1342</v>
      </c>
      <c r="F589" t="s">
        <v>1333</v>
      </c>
      <c r="G589" t="s">
        <v>1334</v>
      </c>
      <c r="J589" t="s">
        <v>1335</v>
      </c>
      <c r="K589" s="2" t="str">
        <f>+IFERROR(VLOOKUP(B589,Sectores[[Sector]:[Columna1]],2),"")</f>
        <v>20 Política y Gobierno</v>
      </c>
      <c r="L589" s="2" t="str">
        <f>+IFERROR(VLOOKUP(C589,Contenido[[Contenido]:[Columna1]],2,0),"")</f>
        <v>20.01 Programas Gubernamentales</v>
      </c>
      <c r="M589" s="2" t="str">
        <f>+IFERROR(VLOOKUP(D589,Temas[[Tema]:[Columna1]],2,0),"")</f>
        <v>20.01.20 Ministerio del Medio Ambiente</v>
      </c>
      <c r="AD589">
        <v>1</v>
      </c>
    </row>
    <row r="590" spans="1:34" x14ac:dyDescent="0.25">
      <c r="A590" t="s">
        <v>1452</v>
      </c>
      <c r="B590" t="s">
        <v>1329</v>
      </c>
      <c r="C590" t="s">
        <v>1330</v>
      </c>
      <c r="D590" t="s">
        <v>1453</v>
      </c>
      <c r="E590" t="s">
        <v>1332</v>
      </c>
      <c r="F590" t="s">
        <v>1333</v>
      </c>
      <c r="G590" t="s">
        <v>1334</v>
      </c>
      <c r="J590" t="s">
        <v>1335</v>
      </c>
      <c r="K590" s="2" t="str">
        <f>+IFERROR(VLOOKUP(B590,Sectores[[Sector]:[Columna1]],2),"")</f>
        <v>20 Política y Gobierno</v>
      </c>
      <c r="L590" s="2" t="str">
        <f>+IFERROR(VLOOKUP(C590,Contenido[[Contenido]:[Columna1]],2,0),"")</f>
        <v>20.01 Programas Gubernamentales</v>
      </c>
      <c r="M590" s="2" t="str">
        <f>+IFERROR(VLOOKUP(D590,Temas[[Tema]:[Columna1]],2,0),"")</f>
        <v>20.01.21 Ministerio del Trabajo y Previsión Social</v>
      </c>
      <c r="O590">
        <v>1</v>
      </c>
      <c r="Q590">
        <v>1</v>
      </c>
      <c r="R590">
        <v>1</v>
      </c>
      <c r="W590">
        <v>1</v>
      </c>
    </row>
    <row r="591" spans="1:34" x14ac:dyDescent="0.25">
      <c r="A591" t="s">
        <v>1454</v>
      </c>
      <c r="B591" t="s">
        <v>1329</v>
      </c>
      <c r="C591" t="s">
        <v>1330</v>
      </c>
      <c r="D591" t="s">
        <v>1453</v>
      </c>
      <c r="E591" t="s">
        <v>1337</v>
      </c>
      <c r="F591" t="s">
        <v>1333</v>
      </c>
      <c r="G591" t="s">
        <v>1334</v>
      </c>
      <c r="J591" t="s">
        <v>1335</v>
      </c>
      <c r="K591" s="2" t="str">
        <f>+IFERROR(VLOOKUP(B591,Sectores[[Sector]:[Columna1]],2),"")</f>
        <v>20 Política y Gobierno</v>
      </c>
      <c r="L591" s="2" t="str">
        <f>+IFERROR(VLOOKUP(C591,Contenido[[Contenido]:[Columna1]],2,0),"")</f>
        <v>20.01 Programas Gubernamentales</v>
      </c>
      <c r="M591" s="2" t="str">
        <f>+IFERROR(VLOOKUP(D591,Temas[[Tema]:[Columna1]],2,0),"")</f>
        <v>20.01.21 Ministerio del Trabajo y Previsión Social</v>
      </c>
      <c r="O591">
        <v>1</v>
      </c>
      <c r="P591">
        <v>1</v>
      </c>
      <c r="R591">
        <v>1</v>
      </c>
      <c r="U591">
        <v>2</v>
      </c>
      <c r="Y591">
        <v>1</v>
      </c>
      <c r="Z591">
        <v>1</v>
      </c>
      <c r="AC591">
        <v>1</v>
      </c>
      <c r="AD591">
        <v>1</v>
      </c>
      <c r="AF591">
        <v>1</v>
      </c>
    </row>
    <row r="592" spans="1:34" x14ac:dyDescent="0.25">
      <c r="A592" t="s">
        <v>1455</v>
      </c>
      <c r="B592" t="s">
        <v>1329</v>
      </c>
      <c r="C592" t="s">
        <v>1330</v>
      </c>
      <c r="D592" t="s">
        <v>1453</v>
      </c>
      <c r="E592" t="s">
        <v>140</v>
      </c>
      <c r="F592" t="s">
        <v>1333</v>
      </c>
      <c r="G592" t="s">
        <v>1334</v>
      </c>
      <c r="J592" t="s">
        <v>1335</v>
      </c>
      <c r="K592" s="2" t="str">
        <f>+IFERROR(VLOOKUP(B592,Sectores[[Sector]:[Columna1]],2),"")</f>
        <v>20 Política y Gobierno</v>
      </c>
      <c r="L592" s="2" t="str">
        <f>+IFERROR(VLOOKUP(C592,Contenido[[Contenido]:[Columna1]],2,0),"")</f>
        <v>20.01 Programas Gubernamentales</v>
      </c>
      <c r="M592" s="2" t="str">
        <f>+IFERROR(VLOOKUP(D592,Temas[[Tema]:[Columna1]],2,0),"")</f>
        <v>20.01.21 Ministerio del Trabajo y Previsión Social</v>
      </c>
      <c r="O592">
        <v>1</v>
      </c>
      <c r="R592">
        <v>1</v>
      </c>
      <c r="V592">
        <v>1</v>
      </c>
      <c r="AB592">
        <v>1</v>
      </c>
      <c r="AD592">
        <v>1</v>
      </c>
      <c r="AE592">
        <v>1</v>
      </c>
    </row>
    <row r="593" spans="1:33" x14ac:dyDescent="0.25">
      <c r="A593" t="s">
        <v>1456</v>
      </c>
      <c r="B593" t="s">
        <v>1329</v>
      </c>
      <c r="C593" t="s">
        <v>1330</v>
      </c>
      <c r="D593" t="s">
        <v>1453</v>
      </c>
      <c r="E593" t="s">
        <v>1340</v>
      </c>
      <c r="F593" t="s">
        <v>1333</v>
      </c>
      <c r="G593" t="s">
        <v>1334</v>
      </c>
      <c r="J593" t="s">
        <v>1335</v>
      </c>
      <c r="K593" s="2" t="str">
        <f>+IFERROR(VLOOKUP(B593,Sectores[[Sector]:[Columna1]],2),"")</f>
        <v>20 Política y Gobierno</v>
      </c>
      <c r="L593" s="2" t="str">
        <f>+IFERROR(VLOOKUP(C593,Contenido[[Contenido]:[Columna1]],2,0),"")</f>
        <v>20.01 Programas Gubernamentales</v>
      </c>
      <c r="M593" s="2" t="str">
        <f>+IFERROR(VLOOKUP(D593,Temas[[Tema]:[Columna1]],2,0),"")</f>
        <v>20.01.21 Ministerio del Trabajo y Previsión Social</v>
      </c>
      <c r="Q593">
        <v>1</v>
      </c>
      <c r="U593">
        <v>1</v>
      </c>
      <c r="W593">
        <v>2</v>
      </c>
      <c r="AA593">
        <v>1</v>
      </c>
    </row>
    <row r="594" spans="1:33" x14ac:dyDescent="0.25">
      <c r="A594" t="s">
        <v>1457</v>
      </c>
      <c r="B594" t="s">
        <v>1329</v>
      </c>
      <c r="C594" t="s">
        <v>1330</v>
      </c>
      <c r="D594" t="s">
        <v>1453</v>
      </c>
      <c r="E594" t="s">
        <v>1342</v>
      </c>
      <c r="F594" t="s">
        <v>1333</v>
      </c>
      <c r="G594" t="s">
        <v>1334</v>
      </c>
      <c r="J594" t="s">
        <v>1335</v>
      </c>
      <c r="K594" s="2" t="str">
        <f>+IFERROR(VLOOKUP(B594,Sectores[[Sector]:[Columna1]],2),"")</f>
        <v>20 Política y Gobierno</v>
      </c>
      <c r="L594" s="2" t="str">
        <f>+IFERROR(VLOOKUP(C594,Contenido[[Contenido]:[Columna1]],2,0),"")</f>
        <v>20.01 Programas Gubernamentales</v>
      </c>
      <c r="M594" s="2" t="str">
        <f>+IFERROR(VLOOKUP(D594,Temas[[Tema]:[Columna1]],2,0),"")</f>
        <v>20.01.21 Ministerio del Trabajo y Previsión Social</v>
      </c>
      <c r="O594">
        <v>3</v>
      </c>
      <c r="P594">
        <v>1</v>
      </c>
      <c r="Q594">
        <v>2</v>
      </c>
      <c r="R594">
        <v>3</v>
      </c>
      <c r="U594">
        <v>3</v>
      </c>
      <c r="V594">
        <v>1</v>
      </c>
      <c r="W594">
        <v>3</v>
      </c>
      <c r="Y594">
        <v>1</v>
      </c>
      <c r="Z594">
        <v>1</v>
      </c>
      <c r="AA594">
        <v>1</v>
      </c>
      <c r="AB594">
        <v>1</v>
      </c>
      <c r="AC594">
        <v>1</v>
      </c>
      <c r="AD594">
        <v>2</v>
      </c>
      <c r="AE594">
        <v>1</v>
      </c>
      <c r="AF594">
        <v>1</v>
      </c>
    </row>
    <row r="595" spans="1:33" x14ac:dyDescent="0.25">
      <c r="A595" t="s">
        <v>1458</v>
      </c>
      <c r="B595" t="s">
        <v>62</v>
      </c>
      <c r="C595" t="s">
        <v>76</v>
      </c>
      <c r="D595" t="s">
        <v>1459</v>
      </c>
      <c r="E595" t="s">
        <v>1460</v>
      </c>
      <c r="F595" t="s">
        <v>1461</v>
      </c>
      <c r="G595" t="s">
        <v>1462</v>
      </c>
      <c r="J595" t="s">
        <v>1463</v>
      </c>
      <c r="K595" s="2" t="str">
        <f>+IFERROR(VLOOKUP(B595,Sectores[[Sector]:[Columna1]],2),"")</f>
        <v>08 Educación</v>
      </c>
      <c r="L595" s="2" t="str">
        <f>+IFERROR(VLOOKUP(C595,Contenido[[Contenido]:[Columna1]],2,0),"")</f>
        <v>08.03 Métricas Educación</v>
      </c>
      <c r="M595" s="2" t="str">
        <f>+IFERROR(VLOOKUP(D595,Temas[[Tema]:[Columna1]],2,0),"")</f>
        <v>08.03.03 Lectura</v>
      </c>
      <c r="Z595">
        <v>250</v>
      </c>
      <c r="AA595">
        <v>254</v>
      </c>
      <c r="AB595">
        <v>255</v>
      </c>
      <c r="AC595">
        <v>253</v>
      </c>
    </row>
    <row r="596" spans="1:33" x14ac:dyDescent="0.25">
      <c r="A596" t="s">
        <v>1464</v>
      </c>
      <c r="B596" t="s">
        <v>62</v>
      </c>
      <c r="C596" t="s">
        <v>76</v>
      </c>
      <c r="D596" t="s">
        <v>1459</v>
      </c>
      <c r="E596" t="s">
        <v>1465</v>
      </c>
      <c r="F596" t="s">
        <v>1461</v>
      </c>
      <c r="G596" t="s">
        <v>1462</v>
      </c>
      <c r="J596" t="s">
        <v>1463</v>
      </c>
      <c r="K596" s="2" t="str">
        <f>+IFERROR(VLOOKUP(B596,Sectores[[Sector]:[Columna1]],2),"")</f>
        <v>08 Educación</v>
      </c>
      <c r="L596" s="2" t="str">
        <f>+IFERROR(VLOOKUP(C596,Contenido[[Contenido]:[Columna1]],2,0),"")</f>
        <v>08.03 Métricas Educación</v>
      </c>
      <c r="M596" s="2" t="str">
        <f>+IFERROR(VLOOKUP(D596,Temas[[Tema]:[Columna1]],2,0),"")</f>
        <v>08.03.03 Lectura</v>
      </c>
      <c r="P596">
        <v>251</v>
      </c>
      <c r="S596">
        <v>255</v>
      </c>
      <c r="T596">
        <v>253</v>
      </c>
      <c r="U596">
        <v>254</v>
      </c>
      <c r="V596">
        <v>260</v>
      </c>
      <c r="W596">
        <v>262</v>
      </c>
      <c r="X596">
        <v>271</v>
      </c>
      <c r="Y596">
        <v>267</v>
      </c>
      <c r="Z596">
        <v>267</v>
      </c>
      <c r="AA596">
        <v>264</v>
      </c>
      <c r="AB596">
        <v>264</v>
      </c>
      <c r="AC596">
        <v>265</v>
      </c>
      <c r="AD596">
        <v>267</v>
      </c>
      <c r="AE596">
        <v>269</v>
      </c>
      <c r="AF596">
        <v>271</v>
      </c>
    </row>
    <row r="597" spans="1:33" x14ac:dyDescent="0.25">
      <c r="A597" t="s">
        <v>1466</v>
      </c>
      <c r="B597" t="s">
        <v>62</v>
      </c>
      <c r="C597" t="s">
        <v>76</v>
      </c>
      <c r="D597" t="s">
        <v>1459</v>
      </c>
      <c r="E597" t="s">
        <v>1467</v>
      </c>
      <c r="F597" t="s">
        <v>1461</v>
      </c>
      <c r="G597" t="s">
        <v>1462</v>
      </c>
      <c r="J597" t="s">
        <v>1463</v>
      </c>
      <c r="K597" s="2" t="str">
        <f>+IFERROR(VLOOKUP(B597,Sectores[[Sector]:[Columna1]],2),"")</f>
        <v>08 Educación</v>
      </c>
      <c r="L597" s="2" t="str">
        <f>+IFERROR(VLOOKUP(C597,Contenido[[Contenido]:[Columna1]],2,0),"")</f>
        <v>08.03 Métricas Educación</v>
      </c>
      <c r="M597" s="2" t="str">
        <f>+IFERROR(VLOOKUP(D597,Temas[[Tema]:[Columna1]],2,0),"")</f>
        <v>08.03.03 Lectura</v>
      </c>
      <c r="AA597">
        <v>250</v>
      </c>
      <c r="AB597">
        <v>240</v>
      </c>
      <c r="AC597">
        <v>247</v>
      </c>
      <c r="AD597">
        <v>249</v>
      </c>
      <c r="AF597">
        <v>250</v>
      </c>
    </row>
    <row r="598" spans="1:33" x14ac:dyDescent="0.25">
      <c r="A598" t="s">
        <v>1468</v>
      </c>
      <c r="B598" t="s">
        <v>62</v>
      </c>
      <c r="C598" t="s">
        <v>76</v>
      </c>
      <c r="D598" t="s">
        <v>1459</v>
      </c>
      <c r="E598" t="s">
        <v>1469</v>
      </c>
      <c r="F598" t="s">
        <v>1461</v>
      </c>
      <c r="G598" t="s">
        <v>1462</v>
      </c>
      <c r="J598" t="s">
        <v>1463</v>
      </c>
      <c r="K598" s="2" t="str">
        <f>+IFERROR(VLOOKUP(B598,Sectores[[Sector]:[Columna1]],2),"")</f>
        <v>08 Educación</v>
      </c>
      <c r="L598" s="2" t="str">
        <f>+IFERROR(VLOOKUP(C598,Contenido[[Contenido]:[Columna1]],2,0),"")</f>
        <v>08.03 Métricas Educación</v>
      </c>
      <c r="M598" s="2" t="str">
        <f>+IFERROR(VLOOKUP(D598,Temas[[Tema]:[Columna1]],2,0),"")</f>
        <v>08.03.03 Lectura</v>
      </c>
      <c r="N598">
        <v>250</v>
      </c>
      <c r="R598">
        <v>251</v>
      </c>
      <c r="U598">
        <v>253</v>
      </c>
      <c r="W598">
        <v>252</v>
      </c>
      <c r="Y598">
        <v>254</v>
      </c>
      <c r="AA598">
        <v>255</v>
      </c>
      <c r="AB598">
        <v>240</v>
      </c>
      <c r="AC598">
        <v>243</v>
      </c>
      <c r="AE598">
        <v>244</v>
      </c>
      <c r="AG598">
        <v>241</v>
      </c>
    </row>
    <row r="599" spans="1:33" x14ac:dyDescent="0.25">
      <c r="A599" t="s">
        <v>1470</v>
      </c>
      <c r="B599" t="s">
        <v>62</v>
      </c>
      <c r="C599" t="s">
        <v>76</v>
      </c>
      <c r="D599" t="s">
        <v>1459</v>
      </c>
      <c r="E599" t="s">
        <v>1471</v>
      </c>
      <c r="F599" t="s">
        <v>1461</v>
      </c>
      <c r="G599" t="s">
        <v>1462</v>
      </c>
      <c r="J599" t="s">
        <v>1463</v>
      </c>
      <c r="K599" s="2" t="str">
        <f>+IFERROR(VLOOKUP(B599,Sectores[[Sector]:[Columna1]],2),"")</f>
        <v>08 Educación</v>
      </c>
      <c r="L599" s="2" t="str">
        <f>+IFERROR(VLOOKUP(C599,Contenido[[Contenido]:[Columna1]],2,0),"")</f>
        <v>08.03 Métricas Educación</v>
      </c>
      <c r="M599" s="2" t="str">
        <f>+IFERROR(VLOOKUP(D599,Temas[[Tema]:[Columna1]],2,0),"")</f>
        <v>08.03.03 Lectura</v>
      </c>
      <c r="O599">
        <v>252</v>
      </c>
      <c r="Q599">
        <v>253</v>
      </c>
      <c r="T599">
        <v>254</v>
      </c>
      <c r="V599">
        <v>255</v>
      </c>
      <c r="X599">
        <v>259</v>
      </c>
      <c r="Z599">
        <v>259</v>
      </c>
      <c r="AA599">
        <v>254</v>
      </c>
      <c r="AB599">
        <v>252</v>
      </c>
      <c r="AC599">
        <v>247</v>
      </c>
      <c r="AD599">
        <v>247</v>
      </c>
      <c r="AE599">
        <v>252</v>
      </c>
      <c r="AF599">
        <v>249</v>
      </c>
    </row>
    <row r="600" spans="1:33" x14ac:dyDescent="0.25">
      <c r="A600" t="s">
        <v>1472</v>
      </c>
      <c r="B600" t="s">
        <v>62</v>
      </c>
      <c r="C600" t="s">
        <v>76</v>
      </c>
      <c r="D600" t="s">
        <v>1473</v>
      </c>
      <c r="E600" t="s">
        <v>1460</v>
      </c>
      <c r="F600" t="s">
        <v>1461</v>
      </c>
      <c r="G600" t="s">
        <v>1462</v>
      </c>
      <c r="J600" t="s">
        <v>1463</v>
      </c>
      <c r="K600" s="2" t="str">
        <f>+IFERROR(VLOOKUP(B600,Sectores[[Sector]:[Columna1]],2),"")</f>
        <v>08 Educación</v>
      </c>
      <c r="L600" s="2" t="str">
        <f>+IFERROR(VLOOKUP(C600,Contenido[[Contenido]:[Columna1]],2,0),"")</f>
        <v>08.03 Métricas Educación</v>
      </c>
      <c r="M600" s="2" t="str">
        <f>+IFERROR(VLOOKUP(D600,Temas[[Tema]:[Columna1]],2,0),"")</f>
        <v>08.03.04 Matemáticas</v>
      </c>
    </row>
    <row r="601" spans="1:33" x14ac:dyDescent="0.25">
      <c r="A601" t="s">
        <v>1474</v>
      </c>
      <c r="B601" t="s">
        <v>62</v>
      </c>
      <c r="C601" t="s">
        <v>76</v>
      </c>
      <c r="D601" t="s">
        <v>1473</v>
      </c>
      <c r="E601" t="s">
        <v>1465</v>
      </c>
      <c r="F601" t="s">
        <v>1461</v>
      </c>
      <c r="G601" t="s">
        <v>1462</v>
      </c>
      <c r="J601" t="s">
        <v>1463</v>
      </c>
      <c r="K601" s="2" t="str">
        <f>+IFERROR(VLOOKUP(B601,Sectores[[Sector]:[Columna1]],2),"")</f>
        <v>08 Educación</v>
      </c>
      <c r="L601" s="2" t="str">
        <f>+IFERROR(VLOOKUP(C601,Contenido[[Contenido]:[Columna1]],2,0),"")</f>
        <v>08.03 Métricas Educación</v>
      </c>
      <c r="M601" s="2" t="str">
        <f>+IFERROR(VLOOKUP(D601,Temas[[Tema]:[Columna1]],2,0),"")</f>
        <v>08.03.04 Matemáticas</v>
      </c>
      <c r="P601">
        <v>247</v>
      </c>
      <c r="S601">
        <v>248</v>
      </c>
      <c r="T601">
        <v>248</v>
      </c>
      <c r="U601">
        <v>246</v>
      </c>
      <c r="V601">
        <v>247</v>
      </c>
      <c r="W601">
        <v>253</v>
      </c>
      <c r="X601">
        <v>253</v>
      </c>
      <c r="Y601">
        <v>259</v>
      </c>
      <c r="Z601">
        <v>261</v>
      </c>
      <c r="AA601">
        <v>256</v>
      </c>
      <c r="AB601">
        <v>256</v>
      </c>
      <c r="AC601">
        <v>260</v>
      </c>
      <c r="AD601">
        <v>262</v>
      </c>
      <c r="AE601">
        <v>261</v>
      </c>
      <c r="AF601">
        <v>260</v>
      </c>
    </row>
    <row r="602" spans="1:33" x14ac:dyDescent="0.25">
      <c r="A602" t="s">
        <v>1475</v>
      </c>
      <c r="B602" t="s">
        <v>62</v>
      </c>
      <c r="C602" t="s">
        <v>76</v>
      </c>
      <c r="D602" t="s">
        <v>1473</v>
      </c>
      <c r="E602" t="s">
        <v>1467</v>
      </c>
      <c r="F602" t="s">
        <v>1461</v>
      </c>
      <c r="G602" t="s">
        <v>1462</v>
      </c>
      <c r="J602" t="s">
        <v>1463</v>
      </c>
      <c r="K602" s="2" t="str">
        <f>+IFERROR(VLOOKUP(B602,Sectores[[Sector]:[Columna1]],2),"")</f>
        <v>08 Educación</v>
      </c>
      <c r="L602" s="2" t="str">
        <f>+IFERROR(VLOOKUP(C602,Contenido[[Contenido]:[Columna1]],2,0),"")</f>
        <v>08.03 Métricas Educación</v>
      </c>
      <c r="M602" s="2" t="str">
        <f>+IFERROR(VLOOKUP(D602,Temas[[Tema]:[Columna1]],2,0),"")</f>
        <v>08.03.04 Matemáticas</v>
      </c>
      <c r="AA602">
        <v>250</v>
      </c>
      <c r="AB602">
        <v>249</v>
      </c>
      <c r="AC602">
        <v>252</v>
      </c>
      <c r="AD602">
        <v>252</v>
      </c>
      <c r="AF602">
        <v>251</v>
      </c>
    </row>
    <row r="603" spans="1:33" x14ac:dyDescent="0.25">
      <c r="A603" t="s">
        <v>1476</v>
      </c>
      <c r="B603" t="s">
        <v>62</v>
      </c>
      <c r="C603" t="s">
        <v>76</v>
      </c>
      <c r="D603" t="s">
        <v>1473</v>
      </c>
      <c r="E603" t="s">
        <v>1469</v>
      </c>
      <c r="F603" t="s">
        <v>1461</v>
      </c>
      <c r="G603" t="s">
        <v>1462</v>
      </c>
      <c r="J603" t="s">
        <v>1463</v>
      </c>
      <c r="K603" s="2" t="str">
        <f>+IFERROR(VLOOKUP(B603,Sectores[[Sector]:[Columna1]],2),"")</f>
        <v>08 Educación</v>
      </c>
      <c r="L603" s="2" t="str">
        <f>+IFERROR(VLOOKUP(C603,Contenido[[Contenido]:[Columna1]],2,0),"")</f>
        <v>08.03 Métricas Educación</v>
      </c>
      <c r="M603" s="2" t="str">
        <f>+IFERROR(VLOOKUP(D603,Temas[[Tema]:[Columna1]],2,0),"")</f>
        <v>08.03.04 Matemáticas</v>
      </c>
      <c r="N603">
        <v>250</v>
      </c>
      <c r="R603">
        <v>254</v>
      </c>
      <c r="U603">
        <v>256</v>
      </c>
      <c r="W603">
        <v>260</v>
      </c>
      <c r="Y603">
        <v>259</v>
      </c>
      <c r="AA603">
        <v>262</v>
      </c>
      <c r="AB603">
        <v>261</v>
      </c>
      <c r="AC603">
        <v>263</v>
      </c>
      <c r="AE603">
        <v>260</v>
      </c>
      <c r="AG603">
        <v>263</v>
      </c>
    </row>
    <row r="604" spans="1:33" x14ac:dyDescent="0.25">
      <c r="A604" t="s">
        <v>1477</v>
      </c>
      <c r="B604" t="s">
        <v>62</v>
      </c>
      <c r="C604" t="s">
        <v>76</v>
      </c>
      <c r="D604" t="s">
        <v>1473</v>
      </c>
      <c r="E604" t="s">
        <v>1471</v>
      </c>
      <c r="F604" t="s">
        <v>1461</v>
      </c>
      <c r="G604" t="s">
        <v>1462</v>
      </c>
      <c r="J604" t="s">
        <v>1463</v>
      </c>
      <c r="K604" s="2" t="str">
        <f>+IFERROR(VLOOKUP(B604,Sectores[[Sector]:[Columna1]],2),"")</f>
        <v>08 Educación</v>
      </c>
      <c r="L604" s="2" t="str">
        <f>+IFERROR(VLOOKUP(C604,Contenido[[Contenido]:[Columna1]],2,0),"")</f>
        <v>08.03 Métricas Educación</v>
      </c>
      <c r="M604" s="2" t="str">
        <f>+IFERROR(VLOOKUP(D604,Temas[[Tema]:[Columna1]],2,0),"")</f>
        <v>08.03.04 Matemáticas</v>
      </c>
      <c r="O604">
        <v>248</v>
      </c>
      <c r="Q604">
        <v>246</v>
      </c>
      <c r="T604">
        <v>252</v>
      </c>
      <c r="V604">
        <v>250</v>
      </c>
      <c r="X604">
        <v>256</v>
      </c>
      <c r="Z604">
        <v>265</v>
      </c>
      <c r="AA604">
        <v>267</v>
      </c>
      <c r="AB604">
        <v>265</v>
      </c>
      <c r="AC604">
        <v>262</v>
      </c>
      <c r="AD604">
        <v>266</v>
      </c>
      <c r="AE604">
        <v>266</v>
      </c>
      <c r="AF604">
        <v>264</v>
      </c>
    </row>
    <row r="605" spans="1:33" x14ac:dyDescent="0.25">
      <c r="A605" t="s">
        <v>1478</v>
      </c>
      <c r="B605" t="s">
        <v>62</v>
      </c>
      <c r="C605" t="s">
        <v>76</v>
      </c>
      <c r="D605" t="s">
        <v>1479</v>
      </c>
      <c r="E605" t="s">
        <v>1465</v>
      </c>
      <c r="F605" t="s">
        <v>1461</v>
      </c>
      <c r="G605" t="s">
        <v>1462</v>
      </c>
      <c r="J605" t="s">
        <v>1463</v>
      </c>
      <c r="K605" s="2" t="str">
        <f>+IFERROR(VLOOKUP(B605,Sectores[[Sector]:[Columna1]],2),"")</f>
        <v>08 Educación</v>
      </c>
      <c r="L605" s="2" t="str">
        <f>+IFERROR(VLOOKUP(C605,Contenido[[Contenido]:[Columna1]],2,0),"")</f>
        <v>08.03 Métricas Educación</v>
      </c>
      <c r="M605" s="2" t="str">
        <f>+IFERROR(VLOOKUP(D605,Temas[[Tema]:[Columna1]],2,0),"")</f>
        <v>08.03.01 Ciencias Naturales</v>
      </c>
      <c r="U605">
        <v>250</v>
      </c>
      <c r="W605">
        <v>256</v>
      </c>
      <c r="Y605">
        <v>259</v>
      </c>
      <c r="AA605">
        <v>255</v>
      </c>
    </row>
    <row r="606" spans="1:33" x14ac:dyDescent="0.25">
      <c r="A606" t="s">
        <v>1480</v>
      </c>
      <c r="B606" t="s">
        <v>62</v>
      </c>
      <c r="C606" t="s">
        <v>76</v>
      </c>
      <c r="D606" t="s">
        <v>1479</v>
      </c>
      <c r="E606" t="s">
        <v>1467</v>
      </c>
      <c r="F606" t="s">
        <v>1461</v>
      </c>
      <c r="G606" t="s">
        <v>1462</v>
      </c>
      <c r="J606" t="s">
        <v>1463</v>
      </c>
      <c r="K606" s="2" t="str">
        <f>+IFERROR(VLOOKUP(B606,Sectores[[Sector]:[Columna1]],2),"")</f>
        <v>08 Educación</v>
      </c>
      <c r="L606" s="2" t="str">
        <f>+IFERROR(VLOOKUP(C606,Contenido[[Contenido]:[Columna1]],2,0),"")</f>
        <v>08.03 Métricas Educación</v>
      </c>
      <c r="M606" s="2" t="str">
        <f>+IFERROR(VLOOKUP(D606,Temas[[Tema]:[Columna1]],2,0),"")</f>
        <v>08.03.01 Ciencias Naturales</v>
      </c>
      <c r="AB606">
        <v>250</v>
      </c>
      <c r="AF606">
        <v>253</v>
      </c>
    </row>
    <row r="607" spans="1:33" x14ac:dyDescent="0.25">
      <c r="A607" t="s">
        <v>1481</v>
      </c>
      <c r="B607" t="s">
        <v>62</v>
      </c>
      <c r="C607" t="s">
        <v>76</v>
      </c>
      <c r="D607" t="s">
        <v>1479</v>
      </c>
      <c r="E607" t="s">
        <v>1469</v>
      </c>
      <c r="F607" t="s">
        <v>1461</v>
      </c>
      <c r="G607" t="s">
        <v>1462</v>
      </c>
      <c r="J607" t="s">
        <v>1463</v>
      </c>
      <c r="K607" s="2" t="str">
        <f>+IFERROR(VLOOKUP(B607,Sectores[[Sector]:[Columna1]],2),"")</f>
        <v>08 Educación</v>
      </c>
      <c r="L607" s="2" t="str">
        <f>+IFERROR(VLOOKUP(C607,Contenido[[Contenido]:[Columna1]],2,0),"")</f>
        <v>08.03 Métricas Educación</v>
      </c>
      <c r="M607" s="2" t="str">
        <f>+IFERROR(VLOOKUP(D607,Temas[[Tema]:[Columna1]],2,0),"")</f>
        <v>08.03.01 Ciencias Naturales</v>
      </c>
      <c r="N607">
        <v>250</v>
      </c>
      <c r="R607">
        <v>256</v>
      </c>
      <c r="U607">
        <v>258</v>
      </c>
      <c r="W607">
        <v>259</v>
      </c>
      <c r="Y607">
        <v>262</v>
      </c>
      <c r="AA607">
        <v>272</v>
      </c>
      <c r="AC607">
        <v>266</v>
      </c>
      <c r="AE607">
        <v>258</v>
      </c>
    </row>
    <row r="608" spans="1:33" x14ac:dyDescent="0.25">
      <c r="A608" t="s">
        <v>1482</v>
      </c>
      <c r="B608" t="s">
        <v>62</v>
      </c>
      <c r="C608" t="s">
        <v>76</v>
      </c>
      <c r="D608" t="s">
        <v>1479</v>
      </c>
      <c r="E608" t="s">
        <v>1471</v>
      </c>
      <c r="F608" t="s">
        <v>1461</v>
      </c>
      <c r="G608" t="s">
        <v>1462</v>
      </c>
      <c r="J608" t="s">
        <v>1463</v>
      </c>
      <c r="K608" s="2" t="str">
        <f>+IFERROR(VLOOKUP(B608,Sectores[[Sector]:[Columna1]],2),"")</f>
        <v>08 Educación</v>
      </c>
      <c r="L608" s="2" t="str">
        <f>+IFERROR(VLOOKUP(C608,Contenido[[Contenido]:[Columna1]],2,0),"")</f>
        <v>08.03 Métricas Educación</v>
      </c>
      <c r="M608" s="2" t="str">
        <f>+IFERROR(VLOOKUP(D608,Temas[[Tema]:[Columna1]],2,0),"")</f>
        <v>08.03.01 Ciencias Naturales</v>
      </c>
      <c r="AB608">
        <v>250</v>
      </c>
      <c r="AD608">
        <v>242</v>
      </c>
      <c r="AF608">
        <v>243</v>
      </c>
    </row>
    <row r="609" spans="1:34" x14ac:dyDescent="0.25">
      <c r="A609" t="s">
        <v>1483</v>
      </c>
      <c r="B609" t="s">
        <v>62</v>
      </c>
      <c r="C609" t="s">
        <v>76</v>
      </c>
      <c r="D609" t="s">
        <v>1484</v>
      </c>
      <c r="E609" t="s">
        <v>1465</v>
      </c>
      <c r="F609" t="s">
        <v>1461</v>
      </c>
      <c r="G609" t="s">
        <v>1462</v>
      </c>
      <c r="J609" t="s">
        <v>1463</v>
      </c>
      <c r="K609" s="2" t="str">
        <f>+IFERROR(VLOOKUP(B609,Sectores[[Sector]:[Columna1]],2),"")</f>
        <v>08 Educación</v>
      </c>
      <c r="L609" s="2" t="str">
        <f>+IFERROR(VLOOKUP(C609,Contenido[[Contenido]:[Columna1]],2,0),"")</f>
        <v>08.03 Métricas Educación</v>
      </c>
      <c r="M609" s="2" t="str">
        <f>+IFERROR(VLOOKUP(D609,Temas[[Tema]:[Columna1]],2,0),"")</f>
        <v>08.03.02 Ciencias Sociales</v>
      </c>
      <c r="V609">
        <v>250</v>
      </c>
      <c r="X609">
        <v>255</v>
      </c>
      <c r="Z609">
        <v>259</v>
      </c>
      <c r="AB609">
        <v>255</v>
      </c>
    </row>
    <row r="610" spans="1:34" x14ac:dyDescent="0.25">
      <c r="A610" t="s">
        <v>1485</v>
      </c>
      <c r="B610" t="s">
        <v>62</v>
      </c>
      <c r="C610" t="s">
        <v>76</v>
      </c>
      <c r="D610" t="s">
        <v>1484</v>
      </c>
      <c r="E610" t="s">
        <v>1467</v>
      </c>
      <c r="F610" t="s">
        <v>1461</v>
      </c>
      <c r="G610" t="s">
        <v>1462</v>
      </c>
      <c r="J610" t="s">
        <v>1463</v>
      </c>
      <c r="K610" s="2" t="str">
        <f>+IFERROR(VLOOKUP(B610,Sectores[[Sector]:[Columna1]],2),"")</f>
        <v>08 Educación</v>
      </c>
      <c r="L610" s="2" t="str">
        <f>+IFERROR(VLOOKUP(C610,Contenido[[Contenido]:[Columna1]],2,0),"")</f>
        <v>08.03 Métricas Educación</v>
      </c>
      <c r="M610" s="2" t="str">
        <f>+IFERROR(VLOOKUP(D610,Temas[[Tema]:[Columna1]],2,0),"")</f>
        <v>08.03.02 Ciencias Sociales</v>
      </c>
      <c r="AC610">
        <v>250</v>
      </c>
      <c r="AD610">
        <v>249</v>
      </c>
    </row>
    <row r="611" spans="1:34" x14ac:dyDescent="0.25">
      <c r="A611" t="s">
        <v>1486</v>
      </c>
      <c r="B611" t="s">
        <v>62</v>
      </c>
      <c r="C611" t="s">
        <v>76</v>
      </c>
      <c r="D611" t="s">
        <v>1484</v>
      </c>
      <c r="E611" t="s">
        <v>1469</v>
      </c>
      <c r="F611" t="s">
        <v>1461</v>
      </c>
      <c r="G611" t="s">
        <v>1462</v>
      </c>
      <c r="J611" t="s">
        <v>1463</v>
      </c>
      <c r="K611" s="2" t="str">
        <f>+IFERROR(VLOOKUP(B611,Sectores[[Sector]:[Columna1]],2),"")</f>
        <v>08 Educación</v>
      </c>
      <c r="L611" s="2" t="str">
        <f>+IFERROR(VLOOKUP(C611,Contenido[[Contenido]:[Columna1]],2,0),"")</f>
        <v>08.03 Métricas Educación</v>
      </c>
      <c r="M611" s="2" t="str">
        <f>+IFERROR(VLOOKUP(D611,Temas[[Tema]:[Columna1]],2,0),"")</f>
        <v>08.03.02 Ciencias Sociales</v>
      </c>
      <c r="N611">
        <v>250</v>
      </c>
      <c r="R611">
        <v>252</v>
      </c>
      <c r="U611">
        <v>250</v>
      </c>
      <c r="W611">
        <v>251</v>
      </c>
      <c r="Y611">
        <v>260</v>
      </c>
      <c r="AB611">
        <v>261</v>
      </c>
      <c r="AG611">
        <v>250</v>
      </c>
    </row>
    <row r="612" spans="1:34" x14ac:dyDescent="0.25">
      <c r="A612" t="s">
        <v>1487</v>
      </c>
      <c r="B612" t="s">
        <v>62</v>
      </c>
      <c r="C612" t="s">
        <v>76</v>
      </c>
      <c r="D612" t="s">
        <v>1484</v>
      </c>
      <c r="E612" t="s">
        <v>1471</v>
      </c>
      <c r="F612" t="s">
        <v>1461</v>
      </c>
      <c r="G612" t="s">
        <v>1462</v>
      </c>
      <c r="J612" t="s">
        <v>1463</v>
      </c>
      <c r="K612" s="2" t="str">
        <f>+IFERROR(VLOOKUP(B612,Sectores[[Sector]:[Columna1]],2),"")</f>
        <v>08 Educación</v>
      </c>
      <c r="L612" s="2" t="str">
        <f>+IFERROR(VLOOKUP(C612,Contenido[[Contenido]:[Columna1]],2,0),"")</f>
        <v>08.03 Métricas Educación</v>
      </c>
      <c r="M612" s="2" t="str">
        <f>+IFERROR(VLOOKUP(D612,Temas[[Tema]:[Columna1]],2,0),"")</f>
        <v>08.03.02 Ciencias Sociales</v>
      </c>
      <c r="AC612">
        <v>250</v>
      </c>
      <c r="AE612">
        <v>251</v>
      </c>
    </row>
    <row r="613" spans="1:34" x14ac:dyDescent="0.25">
      <c r="A613" t="s">
        <v>1488</v>
      </c>
      <c r="B613" t="s">
        <v>117</v>
      </c>
      <c r="C613" t="s">
        <v>75</v>
      </c>
      <c r="D613" t="s">
        <v>145</v>
      </c>
      <c r="E613" t="s">
        <v>1489</v>
      </c>
      <c r="F613" t="s">
        <v>1490</v>
      </c>
      <c r="G613" t="s">
        <v>995</v>
      </c>
      <c r="J613" t="s">
        <v>2719</v>
      </c>
      <c r="K613" s="2" t="str">
        <f>+IFERROR(VLOOKUP(B613,Sectores[[Sector]:[Columna1]],2),"")</f>
        <v>24 Socioeconómico</v>
      </c>
      <c r="L613" s="2" t="str">
        <f>+IFERROR(VLOOKUP(C613,Contenido[[Contenido]:[Columna1]],2,0),"")</f>
        <v>24.01 Demografía</v>
      </c>
      <c r="M613" s="2" t="str">
        <f>+IFERROR(VLOOKUP(D613,Temas[[Tema]:[Columna1]],2,0),"")</f>
        <v>24.01.09 Rural</v>
      </c>
      <c r="T613">
        <v>1950448</v>
      </c>
      <c r="U613">
        <v>2000044</v>
      </c>
      <c r="V613">
        <v>2049640</v>
      </c>
      <c r="W613">
        <v>2099236</v>
      </c>
      <c r="X613">
        <v>2148832</v>
      </c>
      <c r="Y613">
        <v>2198428</v>
      </c>
      <c r="Z613">
        <v>2248024</v>
      </c>
      <c r="AA613">
        <v>2297620</v>
      </c>
      <c r="AB613">
        <v>2347216</v>
      </c>
      <c r="AC613">
        <v>2396812</v>
      </c>
      <c r="AD613">
        <v>2446408</v>
      </c>
      <c r="AE613">
        <v>2496004</v>
      </c>
      <c r="AF613">
        <v>2545600</v>
      </c>
      <c r="AG613">
        <v>2595196</v>
      </c>
      <c r="AH613">
        <v>2644792</v>
      </c>
    </row>
    <row r="614" spans="1:34" x14ac:dyDescent="0.25">
      <c r="A614" t="s">
        <v>1491</v>
      </c>
      <c r="B614" t="s">
        <v>117</v>
      </c>
      <c r="C614" t="s">
        <v>75</v>
      </c>
      <c r="D614" t="s">
        <v>1492</v>
      </c>
      <c r="E614" t="s">
        <v>1493</v>
      </c>
      <c r="F614" t="s">
        <v>1490</v>
      </c>
      <c r="G614" t="s">
        <v>995</v>
      </c>
      <c r="J614" t="s">
        <v>2719</v>
      </c>
      <c r="K614" s="2" t="str">
        <f>+IFERROR(VLOOKUP(B614,Sectores[[Sector]:[Columna1]],2),"")</f>
        <v>24 Socioeconómico</v>
      </c>
      <c r="L614" s="2" t="str">
        <f>+IFERROR(VLOOKUP(C614,Contenido[[Contenido]:[Columna1]],2,0),"")</f>
        <v>24.01 Demografía</v>
      </c>
      <c r="M614" s="2" t="str">
        <f>+IFERROR(VLOOKUP(D614,Temas[[Tema]:[Columna1]],2,0),"")</f>
        <v>24.01.11 Urbano</v>
      </c>
      <c r="T614">
        <v>13951328</v>
      </c>
      <c r="U614">
        <v>14113806</v>
      </c>
      <c r="V614">
        <v>14276283</v>
      </c>
      <c r="W614">
        <v>14438761</v>
      </c>
      <c r="X614">
        <v>14601238</v>
      </c>
      <c r="Y614">
        <v>14763716</v>
      </c>
      <c r="Z614">
        <v>14926194</v>
      </c>
      <c r="AA614">
        <v>15088671</v>
      </c>
      <c r="AB614">
        <v>15251149</v>
      </c>
      <c r="AC614">
        <v>15413626</v>
      </c>
      <c r="AD614">
        <v>15576104</v>
      </c>
      <c r="AE614">
        <v>15738582</v>
      </c>
      <c r="AF614">
        <v>15901059</v>
      </c>
      <c r="AG614">
        <v>16063537</v>
      </c>
      <c r="AH614">
        <v>16226014</v>
      </c>
    </row>
    <row r="615" spans="1:34" x14ac:dyDescent="0.25">
      <c r="A615" t="s">
        <v>1494</v>
      </c>
      <c r="B615" t="s">
        <v>117</v>
      </c>
      <c r="C615" t="s">
        <v>75</v>
      </c>
      <c r="D615" t="s">
        <v>1495</v>
      </c>
      <c r="E615" t="s">
        <v>1496</v>
      </c>
      <c r="F615" t="s">
        <v>1490</v>
      </c>
      <c r="G615" t="s">
        <v>995</v>
      </c>
      <c r="J615" t="s">
        <v>2719</v>
      </c>
      <c r="K615" s="2" t="str">
        <f>+IFERROR(VLOOKUP(B615,Sectores[[Sector]:[Columna1]],2),"")</f>
        <v>24 Socioeconómico</v>
      </c>
      <c r="L615" s="2" t="str">
        <f>+IFERROR(VLOOKUP(C615,Contenido[[Contenido]:[Columna1]],2,0),"")</f>
        <v>24.01 Demografía</v>
      </c>
      <c r="M615" s="2" t="str">
        <f>+IFERROR(VLOOKUP(D615,Temas[[Tema]:[Columna1]],2,0),"")</f>
        <v>24.01.07 Pobre</v>
      </c>
      <c r="T615">
        <v>13392521</v>
      </c>
      <c r="U615">
        <v>13646217</v>
      </c>
      <c r="V615">
        <v>13899914</v>
      </c>
      <c r="W615">
        <v>14153610</v>
      </c>
      <c r="X615">
        <v>14407307</v>
      </c>
      <c r="Y615">
        <v>14661003</v>
      </c>
      <c r="Z615">
        <v>14914700</v>
      </c>
      <c r="AA615">
        <v>15168396</v>
      </c>
      <c r="AB615">
        <v>15422093</v>
      </c>
      <c r="AC615">
        <v>15675789</v>
      </c>
      <c r="AD615">
        <v>15929486</v>
      </c>
      <c r="AE615">
        <v>16183182</v>
      </c>
      <c r="AF615">
        <v>16436879</v>
      </c>
      <c r="AG615">
        <v>16690575</v>
      </c>
      <c r="AH615">
        <v>16944272</v>
      </c>
    </row>
    <row r="616" spans="1:34" x14ac:dyDescent="0.25">
      <c r="A616" t="s">
        <v>1497</v>
      </c>
      <c r="B616" t="s">
        <v>117</v>
      </c>
      <c r="C616" t="s">
        <v>75</v>
      </c>
      <c r="D616" t="s">
        <v>1498</v>
      </c>
      <c r="E616" t="s">
        <v>1499</v>
      </c>
      <c r="F616" t="s">
        <v>1490</v>
      </c>
      <c r="G616" t="s">
        <v>995</v>
      </c>
      <c r="J616" t="s">
        <v>2719</v>
      </c>
      <c r="K616" s="2" t="str">
        <f>+IFERROR(VLOOKUP(B616,Sectores[[Sector]:[Columna1]],2),"")</f>
        <v>24 Socioeconómico</v>
      </c>
      <c r="L616" s="2" t="str">
        <f>+IFERROR(VLOOKUP(C616,Contenido[[Contenido]:[Columna1]],2,0),"")</f>
        <v>24.01 Demografía</v>
      </c>
      <c r="M616" s="2" t="str">
        <f>+IFERROR(VLOOKUP(D616,Temas[[Tema]:[Columna1]],2,0),"")</f>
        <v>24.01.05 No Pobre</v>
      </c>
      <c r="T616">
        <v>1951341</v>
      </c>
      <c r="U616">
        <v>1898699</v>
      </c>
      <c r="V616">
        <v>1846056</v>
      </c>
      <c r="W616">
        <v>1793414</v>
      </c>
      <c r="X616">
        <v>1740771</v>
      </c>
      <c r="Y616">
        <v>1688129</v>
      </c>
      <c r="Z616">
        <v>1635486</v>
      </c>
      <c r="AA616">
        <v>1582844</v>
      </c>
      <c r="AB616">
        <v>1530201</v>
      </c>
      <c r="AC616">
        <v>1477559</v>
      </c>
      <c r="AD616">
        <v>1424916</v>
      </c>
      <c r="AE616">
        <v>1372273</v>
      </c>
      <c r="AF616">
        <v>1319631</v>
      </c>
      <c r="AG616">
        <v>1266988</v>
      </c>
      <c r="AH616">
        <v>1214346</v>
      </c>
    </row>
    <row r="617" spans="1:34" x14ac:dyDescent="0.25">
      <c r="A617" t="s">
        <v>1500</v>
      </c>
      <c r="B617" t="s">
        <v>117</v>
      </c>
      <c r="C617" t="s">
        <v>75</v>
      </c>
      <c r="D617" t="s">
        <v>1501</v>
      </c>
      <c r="E617" t="s">
        <v>1502</v>
      </c>
      <c r="F617" t="s">
        <v>1490</v>
      </c>
      <c r="G617" t="s">
        <v>995</v>
      </c>
      <c r="J617" t="s">
        <v>2719</v>
      </c>
      <c r="K617" s="2" t="str">
        <f>+IFERROR(VLOOKUP(B617,Sectores[[Sector]:[Columna1]],2),"")</f>
        <v>24 Socioeconómico</v>
      </c>
      <c r="L617" s="2" t="str">
        <f>+IFERROR(VLOOKUP(C617,Contenido[[Contenido]:[Columna1]],2,0),"")</f>
        <v>24.01 Demografía</v>
      </c>
      <c r="M617" s="2" t="str">
        <f>+IFERROR(VLOOKUP(D617,Temas[[Tema]:[Columna1]],2,0),"")</f>
        <v>24.01.08 Pobre Extremo</v>
      </c>
      <c r="T617">
        <v>526889</v>
      </c>
      <c r="U617">
        <v>539146</v>
      </c>
      <c r="V617">
        <v>551404</v>
      </c>
      <c r="W617">
        <v>563661</v>
      </c>
      <c r="X617">
        <v>575919</v>
      </c>
      <c r="Y617">
        <v>588176</v>
      </c>
      <c r="Z617">
        <v>600433</v>
      </c>
      <c r="AA617">
        <v>612691</v>
      </c>
      <c r="AB617">
        <v>624948</v>
      </c>
      <c r="AC617">
        <v>637205</v>
      </c>
      <c r="AD617">
        <v>649463</v>
      </c>
      <c r="AE617">
        <v>661720</v>
      </c>
      <c r="AF617">
        <v>673978</v>
      </c>
      <c r="AG617">
        <v>686235</v>
      </c>
      <c r="AH617">
        <v>698492</v>
      </c>
    </row>
    <row r="618" spans="1:34" x14ac:dyDescent="0.25">
      <c r="A618" t="s">
        <v>1503</v>
      </c>
      <c r="B618" t="s">
        <v>117</v>
      </c>
      <c r="C618" t="s">
        <v>75</v>
      </c>
      <c r="D618" t="s">
        <v>1504</v>
      </c>
      <c r="E618" t="s">
        <v>1505</v>
      </c>
      <c r="F618" t="s">
        <v>1490</v>
      </c>
      <c r="G618" t="s">
        <v>995</v>
      </c>
      <c r="J618" t="s">
        <v>2719</v>
      </c>
      <c r="K618" s="2" t="str">
        <f>+IFERROR(VLOOKUP(B618,Sectores[[Sector]:[Columna1]],2),"")</f>
        <v>24 Socioeconómico</v>
      </c>
      <c r="L618" s="2" t="str">
        <f>+IFERROR(VLOOKUP(C618,Contenido[[Contenido]:[Columna1]],2,0),"")</f>
        <v>24.01 Demografía</v>
      </c>
      <c r="M618" s="2" t="str">
        <f>+IFERROR(VLOOKUP(D618,Temas[[Tema]:[Columna1]],2,0),"")</f>
        <v>24.01.02 Analfabeta</v>
      </c>
      <c r="T618">
        <v>423782</v>
      </c>
      <c r="U618">
        <v>434678</v>
      </c>
      <c r="V618">
        <v>445575</v>
      </c>
      <c r="W618">
        <v>456471</v>
      </c>
      <c r="X618">
        <v>467368</v>
      </c>
      <c r="Y618">
        <v>478264</v>
      </c>
      <c r="Z618">
        <v>489161</v>
      </c>
      <c r="AA618">
        <v>500057</v>
      </c>
      <c r="AB618">
        <v>510954</v>
      </c>
      <c r="AC618">
        <v>521850</v>
      </c>
      <c r="AD618">
        <v>532747</v>
      </c>
      <c r="AE618">
        <v>543643</v>
      </c>
      <c r="AF618">
        <v>554539</v>
      </c>
      <c r="AG618">
        <v>565436</v>
      </c>
      <c r="AH618">
        <v>576332</v>
      </c>
    </row>
    <row r="619" spans="1:34" x14ac:dyDescent="0.25">
      <c r="A619" t="s">
        <v>1506</v>
      </c>
      <c r="B619" t="s">
        <v>117</v>
      </c>
      <c r="C619" t="s">
        <v>75</v>
      </c>
      <c r="D619" t="s">
        <v>1507</v>
      </c>
      <c r="E619" t="s">
        <v>1508</v>
      </c>
      <c r="F619" t="s">
        <v>1490</v>
      </c>
      <c r="G619" t="s">
        <v>995</v>
      </c>
      <c r="J619" t="s">
        <v>2719</v>
      </c>
      <c r="K619" s="2" t="str">
        <f>+IFERROR(VLOOKUP(B619,Sectores[[Sector]:[Columna1]],2),"")</f>
        <v>24 Socioeconómico</v>
      </c>
      <c r="L619" s="2" t="str">
        <f>+IFERROR(VLOOKUP(C619,Contenido[[Contenido]:[Columna1]],2,0),"")</f>
        <v>24.01 Demografía</v>
      </c>
      <c r="M619" s="2" t="str">
        <f>+IFERROR(VLOOKUP(D619,Temas[[Tema]:[Columna1]],2,0),"")</f>
        <v>24.01.01 Alfabeta</v>
      </c>
      <c r="T619">
        <v>11000717</v>
      </c>
      <c r="U619">
        <v>11398848</v>
      </c>
      <c r="V619">
        <v>11796979</v>
      </c>
      <c r="W619">
        <v>12195110</v>
      </c>
      <c r="X619">
        <v>12593241</v>
      </c>
      <c r="Y619">
        <v>12991372</v>
      </c>
      <c r="Z619">
        <v>13389503</v>
      </c>
      <c r="AA619">
        <v>13787634</v>
      </c>
      <c r="AB619">
        <v>14185765</v>
      </c>
      <c r="AC619">
        <v>14583896</v>
      </c>
      <c r="AD619">
        <v>14982027</v>
      </c>
      <c r="AE619">
        <v>15380158</v>
      </c>
      <c r="AF619">
        <v>15778289</v>
      </c>
      <c r="AG619">
        <v>16176420</v>
      </c>
      <c r="AH619">
        <v>16574551</v>
      </c>
    </row>
    <row r="620" spans="1:34" x14ac:dyDescent="0.25">
      <c r="A620" t="s">
        <v>1509</v>
      </c>
      <c r="B620" t="s">
        <v>117</v>
      </c>
      <c r="C620" t="s">
        <v>75</v>
      </c>
      <c r="D620" t="s">
        <v>1510</v>
      </c>
      <c r="E620" t="s">
        <v>1511</v>
      </c>
      <c r="F620" t="s">
        <v>1490</v>
      </c>
      <c r="G620" t="s">
        <v>995</v>
      </c>
      <c r="J620" t="s">
        <v>2719</v>
      </c>
      <c r="K620" s="2" t="str">
        <f>+IFERROR(VLOOKUP(B620,Sectores[[Sector]:[Columna1]],2),"")</f>
        <v>24 Socioeconómico</v>
      </c>
      <c r="L620" s="2" t="str">
        <f>+IFERROR(VLOOKUP(C620,Contenido[[Contenido]:[Columna1]],2,0),"")</f>
        <v>24.01 Demografía</v>
      </c>
      <c r="M620" s="2" t="str">
        <f>+IFERROR(VLOOKUP(D620,Temas[[Tema]:[Columna1]],2,0),"")</f>
        <v>24.01.10 Trabajó</v>
      </c>
      <c r="T620">
        <v>6943058</v>
      </c>
      <c r="U620">
        <v>7025102</v>
      </c>
      <c r="V620">
        <v>7107145</v>
      </c>
      <c r="W620">
        <v>7189188</v>
      </c>
      <c r="X620">
        <v>7271232</v>
      </c>
      <c r="Y620">
        <v>7353275</v>
      </c>
      <c r="Z620">
        <v>7435319</v>
      </c>
      <c r="AA620">
        <v>7517362</v>
      </c>
      <c r="AB620">
        <v>7599405</v>
      </c>
      <c r="AC620">
        <v>7681449</v>
      </c>
      <c r="AD620">
        <v>7763492</v>
      </c>
      <c r="AE620">
        <v>7845536</v>
      </c>
      <c r="AF620">
        <v>7927579</v>
      </c>
      <c r="AG620">
        <v>8009622</v>
      </c>
      <c r="AH620">
        <v>8091666</v>
      </c>
    </row>
    <row r="621" spans="1:34" x14ac:dyDescent="0.25">
      <c r="A621" t="s">
        <v>1512</v>
      </c>
      <c r="B621" t="s">
        <v>117</v>
      </c>
      <c r="C621" t="s">
        <v>75</v>
      </c>
      <c r="D621" t="s">
        <v>1513</v>
      </c>
      <c r="E621" t="s">
        <v>1514</v>
      </c>
      <c r="F621" t="s">
        <v>1490</v>
      </c>
      <c r="G621" t="s">
        <v>995</v>
      </c>
      <c r="J621" t="s">
        <v>2719</v>
      </c>
      <c r="K621" s="2" t="str">
        <f>+IFERROR(VLOOKUP(B621,Sectores[[Sector]:[Columna1]],2),"")</f>
        <v>24 Socioeconómico</v>
      </c>
      <c r="L621" s="2" t="str">
        <f>+IFERROR(VLOOKUP(C621,Contenido[[Contenido]:[Columna1]],2,0),"")</f>
        <v>24.01 Demografía</v>
      </c>
      <c r="M621" s="2" t="str">
        <f>+IFERROR(VLOOKUP(D621,Temas[[Tema]:[Columna1]],2,0),"")</f>
        <v>24.01.06 No Trabajó</v>
      </c>
      <c r="T621">
        <v>6321221</v>
      </c>
      <c r="U621">
        <v>6391973</v>
      </c>
      <c r="V621">
        <v>6462726</v>
      </c>
      <c r="W621">
        <v>6533478</v>
      </c>
      <c r="X621">
        <v>6604230</v>
      </c>
      <c r="Y621">
        <v>6674982</v>
      </c>
      <c r="Z621">
        <v>6745734</v>
      </c>
      <c r="AA621">
        <v>6816487</v>
      </c>
      <c r="AB621">
        <v>6887239</v>
      </c>
      <c r="AC621">
        <v>6957991</v>
      </c>
      <c r="AD621">
        <v>7028743</v>
      </c>
      <c r="AE621">
        <v>7099495</v>
      </c>
      <c r="AF621">
        <v>7170247</v>
      </c>
      <c r="AG621">
        <v>7241000</v>
      </c>
      <c r="AH621">
        <v>7311752</v>
      </c>
    </row>
    <row r="622" spans="1:34" x14ac:dyDescent="0.25">
      <c r="A622" t="s">
        <v>1515</v>
      </c>
      <c r="B622" t="s">
        <v>117</v>
      </c>
      <c r="C622" t="s">
        <v>75</v>
      </c>
      <c r="D622" t="s">
        <v>1516</v>
      </c>
      <c r="E622" t="s">
        <v>1517</v>
      </c>
      <c r="F622" t="s">
        <v>1490</v>
      </c>
      <c r="G622" t="s">
        <v>995</v>
      </c>
      <c r="J622" t="s">
        <v>2719</v>
      </c>
      <c r="K622" s="2" t="str">
        <f>+IFERROR(VLOOKUP(B622,Sectores[[Sector]:[Columna1]],2),"")</f>
        <v>24 Socioeconómico</v>
      </c>
      <c r="L622" s="2" t="str">
        <f>+IFERROR(VLOOKUP(C622,Contenido[[Contenido]:[Columna1]],2,0),"")</f>
        <v>24.01 Demografía</v>
      </c>
      <c r="M622" s="2" t="str">
        <f>+IFERROR(VLOOKUP(D622,Temas[[Tema]:[Columna1]],2,0),"")</f>
        <v>24.01.03 Ausente</v>
      </c>
      <c r="T622">
        <v>6792966</v>
      </c>
      <c r="U622">
        <v>6851103</v>
      </c>
      <c r="V622">
        <v>6909240</v>
      </c>
      <c r="W622">
        <v>6967378</v>
      </c>
      <c r="X622">
        <v>7025515</v>
      </c>
      <c r="Y622">
        <v>7083652</v>
      </c>
      <c r="Z622">
        <v>7141790</v>
      </c>
      <c r="AA622">
        <v>7199927</v>
      </c>
      <c r="AB622">
        <v>7258064</v>
      </c>
      <c r="AC622">
        <v>7316202</v>
      </c>
      <c r="AD622">
        <v>7374339</v>
      </c>
      <c r="AE622">
        <v>7432477</v>
      </c>
      <c r="AF622">
        <v>7490614</v>
      </c>
      <c r="AG622">
        <v>7548751</v>
      </c>
      <c r="AH622">
        <v>7606889</v>
      </c>
    </row>
    <row r="623" spans="1:34" x14ac:dyDescent="0.25">
      <c r="A623" t="s">
        <v>1518</v>
      </c>
      <c r="B623" t="s">
        <v>117</v>
      </c>
      <c r="C623" t="s">
        <v>75</v>
      </c>
      <c r="D623" t="s">
        <v>1519</v>
      </c>
      <c r="E623" t="s">
        <v>1520</v>
      </c>
      <c r="F623" t="s">
        <v>1490</v>
      </c>
      <c r="G623" t="s">
        <v>995</v>
      </c>
      <c r="J623" t="s">
        <v>2719</v>
      </c>
      <c r="K623" s="2" t="str">
        <f>+IFERROR(VLOOKUP(B623,Sectores[[Sector]:[Columna1]],2),"")</f>
        <v>24 Socioeconómico</v>
      </c>
      <c r="L623" s="2" t="str">
        <f>+IFERROR(VLOOKUP(C623,Contenido[[Contenido]:[Columna1]],2,0),"")</f>
        <v>24.01 Demografía</v>
      </c>
      <c r="M623" s="2" t="str">
        <f>+IFERROR(VLOOKUP(D623,Temas[[Tema]:[Columna1]],2,0),"")</f>
        <v>24.01.04 No Ausente</v>
      </c>
      <c r="T623">
        <v>59442</v>
      </c>
      <c r="U623">
        <v>76774</v>
      </c>
      <c r="V623">
        <v>94107</v>
      </c>
      <c r="W623">
        <v>111439</v>
      </c>
      <c r="X623">
        <v>128772</v>
      </c>
      <c r="Y623">
        <v>146104</v>
      </c>
      <c r="Z623">
        <v>163437</v>
      </c>
      <c r="AA623">
        <v>180769</v>
      </c>
      <c r="AB623">
        <v>198102</v>
      </c>
      <c r="AC623">
        <v>215434</v>
      </c>
      <c r="AD623">
        <v>232767</v>
      </c>
      <c r="AE623">
        <v>250099</v>
      </c>
      <c r="AF623">
        <v>267432</v>
      </c>
      <c r="AG623">
        <v>284764</v>
      </c>
      <c r="AH623">
        <v>302097</v>
      </c>
    </row>
    <row r="624" spans="1:34" x14ac:dyDescent="0.25">
      <c r="A624" t="s">
        <v>1521</v>
      </c>
      <c r="B624" t="s">
        <v>67</v>
      </c>
      <c r="C624" t="s">
        <v>197</v>
      </c>
      <c r="D624" t="s">
        <v>66</v>
      </c>
      <c r="E624" t="s">
        <v>1522</v>
      </c>
      <c r="G624" t="s">
        <v>68</v>
      </c>
      <c r="J624" t="s">
        <v>1174</v>
      </c>
      <c r="K624" s="2" t="str">
        <f>+IFERROR(VLOOKUP(B624,Sectores[[Sector]:[Columna1]],2),"")</f>
        <v>07 Delincuencia</v>
      </c>
      <c r="L624" s="2" t="str">
        <f>+IFERROR(VLOOKUP(C624,Contenido[[Contenido]:[Columna1]],2,0),"")</f>
        <v>07.01 Delitos de Mayor Connotación Social</v>
      </c>
      <c r="M624" s="2" t="str">
        <f>+IFERROR(VLOOKUP(D624,Temas[[Tema]:[Columna1]],2,0),"")</f>
        <v>07.01.01 Aprehendidos</v>
      </c>
      <c r="V624">
        <v>370</v>
      </c>
      <c r="W624">
        <v>423</v>
      </c>
      <c r="X624">
        <v>351</v>
      </c>
      <c r="Y624">
        <v>372</v>
      </c>
      <c r="Z624">
        <v>432</v>
      </c>
      <c r="AA624">
        <v>342</v>
      </c>
      <c r="AB624">
        <v>325</v>
      </c>
      <c r="AC624">
        <v>284</v>
      </c>
      <c r="AD624">
        <v>276</v>
      </c>
      <c r="AE624">
        <v>300</v>
      </c>
      <c r="AF624">
        <v>262</v>
      </c>
      <c r="AG624">
        <v>267</v>
      </c>
      <c r="AH624">
        <v>265</v>
      </c>
    </row>
    <row r="625" spans="1:34" x14ac:dyDescent="0.25">
      <c r="A625" t="s">
        <v>1523</v>
      </c>
      <c r="B625" t="s">
        <v>67</v>
      </c>
      <c r="C625" t="s">
        <v>197</v>
      </c>
      <c r="D625" t="s">
        <v>66</v>
      </c>
      <c r="E625" t="s">
        <v>1524</v>
      </c>
      <c r="G625" t="s">
        <v>68</v>
      </c>
      <c r="J625" t="s">
        <v>1174</v>
      </c>
      <c r="K625" s="2" t="str">
        <f>+IFERROR(VLOOKUP(B625,Sectores[[Sector]:[Columna1]],2),"")</f>
        <v>07 Delincuencia</v>
      </c>
      <c r="L625" s="2" t="str">
        <f>+IFERROR(VLOOKUP(C625,Contenido[[Contenido]:[Columna1]],2,0),"")</f>
        <v>07.01 Delitos de Mayor Connotación Social</v>
      </c>
      <c r="M625" s="2" t="str">
        <f>+IFERROR(VLOOKUP(D625,Temas[[Tema]:[Columna1]],2,0),"")</f>
        <v>07.01.01 Aprehendidos</v>
      </c>
      <c r="V625">
        <v>82650</v>
      </c>
      <c r="W625">
        <v>90759</v>
      </c>
      <c r="X625">
        <v>85585</v>
      </c>
      <c r="Y625">
        <v>94761</v>
      </c>
      <c r="Z625">
        <v>82954</v>
      </c>
      <c r="AA625">
        <v>79029</v>
      </c>
      <c r="AB625">
        <v>81567</v>
      </c>
      <c r="AC625">
        <v>78237</v>
      </c>
      <c r="AD625">
        <v>74027</v>
      </c>
      <c r="AE625">
        <v>73788</v>
      </c>
      <c r="AF625">
        <v>76490</v>
      </c>
      <c r="AG625">
        <v>71350</v>
      </c>
      <c r="AH625">
        <v>48422</v>
      </c>
    </row>
    <row r="626" spans="1:34" x14ac:dyDescent="0.25">
      <c r="A626" t="s">
        <v>1525</v>
      </c>
      <c r="B626" t="s">
        <v>67</v>
      </c>
      <c r="C626" t="s">
        <v>197</v>
      </c>
      <c r="D626" t="s">
        <v>66</v>
      </c>
      <c r="E626" t="s">
        <v>1526</v>
      </c>
      <c r="G626" t="s">
        <v>68</v>
      </c>
      <c r="J626" t="s">
        <v>1174</v>
      </c>
      <c r="K626" s="2" t="str">
        <f>+IFERROR(VLOOKUP(B626,Sectores[[Sector]:[Columna1]],2),"")</f>
        <v>07 Delincuencia</v>
      </c>
      <c r="L626" s="2" t="str">
        <f>+IFERROR(VLOOKUP(C626,Contenido[[Contenido]:[Columna1]],2,0),"")</f>
        <v>07.01 Delitos de Mayor Connotación Social</v>
      </c>
      <c r="M626" s="2" t="str">
        <f>+IFERROR(VLOOKUP(D626,Temas[[Tema]:[Columna1]],2,0),"")</f>
        <v>07.01.01 Aprehendidos</v>
      </c>
      <c r="V626">
        <v>28827</v>
      </c>
      <c r="W626">
        <v>33271</v>
      </c>
      <c r="X626">
        <v>37393</v>
      </c>
      <c r="Y626">
        <v>41954</v>
      </c>
      <c r="Z626">
        <v>39294</v>
      </c>
      <c r="AA626">
        <v>35273</v>
      </c>
      <c r="AB626">
        <v>31073</v>
      </c>
      <c r="AC626">
        <v>29024</v>
      </c>
      <c r="AD626">
        <v>26907</v>
      </c>
      <c r="AE626">
        <v>26720</v>
      </c>
      <c r="AF626">
        <v>27426</v>
      </c>
      <c r="AG626">
        <v>27763</v>
      </c>
      <c r="AH626">
        <v>22194</v>
      </c>
    </row>
    <row r="627" spans="1:34" x14ac:dyDescent="0.25">
      <c r="A627" t="s">
        <v>1527</v>
      </c>
      <c r="B627" t="s">
        <v>67</v>
      </c>
      <c r="C627" t="s">
        <v>197</v>
      </c>
      <c r="D627" t="s">
        <v>66</v>
      </c>
      <c r="E627" t="s">
        <v>1528</v>
      </c>
      <c r="G627" t="s">
        <v>68</v>
      </c>
      <c r="J627" t="s">
        <v>1174</v>
      </c>
      <c r="K627" s="2" t="str">
        <f>+IFERROR(VLOOKUP(B627,Sectores[[Sector]:[Columna1]],2),"")</f>
        <v>07 Delincuencia</v>
      </c>
      <c r="L627" s="2" t="str">
        <f>+IFERROR(VLOOKUP(C627,Contenido[[Contenido]:[Columna1]],2,0),"")</f>
        <v>07.01 Delitos de Mayor Connotación Social</v>
      </c>
      <c r="M627" s="2" t="str">
        <f>+IFERROR(VLOOKUP(D627,Temas[[Tema]:[Columna1]],2,0),"")</f>
        <v>07.01.01 Aprehendidos</v>
      </c>
      <c r="V627">
        <v>2227</v>
      </c>
      <c r="W627">
        <v>2291</v>
      </c>
      <c r="X627">
        <v>2216</v>
      </c>
      <c r="Y627">
        <v>1701</v>
      </c>
      <c r="Z627">
        <v>1396</v>
      </c>
      <c r="AA627">
        <v>1139</v>
      </c>
      <c r="AB627">
        <v>1151</v>
      </c>
      <c r="AC627">
        <v>1057</v>
      </c>
      <c r="AD627">
        <v>1083</v>
      </c>
      <c r="AE627">
        <v>1066</v>
      </c>
      <c r="AF627">
        <v>1023</v>
      </c>
      <c r="AG627">
        <v>1026</v>
      </c>
      <c r="AH627">
        <v>1038</v>
      </c>
    </row>
    <row r="628" spans="1:34" x14ac:dyDescent="0.25">
      <c r="A628" t="s">
        <v>1529</v>
      </c>
      <c r="B628" t="s">
        <v>67</v>
      </c>
      <c r="C628" t="s">
        <v>197</v>
      </c>
      <c r="D628" t="s">
        <v>66</v>
      </c>
      <c r="E628" t="s">
        <v>1530</v>
      </c>
      <c r="G628" t="s">
        <v>68</v>
      </c>
      <c r="J628" t="s">
        <v>1174</v>
      </c>
      <c r="K628" s="2" t="str">
        <f>+IFERROR(VLOOKUP(B628,Sectores[[Sector]:[Columna1]],2),"")</f>
        <v>07 Delincuencia</v>
      </c>
      <c r="L628" s="2" t="str">
        <f>+IFERROR(VLOOKUP(C628,Contenido[[Contenido]:[Columna1]],2,0),"")</f>
        <v>07.01 Delitos de Mayor Connotación Social</v>
      </c>
      <c r="M628" s="2" t="str">
        <f>+IFERROR(VLOOKUP(D628,Temas[[Tema]:[Columna1]],2,0),"")</f>
        <v>07.01.01 Aprehendidos</v>
      </c>
      <c r="V628">
        <v>2002</v>
      </c>
      <c r="W628">
        <v>2483</v>
      </c>
      <c r="X628">
        <v>2207</v>
      </c>
      <c r="Y628">
        <v>2132</v>
      </c>
      <c r="Z628">
        <v>2536</v>
      </c>
      <c r="AA628">
        <v>2676</v>
      </c>
      <c r="AB628">
        <v>2659</v>
      </c>
      <c r="AC628">
        <v>2563</v>
      </c>
      <c r="AD628">
        <v>2684</v>
      </c>
      <c r="AE628">
        <v>2514</v>
      </c>
      <c r="AF628">
        <v>2199</v>
      </c>
      <c r="AG628">
        <v>2011</v>
      </c>
      <c r="AH628">
        <v>1718</v>
      </c>
    </row>
    <row r="629" spans="1:34" x14ac:dyDescent="0.25">
      <c r="A629" t="s">
        <v>1531</v>
      </c>
      <c r="B629" t="s">
        <v>67</v>
      </c>
      <c r="C629" t="s">
        <v>197</v>
      </c>
      <c r="D629" t="s">
        <v>66</v>
      </c>
      <c r="E629" t="s">
        <v>1532</v>
      </c>
      <c r="G629" t="s">
        <v>68</v>
      </c>
      <c r="J629" t="s">
        <v>1174</v>
      </c>
      <c r="K629" s="2" t="str">
        <f>+IFERROR(VLOOKUP(B629,Sectores[[Sector]:[Columna1]],2),"")</f>
        <v>07 Delincuencia</v>
      </c>
      <c r="L629" s="2" t="str">
        <f>+IFERROR(VLOOKUP(C629,Contenido[[Contenido]:[Columna1]],2,0),"")</f>
        <v>07.01 Delitos de Mayor Connotación Social</v>
      </c>
      <c r="M629" s="2" t="str">
        <f>+IFERROR(VLOOKUP(D629,Temas[[Tema]:[Columna1]],2,0),"")</f>
        <v>07.01.01 Aprehendidos</v>
      </c>
      <c r="V629">
        <v>11404</v>
      </c>
      <c r="W629">
        <v>12143</v>
      </c>
      <c r="X629">
        <v>9453</v>
      </c>
      <c r="Y629">
        <v>10129</v>
      </c>
      <c r="Z629">
        <v>10040</v>
      </c>
      <c r="AA629">
        <v>10088</v>
      </c>
      <c r="AB629">
        <v>10210</v>
      </c>
      <c r="AC629">
        <v>10062</v>
      </c>
      <c r="AD629">
        <v>9417</v>
      </c>
      <c r="AE629">
        <v>9492</v>
      </c>
      <c r="AF629">
        <v>9230</v>
      </c>
      <c r="AG629">
        <v>8642</v>
      </c>
      <c r="AH629">
        <v>7378</v>
      </c>
    </row>
    <row r="630" spans="1:34" x14ac:dyDescent="0.25">
      <c r="A630" t="s">
        <v>1533</v>
      </c>
      <c r="B630" t="s">
        <v>67</v>
      </c>
      <c r="C630" t="s">
        <v>197</v>
      </c>
      <c r="D630" t="s">
        <v>66</v>
      </c>
      <c r="E630" t="s">
        <v>1534</v>
      </c>
      <c r="G630" t="s">
        <v>68</v>
      </c>
      <c r="J630" t="s">
        <v>1174</v>
      </c>
      <c r="K630" s="2" t="str">
        <f>+IFERROR(VLOOKUP(B630,Sectores[[Sector]:[Columna1]],2),"")</f>
        <v>07 Delincuencia</v>
      </c>
      <c r="L630" s="2" t="str">
        <f>+IFERROR(VLOOKUP(C630,Contenido[[Contenido]:[Columna1]],2,0),"")</f>
        <v>07.01 Delitos de Mayor Connotación Social</v>
      </c>
      <c r="M630" s="2" t="str">
        <f>+IFERROR(VLOOKUP(D630,Temas[[Tema]:[Columna1]],2,0),"")</f>
        <v>07.01.01 Aprehendidos</v>
      </c>
      <c r="V630">
        <v>1408</v>
      </c>
      <c r="W630">
        <v>2206</v>
      </c>
      <c r="X630">
        <v>2543</v>
      </c>
      <c r="Y630">
        <v>2678</v>
      </c>
      <c r="Z630">
        <v>3526</v>
      </c>
      <c r="AA630">
        <v>2859</v>
      </c>
      <c r="AB630">
        <v>2475</v>
      </c>
      <c r="AC630">
        <v>1992</v>
      </c>
      <c r="AD630">
        <v>1559</v>
      </c>
      <c r="AE630">
        <v>1091</v>
      </c>
      <c r="AF630">
        <v>758</v>
      </c>
      <c r="AG630">
        <v>478</v>
      </c>
      <c r="AH630">
        <v>598</v>
      </c>
    </row>
    <row r="631" spans="1:34" x14ac:dyDescent="0.25">
      <c r="A631" t="s">
        <v>1535</v>
      </c>
      <c r="B631" t="s">
        <v>67</v>
      </c>
      <c r="C631" t="s">
        <v>197</v>
      </c>
      <c r="D631" t="s">
        <v>66</v>
      </c>
      <c r="E631" t="s">
        <v>1536</v>
      </c>
      <c r="G631" t="s">
        <v>68</v>
      </c>
      <c r="J631" t="s">
        <v>1174</v>
      </c>
      <c r="K631" s="2" t="str">
        <f>+IFERROR(VLOOKUP(B631,Sectores[[Sector]:[Columna1]],2),"")</f>
        <v>07 Delincuencia</v>
      </c>
      <c r="L631" s="2" t="str">
        <f>+IFERROR(VLOOKUP(C631,Contenido[[Contenido]:[Columna1]],2,0),"")</f>
        <v>07.01 Delitos de Mayor Connotación Social</v>
      </c>
      <c r="M631" s="2" t="str">
        <f>+IFERROR(VLOOKUP(D631,Temas[[Tema]:[Columna1]],2,0),"")</f>
        <v>07.01.01 Aprehendidos</v>
      </c>
      <c r="V631">
        <v>4571</v>
      </c>
      <c r="W631">
        <v>4893</v>
      </c>
      <c r="X631">
        <v>4625</v>
      </c>
      <c r="Y631">
        <v>4553</v>
      </c>
      <c r="Z631">
        <v>5367</v>
      </c>
      <c r="AA631">
        <v>5526</v>
      </c>
      <c r="AB631">
        <v>5532</v>
      </c>
      <c r="AC631">
        <v>5473</v>
      </c>
      <c r="AD631">
        <v>5069</v>
      </c>
      <c r="AE631">
        <v>5084</v>
      </c>
      <c r="AF631">
        <v>4930</v>
      </c>
      <c r="AG631">
        <v>4170</v>
      </c>
      <c r="AH631">
        <v>3511</v>
      </c>
    </row>
    <row r="632" spans="1:34" x14ac:dyDescent="0.25">
      <c r="A632" t="s">
        <v>1537</v>
      </c>
      <c r="B632" t="s">
        <v>67</v>
      </c>
      <c r="C632" t="s">
        <v>197</v>
      </c>
      <c r="D632" t="s">
        <v>66</v>
      </c>
      <c r="E632" t="s">
        <v>1538</v>
      </c>
      <c r="G632" t="s">
        <v>68</v>
      </c>
      <c r="J632" t="s">
        <v>1174</v>
      </c>
      <c r="K632" s="2" t="str">
        <f>+IFERROR(VLOOKUP(B632,Sectores[[Sector]:[Columna1]],2),"")</f>
        <v>07 Delincuencia</v>
      </c>
      <c r="L632" s="2" t="str">
        <f>+IFERROR(VLOOKUP(C632,Contenido[[Contenido]:[Columna1]],2,0),"")</f>
        <v>07.01 Delitos de Mayor Connotación Social</v>
      </c>
      <c r="M632" s="2" t="str">
        <f>+IFERROR(VLOOKUP(D632,Temas[[Tema]:[Columna1]],2,0),"")</f>
        <v>07.01.01 Aprehendidos</v>
      </c>
      <c r="V632">
        <v>5582</v>
      </c>
      <c r="W632">
        <v>6455</v>
      </c>
      <c r="X632">
        <v>6073</v>
      </c>
      <c r="Y632">
        <v>6546</v>
      </c>
      <c r="Z632">
        <v>6611</v>
      </c>
      <c r="AA632">
        <v>6520</v>
      </c>
      <c r="AB632">
        <v>7364</v>
      </c>
      <c r="AC632">
        <v>7583</v>
      </c>
      <c r="AD632">
        <v>6930</v>
      </c>
      <c r="AE632">
        <v>7184</v>
      </c>
      <c r="AF632">
        <v>6976</v>
      </c>
      <c r="AG632">
        <v>13375</v>
      </c>
      <c r="AH632">
        <v>6951</v>
      </c>
    </row>
    <row r="633" spans="1:34" x14ac:dyDescent="0.25">
      <c r="A633" t="s">
        <v>1539</v>
      </c>
      <c r="B633" t="s">
        <v>67</v>
      </c>
      <c r="C633" t="s">
        <v>197</v>
      </c>
      <c r="D633" t="s">
        <v>66</v>
      </c>
      <c r="E633" t="s">
        <v>1540</v>
      </c>
      <c r="G633" t="s">
        <v>68</v>
      </c>
      <c r="J633" t="s">
        <v>1174</v>
      </c>
      <c r="K633" s="2" t="str">
        <f>+IFERROR(VLOOKUP(B633,Sectores[[Sector]:[Columna1]],2),"")</f>
        <v>07 Delincuencia</v>
      </c>
      <c r="L633" s="2" t="str">
        <f>+IFERROR(VLOOKUP(C633,Contenido[[Contenido]:[Columna1]],2,0),"")</f>
        <v>07.01 Delitos de Mayor Connotación Social</v>
      </c>
      <c r="M633" s="2" t="str">
        <f>+IFERROR(VLOOKUP(D633,Temas[[Tema]:[Columna1]],2,0),"")</f>
        <v>07.01.01 Aprehendidos</v>
      </c>
      <c r="V633">
        <v>4681</v>
      </c>
      <c r="W633">
        <v>4812</v>
      </c>
      <c r="X633">
        <v>3815</v>
      </c>
      <c r="Y633">
        <v>3511</v>
      </c>
      <c r="Z633">
        <v>3401</v>
      </c>
      <c r="AA633">
        <v>3922</v>
      </c>
      <c r="AB633">
        <v>4323</v>
      </c>
      <c r="AC633">
        <v>3831</v>
      </c>
      <c r="AD633">
        <v>3975</v>
      </c>
      <c r="AE633">
        <v>4140</v>
      </c>
      <c r="AF633">
        <v>4216</v>
      </c>
      <c r="AG633">
        <v>3474</v>
      </c>
      <c r="AH633">
        <v>2819</v>
      </c>
    </row>
    <row r="634" spans="1:34" x14ac:dyDescent="0.25">
      <c r="A634" t="s">
        <v>1541</v>
      </c>
      <c r="B634" t="s">
        <v>67</v>
      </c>
      <c r="C634" t="s">
        <v>197</v>
      </c>
      <c r="D634" t="s">
        <v>66</v>
      </c>
      <c r="E634" t="s">
        <v>1197</v>
      </c>
      <c r="G634" t="s">
        <v>68</v>
      </c>
      <c r="J634" t="s">
        <v>1174</v>
      </c>
      <c r="K634" s="2" t="str">
        <f>+IFERROR(VLOOKUP(B634,Sectores[[Sector]:[Columna1]],2),"")</f>
        <v>07 Delincuencia</v>
      </c>
      <c r="L634" s="2" t="str">
        <f>+IFERROR(VLOOKUP(C634,Contenido[[Contenido]:[Columna1]],2,0),"")</f>
        <v>07.01 Delitos de Mayor Connotación Social</v>
      </c>
      <c r="M634" s="2" t="str">
        <f>+IFERROR(VLOOKUP(D634,Temas[[Tema]:[Columna1]],2,0),"")</f>
        <v>07.01.01 Aprehendidos</v>
      </c>
      <c r="V634">
        <v>442</v>
      </c>
      <c r="W634">
        <v>524</v>
      </c>
      <c r="X634">
        <v>482</v>
      </c>
      <c r="Y634">
        <v>513</v>
      </c>
      <c r="Z634">
        <v>501</v>
      </c>
      <c r="AA634">
        <v>461</v>
      </c>
      <c r="AB634">
        <v>363</v>
      </c>
      <c r="AC634">
        <v>343</v>
      </c>
      <c r="AD634">
        <v>326</v>
      </c>
      <c r="AE634">
        <v>309</v>
      </c>
      <c r="AF634">
        <v>327</v>
      </c>
      <c r="AG634">
        <v>331</v>
      </c>
      <c r="AH634">
        <v>336</v>
      </c>
    </row>
    <row r="635" spans="1:34" x14ac:dyDescent="0.25">
      <c r="A635" t="s">
        <v>1542</v>
      </c>
      <c r="B635" t="s">
        <v>67</v>
      </c>
      <c r="C635" t="s">
        <v>197</v>
      </c>
      <c r="D635" t="s">
        <v>69</v>
      </c>
      <c r="E635" t="s">
        <v>1522</v>
      </c>
      <c r="G635" t="s">
        <v>68</v>
      </c>
      <c r="J635" t="s">
        <v>1174</v>
      </c>
      <c r="K635" s="2" t="str">
        <f>+IFERROR(VLOOKUP(B635,Sectores[[Sector]:[Columna1]],2),"")</f>
        <v>07 Delincuencia</v>
      </c>
      <c r="L635" s="2" t="str">
        <f>+IFERROR(VLOOKUP(C635,Contenido[[Contenido]:[Columna1]],2,0),"")</f>
        <v>07.01 Delitos de Mayor Connotación Social</v>
      </c>
      <c r="M635" s="2" t="str">
        <f>+IFERROR(VLOOKUP(D635,Temas[[Tema]:[Columna1]],2,0),"")</f>
        <v>07.01.03 Casos Policiales</v>
      </c>
      <c r="V635">
        <v>556</v>
      </c>
      <c r="W635">
        <v>592</v>
      </c>
      <c r="X635">
        <v>486</v>
      </c>
      <c r="Y635">
        <v>543</v>
      </c>
      <c r="Z635">
        <v>483</v>
      </c>
      <c r="AA635">
        <v>481</v>
      </c>
      <c r="AB635">
        <v>541</v>
      </c>
      <c r="AC635">
        <v>526</v>
      </c>
      <c r="AD635">
        <v>496</v>
      </c>
      <c r="AE635">
        <v>587</v>
      </c>
      <c r="AF635">
        <v>627</v>
      </c>
      <c r="AG635">
        <v>679</v>
      </c>
      <c r="AH635">
        <v>753</v>
      </c>
    </row>
    <row r="636" spans="1:34" x14ac:dyDescent="0.25">
      <c r="A636" t="s">
        <v>1543</v>
      </c>
      <c r="B636" t="s">
        <v>67</v>
      </c>
      <c r="C636" t="s">
        <v>197</v>
      </c>
      <c r="D636" t="s">
        <v>69</v>
      </c>
      <c r="E636" t="s">
        <v>1524</v>
      </c>
      <c r="G636" t="s">
        <v>68</v>
      </c>
      <c r="J636" t="s">
        <v>1174</v>
      </c>
      <c r="K636" s="2" t="str">
        <f>+IFERROR(VLOOKUP(B636,Sectores[[Sector]:[Columna1]],2),"")</f>
        <v>07 Delincuencia</v>
      </c>
      <c r="L636" s="2" t="str">
        <f>+IFERROR(VLOOKUP(C636,Contenido[[Contenido]:[Columna1]],2,0),"")</f>
        <v>07.01 Delitos de Mayor Connotación Social</v>
      </c>
      <c r="M636" s="2" t="str">
        <f>+IFERROR(VLOOKUP(D636,Temas[[Tema]:[Columna1]],2,0),"")</f>
        <v>07.01.03 Casos Policiales</v>
      </c>
      <c r="V636">
        <v>175325</v>
      </c>
      <c r="W636">
        <v>190322</v>
      </c>
      <c r="X636">
        <v>186180</v>
      </c>
      <c r="Y636">
        <v>207976</v>
      </c>
      <c r="Z636">
        <v>190955</v>
      </c>
      <c r="AA636">
        <v>188145</v>
      </c>
      <c r="AB636">
        <v>192337</v>
      </c>
      <c r="AC636">
        <v>184167</v>
      </c>
      <c r="AD636">
        <v>172384</v>
      </c>
      <c r="AE636">
        <v>170010</v>
      </c>
      <c r="AF636">
        <v>172199</v>
      </c>
      <c r="AG636">
        <v>169147</v>
      </c>
      <c r="AH636">
        <v>118445</v>
      </c>
    </row>
    <row r="637" spans="1:34" x14ac:dyDescent="0.25">
      <c r="A637" t="s">
        <v>1544</v>
      </c>
      <c r="B637" t="s">
        <v>67</v>
      </c>
      <c r="C637" t="s">
        <v>197</v>
      </c>
      <c r="D637" t="s">
        <v>69</v>
      </c>
      <c r="E637" t="s">
        <v>1526</v>
      </c>
      <c r="G637" t="s">
        <v>68</v>
      </c>
      <c r="J637" t="s">
        <v>1174</v>
      </c>
      <c r="K637" s="2" t="str">
        <f>+IFERROR(VLOOKUP(B637,Sectores[[Sector]:[Columna1]],2),"")</f>
        <v>07 Delincuencia</v>
      </c>
      <c r="L637" s="2" t="str">
        <f>+IFERROR(VLOOKUP(C637,Contenido[[Contenido]:[Columna1]],2,0),"")</f>
        <v>07.01 Delitos de Mayor Connotación Social</v>
      </c>
      <c r="M637" s="2" t="str">
        <f>+IFERROR(VLOOKUP(D637,Temas[[Tema]:[Columna1]],2,0),"")</f>
        <v>07.01.03 Casos Policiales</v>
      </c>
      <c r="V637">
        <v>116728</v>
      </c>
      <c r="W637">
        <v>118226</v>
      </c>
      <c r="X637">
        <v>114425</v>
      </c>
      <c r="Y637">
        <v>121873</v>
      </c>
      <c r="Z637">
        <v>105719</v>
      </c>
      <c r="AA637">
        <v>94976</v>
      </c>
      <c r="AB637">
        <v>86826</v>
      </c>
      <c r="AC637">
        <v>80032</v>
      </c>
      <c r="AD637">
        <v>75339</v>
      </c>
      <c r="AE637">
        <v>72913</v>
      </c>
      <c r="AF637">
        <v>74580</v>
      </c>
      <c r="AG637">
        <v>78983</v>
      </c>
      <c r="AH637">
        <v>63973</v>
      </c>
    </row>
    <row r="638" spans="1:34" x14ac:dyDescent="0.25">
      <c r="A638" t="s">
        <v>1545</v>
      </c>
      <c r="B638" t="s">
        <v>67</v>
      </c>
      <c r="C638" t="s">
        <v>197</v>
      </c>
      <c r="D638" t="s">
        <v>69</v>
      </c>
      <c r="E638" t="s">
        <v>1528</v>
      </c>
      <c r="G638" t="s">
        <v>68</v>
      </c>
      <c r="J638" t="s">
        <v>1174</v>
      </c>
      <c r="K638" s="2" t="str">
        <f>+IFERROR(VLOOKUP(B638,Sectores[[Sector]:[Columna1]],2),"")</f>
        <v>07 Delincuencia</v>
      </c>
      <c r="L638" s="2" t="str">
        <f>+IFERROR(VLOOKUP(C638,Contenido[[Contenido]:[Columna1]],2,0),"")</f>
        <v>07.01 Delitos de Mayor Connotación Social</v>
      </c>
      <c r="M638" s="2" t="str">
        <f>+IFERROR(VLOOKUP(D638,Temas[[Tema]:[Columna1]],2,0),"")</f>
        <v>07.01.03 Casos Policiales</v>
      </c>
      <c r="V638">
        <v>7070</v>
      </c>
      <c r="W638">
        <v>7255</v>
      </c>
      <c r="X638">
        <v>8590</v>
      </c>
      <c r="Y638">
        <v>6619</v>
      </c>
      <c r="Z638">
        <v>5000</v>
      </c>
      <c r="AA638">
        <v>5775</v>
      </c>
      <c r="AB638">
        <v>6348</v>
      </c>
      <c r="AC638">
        <v>6069</v>
      </c>
      <c r="AD638">
        <v>5934</v>
      </c>
      <c r="AE638">
        <v>6797</v>
      </c>
      <c r="AF638">
        <v>6851</v>
      </c>
      <c r="AG638">
        <v>7378</v>
      </c>
      <c r="AH638">
        <v>5367</v>
      </c>
    </row>
    <row r="639" spans="1:34" x14ac:dyDescent="0.25">
      <c r="A639" t="s">
        <v>1546</v>
      </c>
      <c r="B639" t="s">
        <v>67</v>
      </c>
      <c r="C639" t="s">
        <v>197</v>
      </c>
      <c r="D639" t="s">
        <v>69</v>
      </c>
      <c r="E639" t="s">
        <v>1530</v>
      </c>
      <c r="G639" t="s">
        <v>68</v>
      </c>
      <c r="J639" t="s">
        <v>1174</v>
      </c>
      <c r="K639" s="2" t="str">
        <f>+IFERROR(VLOOKUP(B639,Sectores[[Sector]:[Columna1]],2),"")</f>
        <v>07 Delincuencia</v>
      </c>
      <c r="L639" s="2" t="str">
        <f>+IFERROR(VLOOKUP(C639,Contenido[[Contenido]:[Columna1]],2,0),"")</f>
        <v>07.01 Delitos de Mayor Connotación Social</v>
      </c>
      <c r="M639" s="2" t="str">
        <f>+IFERROR(VLOOKUP(D639,Temas[[Tema]:[Columna1]],2,0),"")</f>
        <v>07.01.03 Casos Policiales</v>
      </c>
      <c r="V639">
        <v>46071</v>
      </c>
      <c r="W639">
        <v>55047</v>
      </c>
      <c r="X639">
        <v>57248</v>
      </c>
      <c r="Y639">
        <v>63169</v>
      </c>
      <c r="Z639">
        <v>58703</v>
      </c>
      <c r="AA639">
        <v>61628</v>
      </c>
      <c r="AB639">
        <v>64170</v>
      </c>
      <c r="AC639">
        <v>65309</v>
      </c>
      <c r="AD639">
        <v>61703</v>
      </c>
      <c r="AE639">
        <v>60356</v>
      </c>
      <c r="AF639">
        <v>55257</v>
      </c>
      <c r="AG639">
        <v>54924</v>
      </c>
      <c r="AH639">
        <v>45714</v>
      </c>
    </row>
    <row r="640" spans="1:34" x14ac:dyDescent="0.25">
      <c r="A640" t="s">
        <v>1547</v>
      </c>
      <c r="B640" t="s">
        <v>67</v>
      </c>
      <c r="C640" t="s">
        <v>197</v>
      </c>
      <c r="D640" t="s">
        <v>69</v>
      </c>
      <c r="E640" t="s">
        <v>1532</v>
      </c>
      <c r="G640" t="s">
        <v>68</v>
      </c>
      <c r="J640" t="s">
        <v>1174</v>
      </c>
      <c r="K640" s="2" t="str">
        <f>+IFERROR(VLOOKUP(B640,Sectores[[Sector]:[Columna1]],2),"")</f>
        <v>07 Delincuencia</v>
      </c>
      <c r="L640" s="2" t="str">
        <f>+IFERROR(VLOOKUP(C640,Contenido[[Contenido]:[Columna1]],2,0),"")</f>
        <v>07.01 Delitos de Mayor Connotación Social</v>
      </c>
      <c r="M640" s="2" t="str">
        <f>+IFERROR(VLOOKUP(D640,Temas[[Tema]:[Columna1]],2,0),"")</f>
        <v>07.01.03 Casos Policiales</v>
      </c>
      <c r="V640">
        <v>61938</v>
      </c>
      <c r="W640">
        <v>61521</v>
      </c>
      <c r="X640">
        <v>53128</v>
      </c>
      <c r="Y640">
        <v>61399</v>
      </c>
      <c r="Z640">
        <v>54080</v>
      </c>
      <c r="AA640">
        <v>57975</v>
      </c>
      <c r="AB640">
        <v>65854</v>
      </c>
      <c r="AC640">
        <v>67606</v>
      </c>
      <c r="AD640">
        <v>65950</v>
      </c>
      <c r="AE640">
        <v>69644</v>
      </c>
      <c r="AF640">
        <v>73956</v>
      </c>
      <c r="AG640">
        <v>79050</v>
      </c>
      <c r="AH640">
        <v>67883</v>
      </c>
    </row>
    <row r="641" spans="1:34" x14ac:dyDescent="0.25">
      <c r="A641" t="s">
        <v>1548</v>
      </c>
      <c r="B641" t="s">
        <v>67</v>
      </c>
      <c r="C641" t="s">
        <v>197</v>
      </c>
      <c r="D641" t="s">
        <v>69</v>
      </c>
      <c r="E641" t="s">
        <v>1534</v>
      </c>
      <c r="G641" t="s">
        <v>68</v>
      </c>
      <c r="J641" t="s">
        <v>1174</v>
      </c>
      <c r="K641" s="2" t="str">
        <f>+IFERROR(VLOOKUP(B641,Sectores[[Sector]:[Columna1]],2),"")</f>
        <v>07 Delincuencia</v>
      </c>
      <c r="L641" s="2" t="str">
        <f>+IFERROR(VLOOKUP(C641,Contenido[[Contenido]:[Columna1]],2,0),"")</f>
        <v>07.01 Delitos de Mayor Connotación Social</v>
      </c>
      <c r="M641" s="2" t="str">
        <f>+IFERROR(VLOOKUP(D641,Temas[[Tema]:[Columna1]],2,0),"")</f>
        <v>07.01.03 Casos Policiales</v>
      </c>
      <c r="V641">
        <v>21414</v>
      </c>
      <c r="W641">
        <v>27837</v>
      </c>
      <c r="X641">
        <v>30757</v>
      </c>
      <c r="Y641">
        <v>34739</v>
      </c>
      <c r="Z641">
        <v>33013</v>
      </c>
      <c r="AA641">
        <v>31218</v>
      </c>
      <c r="AB641">
        <v>32961</v>
      </c>
      <c r="AC641">
        <v>32038</v>
      </c>
      <c r="AD641">
        <v>29864</v>
      </c>
      <c r="AE641">
        <v>29660</v>
      </c>
      <c r="AF641">
        <v>24350</v>
      </c>
      <c r="AG641">
        <v>23252</v>
      </c>
      <c r="AH641">
        <v>22487</v>
      </c>
    </row>
    <row r="642" spans="1:34" x14ac:dyDescent="0.25">
      <c r="A642" t="s">
        <v>1549</v>
      </c>
      <c r="B642" t="s">
        <v>67</v>
      </c>
      <c r="C642" t="s">
        <v>197</v>
      </c>
      <c r="D642" t="s">
        <v>69</v>
      </c>
      <c r="E642" t="s">
        <v>1536</v>
      </c>
      <c r="G642" t="s">
        <v>68</v>
      </c>
      <c r="J642" t="s">
        <v>1174</v>
      </c>
      <c r="K642" s="2" t="str">
        <f>+IFERROR(VLOOKUP(B642,Sectores[[Sector]:[Columna1]],2),"")</f>
        <v>07 Delincuencia</v>
      </c>
      <c r="L642" s="2" t="str">
        <f>+IFERROR(VLOOKUP(C642,Contenido[[Contenido]:[Columna1]],2,0),"")</f>
        <v>07.01 Delitos de Mayor Connotación Social</v>
      </c>
      <c r="M642" s="2" t="str">
        <f>+IFERROR(VLOOKUP(D642,Temas[[Tema]:[Columna1]],2,0),"")</f>
        <v>07.01.03 Casos Policiales</v>
      </c>
      <c r="V642">
        <v>68820</v>
      </c>
      <c r="W642">
        <v>74569</v>
      </c>
      <c r="X642">
        <v>68537</v>
      </c>
      <c r="Y642">
        <v>74723</v>
      </c>
      <c r="Z642">
        <v>71992</v>
      </c>
      <c r="AA642">
        <v>70900</v>
      </c>
      <c r="AB642">
        <v>70862</v>
      </c>
      <c r="AC642">
        <v>67765</v>
      </c>
      <c r="AD642">
        <v>62361</v>
      </c>
      <c r="AE642">
        <v>61224</v>
      </c>
      <c r="AF642">
        <v>58469</v>
      </c>
      <c r="AG642">
        <v>54014</v>
      </c>
      <c r="AH642">
        <v>43823</v>
      </c>
    </row>
    <row r="643" spans="1:34" x14ac:dyDescent="0.25">
      <c r="A643" t="s">
        <v>1550</v>
      </c>
      <c r="B643" t="s">
        <v>67</v>
      </c>
      <c r="C643" t="s">
        <v>197</v>
      </c>
      <c r="D643" t="s">
        <v>69</v>
      </c>
      <c r="E643" t="s">
        <v>1538</v>
      </c>
      <c r="G643" t="s">
        <v>68</v>
      </c>
      <c r="J643" t="s">
        <v>1174</v>
      </c>
      <c r="K643" s="2" t="str">
        <f>+IFERROR(VLOOKUP(B643,Sectores[[Sector]:[Columna1]],2),"")</f>
        <v>07 Delincuencia</v>
      </c>
      <c r="L643" s="2" t="str">
        <f>+IFERROR(VLOOKUP(C643,Contenido[[Contenido]:[Columna1]],2,0),"")</f>
        <v>07.01 Delitos de Mayor Connotación Social</v>
      </c>
      <c r="M643" s="2" t="str">
        <f>+IFERROR(VLOOKUP(D643,Temas[[Tema]:[Columna1]],2,0),"")</f>
        <v>07.01.03 Casos Policiales</v>
      </c>
      <c r="V643">
        <v>40193</v>
      </c>
      <c r="W643">
        <v>45551</v>
      </c>
      <c r="X643">
        <v>45221</v>
      </c>
      <c r="Y643">
        <v>49358</v>
      </c>
      <c r="Z643">
        <v>46630</v>
      </c>
      <c r="AA643">
        <v>47445</v>
      </c>
      <c r="AB643">
        <v>51295</v>
      </c>
      <c r="AC643">
        <v>51210</v>
      </c>
      <c r="AD643">
        <v>49602</v>
      </c>
      <c r="AE643">
        <v>48314</v>
      </c>
      <c r="AF643">
        <v>46077</v>
      </c>
      <c r="AG643">
        <v>51243</v>
      </c>
      <c r="AH643">
        <v>41759</v>
      </c>
    </row>
    <row r="644" spans="1:34" x14ac:dyDescent="0.25">
      <c r="A644" t="s">
        <v>1551</v>
      </c>
      <c r="B644" t="s">
        <v>67</v>
      </c>
      <c r="C644" t="s">
        <v>197</v>
      </c>
      <c r="D644" t="s">
        <v>69</v>
      </c>
      <c r="E644" t="s">
        <v>1540</v>
      </c>
      <c r="G644" t="s">
        <v>68</v>
      </c>
      <c r="J644" t="s">
        <v>1174</v>
      </c>
      <c r="K644" s="2" t="str">
        <f>+IFERROR(VLOOKUP(B644,Sectores[[Sector]:[Columna1]],2),"")</f>
        <v>07 Delincuencia</v>
      </c>
      <c r="L644" s="2" t="str">
        <f>+IFERROR(VLOOKUP(C644,Contenido[[Contenido]:[Columna1]],2,0),"")</f>
        <v>07.01 Delitos de Mayor Connotación Social</v>
      </c>
      <c r="M644" s="2" t="str">
        <f>+IFERROR(VLOOKUP(D644,Temas[[Tema]:[Columna1]],2,0),"")</f>
        <v>07.01.03 Casos Policiales</v>
      </c>
      <c r="V644">
        <v>27599</v>
      </c>
      <c r="W644">
        <v>30233</v>
      </c>
      <c r="X644">
        <v>28390</v>
      </c>
      <c r="Y644">
        <v>30547</v>
      </c>
      <c r="Z644">
        <v>27568</v>
      </c>
      <c r="AA644">
        <v>35069</v>
      </c>
      <c r="AB644">
        <v>40809</v>
      </c>
      <c r="AC644">
        <v>39284</v>
      </c>
      <c r="AD644">
        <v>36505</v>
      </c>
      <c r="AE644">
        <v>34831</v>
      </c>
      <c r="AF644">
        <v>34269</v>
      </c>
      <c r="AG644">
        <v>32496</v>
      </c>
      <c r="AH644">
        <v>24972</v>
      </c>
    </row>
    <row r="645" spans="1:34" x14ac:dyDescent="0.25">
      <c r="A645" t="s">
        <v>1552</v>
      </c>
      <c r="B645" t="s">
        <v>67</v>
      </c>
      <c r="C645" t="s">
        <v>197</v>
      </c>
      <c r="D645" t="s">
        <v>69</v>
      </c>
      <c r="E645" t="s">
        <v>1197</v>
      </c>
      <c r="G645" t="s">
        <v>68</v>
      </c>
      <c r="J645" t="s">
        <v>1174</v>
      </c>
      <c r="K645" s="2" t="str">
        <f>+IFERROR(VLOOKUP(B645,Sectores[[Sector]:[Columna1]],2),"")</f>
        <v>07 Delincuencia</v>
      </c>
      <c r="L645" s="2" t="str">
        <f>+IFERROR(VLOOKUP(C645,Contenido[[Contenido]:[Columna1]],2,0),"")</f>
        <v>07.01 Delitos de Mayor Connotación Social</v>
      </c>
      <c r="M645" s="2" t="str">
        <f>+IFERROR(VLOOKUP(D645,Temas[[Tema]:[Columna1]],2,0),"")</f>
        <v>07.01.03 Casos Policiales</v>
      </c>
      <c r="V645">
        <v>3315</v>
      </c>
      <c r="W645">
        <v>3344</v>
      </c>
      <c r="X645">
        <v>3073</v>
      </c>
      <c r="Y645">
        <v>3543</v>
      </c>
      <c r="Z645">
        <v>3204</v>
      </c>
      <c r="AA645">
        <v>3143</v>
      </c>
      <c r="AB645">
        <v>2811</v>
      </c>
      <c r="AC645">
        <v>2716</v>
      </c>
      <c r="AD645">
        <v>2621</v>
      </c>
      <c r="AE645">
        <v>2783</v>
      </c>
      <c r="AF645">
        <v>3469</v>
      </c>
      <c r="AG645">
        <v>4069</v>
      </c>
      <c r="AH645">
        <v>3402</v>
      </c>
    </row>
    <row r="646" spans="1:34" x14ac:dyDescent="0.25">
      <c r="A646" t="s">
        <v>1553</v>
      </c>
      <c r="B646" t="s">
        <v>67</v>
      </c>
      <c r="C646" t="s">
        <v>197</v>
      </c>
      <c r="D646" t="s">
        <v>70</v>
      </c>
      <c r="E646" t="s">
        <v>1522</v>
      </c>
      <c r="G646" t="s">
        <v>68</v>
      </c>
      <c r="J646" t="s">
        <v>1174</v>
      </c>
      <c r="K646" s="2" t="str">
        <f>+IFERROR(VLOOKUP(B646,Sectores[[Sector]:[Columna1]],2),"")</f>
        <v>07 Delincuencia</v>
      </c>
      <c r="L646" s="2" t="str">
        <f>+IFERROR(VLOOKUP(C646,Contenido[[Contenido]:[Columna1]],2,0),"")</f>
        <v>07.01 Delitos de Mayor Connotación Social</v>
      </c>
      <c r="M646" s="2" t="str">
        <f>+IFERROR(VLOOKUP(D646,Temas[[Tema]:[Columna1]],2,0),"")</f>
        <v>07.01.04 Denuncias</v>
      </c>
      <c r="V646">
        <v>292</v>
      </c>
      <c r="W646">
        <v>308</v>
      </c>
      <c r="X646">
        <v>251</v>
      </c>
      <c r="Y646">
        <v>269</v>
      </c>
      <c r="Z646">
        <v>217</v>
      </c>
      <c r="AA646">
        <v>247</v>
      </c>
      <c r="AB646">
        <v>302</v>
      </c>
      <c r="AC646">
        <v>305</v>
      </c>
      <c r="AD646">
        <v>281</v>
      </c>
      <c r="AE646">
        <v>303</v>
      </c>
      <c r="AF646">
        <v>335</v>
      </c>
      <c r="AG646">
        <v>361</v>
      </c>
      <c r="AH646">
        <v>443</v>
      </c>
    </row>
    <row r="647" spans="1:34" x14ac:dyDescent="0.25">
      <c r="A647" t="s">
        <v>1554</v>
      </c>
      <c r="B647" t="s">
        <v>67</v>
      </c>
      <c r="C647" t="s">
        <v>197</v>
      </c>
      <c r="D647" t="s">
        <v>70</v>
      </c>
      <c r="E647" t="s">
        <v>1524</v>
      </c>
      <c r="G647" t="s">
        <v>68</v>
      </c>
      <c r="J647" t="s">
        <v>1174</v>
      </c>
      <c r="K647" s="2" t="str">
        <f>+IFERROR(VLOOKUP(B647,Sectores[[Sector]:[Columna1]],2),"")</f>
        <v>07 Delincuencia</v>
      </c>
      <c r="L647" s="2" t="str">
        <f>+IFERROR(VLOOKUP(C647,Contenido[[Contenido]:[Columna1]],2,0),"")</f>
        <v>07.01 Delitos de Mayor Connotación Social</v>
      </c>
      <c r="M647" s="2" t="str">
        <f>+IFERROR(VLOOKUP(D647,Temas[[Tema]:[Columna1]],2,0),"")</f>
        <v>07.01.04 Denuncias</v>
      </c>
      <c r="V647">
        <v>106144</v>
      </c>
      <c r="W647">
        <v>113752</v>
      </c>
      <c r="X647">
        <v>113478</v>
      </c>
      <c r="Y647">
        <v>127956</v>
      </c>
      <c r="Z647">
        <v>120470</v>
      </c>
      <c r="AA647">
        <v>121090</v>
      </c>
      <c r="AB647">
        <v>117110</v>
      </c>
      <c r="AC647">
        <v>111729</v>
      </c>
      <c r="AD647">
        <v>103902</v>
      </c>
      <c r="AE647">
        <v>101267</v>
      </c>
      <c r="AF647">
        <v>100746</v>
      </c>
      <c r="AG647">
        <v>102355</v>
      </c>
      <c r="AH647">
        <v>73855</v>
      </c>
    </row>
    <row r="648" spans="1:34" x14ac:dyDescent="0.25">
      <c r="A648" t="s">
        <v>1555</v>
      </c>
      <c r="B648" t="s">
        <v>67</v>
      </c>
      <c r="C648" t="s">
        <v>197</v>
      </c>
      <c r="D648" t="s">
        <v>70</v>
      </c>
      <c r="E648" t="s">
        <v>1526</v>
      </c>
      <c r="G648" t="s">
        <v>68</v>
      </c>
      <c r="J648" t="s">
        <v>1174</v>
      </c>
      <c r="K648" s="2" t="str">
        <f>+IFERROR(VLOOKUP(B648,Sectores[[Sector]:[Columna1]],2),"")</f>
        <v>07 Delincuencia</v>
      </c>
      <c r="L648" s="2" t="str">
        <f>+IFERROR(VLOOKUP(C648,Contenido[[Contenido]:[Columna1]],2,0),"")</f>
        <v>07.01 Delitos de Mayor Connotación Social</v>
      </c>
      <c r="M648" s="2" t="str">
        <f>+IFERROR(VLOOKUP(D648,Temas[[Tema]:[Columna1]],2,0),"")</f>
        <v>07.01.04 Denuncias</v>
      </c>
      <c r="V648">
        <v>99905</v>
      </c>
      <c r="W648">
        <v>98518</v>
      </c>
      <c r="X648">
        <v>92219</v>
      </c>
      <c r="Y648">
        <v>96234</v>
      </c>
      <c r="Z648">
        <v>81342</v>
      </c>
      <c r="AA648">
        <v>72959</v>
      </c>
      <c r="AB648">
        <v>65627</v>
      </c>
      <c r="AC648">
        <v>60170</v>
      </c>
      <c r="AD648">
        <v>56983</v>
      </c>
      <c r="AE648">
        <v>54456</v>
      </c>
      <c r="AF648">
        <v>55445</v>
      </c>
      <c r="AG648">
        <v>59643</v>
      </c>
      <c r="AH648">
        <v>48952</v>
      </c>
    </row>
    <row r="649" spans="1:34" x14ac:dyDescent="0.25">
      <c r="A649" t="s">
        <v>1556</v>
      </c>
      <c r="B649" t="s">
        <v>67</v>
      </c>
      <c r="C649" t="s">
        <v>197</v>
      </c>
      <c r="D649" t="s">
        <v>70</v>
      </c>
      <c r="E649" t="s">
        <v>1528</v>
      </c>
      <c r="G649" t="s">
        <v>68</v>
      </c>
      <c r="J649" t="s">
        <v>1174</v>
      </c>
      <c r="K649" s="2" t="str">
        <f>+IFERROR(VLOOKUP(B649,Sectores[[Sector]:[Columna1]],2),"")</f>
        <v>07 Delincuencia</v>
      </c>
      <c r="L649" s="2" t="str">
        <f>+IFERROR(VLOOKUP(C649,Contenido[[Contenido]:[Columna1]],2,0),"")</f>
        <v>07.01 Delitos de Mayor Connotación Social</v>
      </c>
      <c r="M649" s="2" t="str">
        <f>+IFERROR(VLOOKUP(D649,Temas[[Tema]:[Columna1]],2,0),"")</f>
        <v>07.01.04 Denuncias</v>
      </c>
      <c r="V649">
        <v>5704</v>
      </c>
      <c r="W649">
        <v>5938</v>
      </c>
      <c r="X649">
        <v>7308</v>
      </c>
      <c r="Y649">
        <v>5611</v>
      </c>
      <c r="Z649">
        <v>4178</v>
      </c>
      <c r="AA649">
        <v>5128</v>
      </c>
      <c r="AB649">
        <v>5581</v>
      </c>
      <c r="AC649">
        <v>5366</v>
      </c>
      <c r="AD649">
        <v>5225</v>
      </c>
      <c r="AE649">
        <v>6021</v>
      </c>
      <c r="AF649">
        <v>6037</v>
      </c>
      <c r="AG649">
        <v>6575</v>
      </c>
      <c r="AH649">
        <v>4666</v>
      </c>
    </row>
    <row r="650" spans="1:34" x14ac:dyDescent="0.25">
      <c r="A650" t="s">
        <v>1557</v>
      </c>
      <c r="B650" t="s">
        <v>67</v>
      </c>
      <c r="C650" t="s">
        <v>197</v>
      </c>
      <c r="D650" t="s">
        <v>70</v>
      </c>
      <c r="E650" t="s">
        <v>1530</v>
      </c>
      <c r="G650" t="s">
        <v>68</v>
      </c>
      <c r="J650" t="s">
        <v>1174</v>
      </c>
      <c r="K650" s="2" t="str">
        <f>+IFERROR(VLOOKUP(B650,Sectores[[Sector]:[Columna1]],2),"")</f>
        <v>07 Delincuencia</v>
      </c>
      <c r="L650" s="2" t="str">
        <f>+IFERROR(VLOOKUP(C650,Contenido[[Contenido]:[Columna1]],2,0),"")</f>
        <v>07.01 Delitos de Mayor Connotación Social</v>
      </c>
      <c r="M650" s="2" t="str">
        <f>+IFERROR(VLOOKUP(D650,Temas[[Tema]:[Columna1]],2,0),"")</f>
        <v>07.01.04 Denuncias</v>
      </c>
      <c r="V650">
        <v>44761</v>
      </c>
      <c r="W650">
        <v>53487</v>
      </c>
      <c r="X650">
        <v>55875</v>
      </c>
      <c r="Y650">
        <v>61787</v>
      </c>
      <c r="Z650">
        <v>57056</v>
      </c>
      <c r="AA650">
        <v>59923</v>
      </c>
      <c r="AB650">
        <v>62087</v>
      </c>
      <c r="AC650">
        <v>63193</v>
      </c>
      <c r="AD650">
        <v>59568</v>
      </c>
      <c r="AE650">
        <v>58196</v>
      </c>
      <c r="AF650">
        <v>53430</v>
      </c>
      <c r="AG650">
        <v>53148</v>
      </c>
      <c r="AH650">
        <v>44474</v>
      </c>
    </row>
    <row r="651" spans="1:34" x14ac:dyDescent="0.25">
      <c r="A651" t="s">
        <v>1558</v>
      </c>
      <c r="B651" t="s">
        <v>67</v>
      </c>
      <c r="C651" t="s">
        <v>197</v>
      </c>
      <c r="D651" t="s">
        <v>70</v>
      </c>
      <c r="E651" t="s">
        <v>1532</v>
      </c>
      <c r="G651" t="s">
        <v>68</v>
      </c>
      <c r="J651" t="s">
        <v>1174</v>
      </c>
      <c r="K651" s="2" t="str">
        <f>+IFERROR(VLOOKUP(B651,Sectores[[Sector]:[Columna1]],2),"")</f>
        <v>07 Delincuencia</v>
      </c>
      <c r="L651" s="2" t="str">
        <f>+IFERROR(VLOOKUP(C651,Contenido[[Contenido]:[Columna1]],2,0),"")</f>
        <v>07.01 Delitos de Mayor Connotación Social</v>
      </c>
      <c r="M651" s="2" t="str">
        <f>+IFERROR(VLOOKUP(D651,Temas[[Tema]:[Columna1]],2,0),"")</f>
        <v>07.01.04 Denuncias</v>
      </c>
      <c r="V651">
        <v>55916</v>
      </c>
      <c r="W651">
        <v>55167</v>
      </c>
      <c r="X651">
        <v>48039</v>
      </c>
      <c r="Y651">
        <v>55870</v>
      </c>
      <c r="Z651">
        <v>48580</v>
      </c>
      <c r="AA651">
        <v>52521</v>
      </c>
      <c r="AB651">
        <v>59327</v>
      </c>
      <c r="AC651">
        <v>61050</v>
      </c>
      <c r="AD651">
        <v>59721</v>
      </c>
      <c r="AE651">
        <v>63154</v>
      </c>
      <c r="AF651">
        <v>67505</v>
      </c>
      <c r="AG651">
        <v>72800</v>
      </c>
      <c r="AH651">
        <v>63248</v>
      </c>
    </row>
    <row r="652" spans="1:34" x14ac:dyDescent="0.25">
      <c r="A652" t="s">
        <v>1559</v>
      </c>
      <c r="B652" t="s">
        <v>67</v>
      </c>
      <c r="C652" t="s">
        <v>197</v>
      </c>
      <c r="D652" t="s">
        <v>70</v>
      </c>
      <c r="E652" t="s">
        <v>1534</v>
      </c>
      <c r="G652" t="s">
        <v>68</v>
      </c>
      <c r="J652" t="s">
        <v>1174</v>
      </c>
      <c r="K652" s="2" t="str">
        <f>+IFERROR(VLOOKUP(B652,Sectores[[Sector]:[Columna1]],2),"")</f>
        <v>07 Delincuencia</v>
      </c>
      <c r="L652" s="2" t="str">
        <f>+IFERROR(VLOOKUP(C652,Contenido[[Contenido]:[Columna1]],2,0),"")</f>
        <v>07.01 Delitos de Mayor Connotación Social</v>
      </c>
      <c r="M652" s="2" t="str">
        <f>+IFERROR(VLOOKUP(D652,Temas[[Tema]:[Columna1]],2,0),"")</f>
        <v>07.01.04 Denuncias</v>
      </c>
      <c r="V652">
        <v>20683</v>
      </c>
      <c r="W652">
        <v>26723</v>
      </c>
      <c r="X652">
        <v>29460</v>
      </c>
      <c r="Y652">
        <v>33451</v>
      </c>
      <c r="Z652">
        <v>31213</v>
      </c>
      <c r="AA652">
        <v>29773</v>
      </c>
      <c r="AB652">
        <v>31426</v>
      </c>
      <c r="AC652">
        <v>30685</v>
      </c>
      <c r="AD652">
        <v>28775</v>
      </c>
      <c r="AE652">
        <v>28735</v>
      </c>
      <c r="AF652">
        <v>23697</v>
      </c>
      <c r="AG652">
        <v>22787</v>
      </c>
      <c r="AH652">
        <v>22092</v>
      </c>
    </row>
    <row r="653" spans="1:34" x14ac:dyDescent="0.25">
      <c r="A653" t="s">
        <v>1560</v>
      </c>
      <c r="B653" t="s">
        <v>67</v>
      </c>
      <c r="C653" t="s">
        <v>197</v>
      </c>
      <c r="D653" t="s">
        <v>70</v>
      </c>
      <c r="E653" t="s">
        <v>1536</v>
      </c>
      <c r="G653" t="s">
        <v>68</v>
      </c>
      <c r="J653" t="s">
        <v>1174</v>
      </c>
      <c r="K653" s="2" t="str">
        <f>+IFERROR(VLOOKUP(B653,Sectores[[Sector]:[Columna1]],2),"")</f>
        <v>07 Delincuencia</v>
      </c>
      <c r="L653" s="2" t="str">
        <f>+IFERROR(VLOOKUP(C653,Contenido[[Contenido]:[Columna1]],2,0),"")</f>
        <v>07.01 Delitos de Mayor Connotación Social</v>
      </c>
      <c r="M653" s="2" t="str">
        <f>+IFERROR(VLOOKUP(D653,Temas[[Tema]:[Columna1]],2,0),"")</f>
        <v>07.01.04 Denuncias</v>
      </c>
      <c r="V653">
        <v>65857</v>
      </c>
      <c r="W653">
        <v>71478</v>
      </c>
      <c r="X653">
        <v>65642</v>
      </c>
      <c r="Y653">
        <v>71809</v>
      </c>
      <c r="Z653">
        <v>68579</v>
      </c>
      <c r="AA653">
        <v>67511</v>
      </c>
      <c r="AB653">
        <v>66949</v>
      </c>
      <c r="AC653">
        <v>63829</v>
      </c>
      <c r="AD653">
        <v>58592</v>
      </c>
      <c r="AE653">
        <v>57377</v>
      </c>
      <c r="AF653">
        <v>54654</v>
      </c>
      <c r="AG653">
        <v>50758</v>
      </c>
      <c r="AH653">
        <v>41178</v>
      </c>
    </row>
    <row r="654" spans="1:34" x14ac:dyDescent="0.25">
      <c r="A654" t="s">
        <v>1561</v>
      </c>
      <c r="B654" t="s">
        <v>67</v>
      </c>
      <c r="C654" t="s">
        <v>197</v>
      </c>
      <c r="D654" t="s">
        <v>70</v>
      </c>
      <c r="E654" t="s">
        <v>1538</v>
      </c>
      <c r="G654" t="s">
        <v>68</v>
      </c>
      <c r="J654" t="s">
        <v>1174</v>
      </c>
      <c r="K654" s="2" t="str">
        <f>+IFERROR(VLOOKUP(B654,Sectores[[Sector]:[Columna1]],2),"")</f>
        <v>07 Delincuencia</v>
      </c>
      <c r="L654" s="2" t="str">
        <f>+IFERROR(VLOOKUP(C654,Contenido[[Contenido]:[Columna1]],2,0),"")</f>
        <v>07.01 Delitos de Mayor Connotación Social</v>
      </c>
      <c r="M654" s="2" t="str">
        <f>+IFERROR(VLOOKUP(D654,Temas[[Tema]:[Columna1]],2,0),"")</f>
        <v>07.01.04 Denuncias</v>
      </c>
      <c r="V654">
        <v>37132</v>
      </c>
      <c r="W654">
        <v>42117</v>
      </c>
      <c r="X654">
        <v>41963</v>
      </c>
      <c r="Y654">
        <v>45816</v>
      </c>
      <c r="Z654">
        <v>42988</v>
      </c>
      <c r="AA654">
        <v>43874</v>
      </c>
      <c r="AB654">
        <v>46650</v>
      </c>
      <c r="AC654">
        <v>46464</v>
      </c>
      <c r="AD654">
        <v>45119</v>
      </c>
      <c r="AE654">
        <v>43529</v>
      </c>
      <c r="AF654">
        <v>41368</v>
      </c>
      <c r="AG654">
        <v>44646</v>
      </c>
      <c r="AH654">
        <v>37309</v>
      </c>
    </row>
    <row r="655" spans="1:34" x14ac:dyDescent="0.25">
      <c r="A655" t="s">
        <v>1562</v>
      </c>
      <c r="B655" t="s">
        <v>67</v>
      </c>
      <c r="C655" t="s">
        <v>197</v>
      </c>
      <c r="D655" t="s">
        <v>70</v>
      </c>
      <c r="E655" t="s">
        <v>1540</v>
      </c>
      <c r="G655" t="s">
        <v>68</v>
      </c>
      <c r="J655" t="s">
        <v>1174</v>
      </c>
      <c r="K655" s="2" t="str">
        <f>+IFERROR(VLOOKUP(B655,Sectores[[Sector]:[Columna1]],2),"")</f>
        <v>07 Delincuencia</v>
      </c>
      <c r="L655" s="2" t="str">
        <f>+IFERROR(VLOOKUP(C655,Contenido[[Contenido]:[Columna1]],2,0),"")</f>
        <v>07.01 Delitos de Mayor Connotación Social</v>
      </c>
      <c r="M655" s="2" t="str">
        <f>+IFERROR(VLOOKUP(D655,Temas[[Tema]:[Columna1]],2,0),"")</f>
        <v>07.01.04 Denuncias</v>
      </c>
      <c r="V655">
        <v>24179</v>
      </c>
      <c r="W655">
        <v>26687</v>
      </c>
      <c r="X655">
        <v>25511</v>
      </c>
      <c r="Y655">
        <v>27958</v>
      </c>
      <c r="Z655">
        <v>25020</v>
      </c>
      <c r="AA655">
        <v>32183</v>
      </c>
      <c r="AB655">
        <v>37173</v>
      </c>
      <c r="AC655">
        <v>36006</v>
      </c>
      <c r="AD655">
        <v>33103</v>
      </c>
      <c r="AE655">
        <v>31264</v>
      </c>
      <c r="AF655">
        <v>30575</v>
      </c>
      <c r="AG655">
        <v>29467</v>
      </c>
      <c r="AH655">
        <v>22664</v>
      </c>
    </row>
    <row r="656" spans="1:34" x14ac:dyDescent="0.25">
      <c r="A656" t="s">
        <v>1563</v>
      </c>
      <c r="B656" t="s">
        <v>67</v>
      </c>
      <c r="C656" t="s">
        <v>197</v>
      </c>
      <c r="D656" t="s">
        <v>70</v>
      </c>
      <c r="E656" t="s">
        <v>1197</v>
      </c>
      <c r="G656" t="s">
        <v>68</v>
      </c>
      <c r="J656" t="s">
        <v>1174</v>
      </c>
      <c r="K656" s="2" t="str">
        <f>+IFERROR(VLOOKUP(B656,Sectores[[Sector]:[Columna1]],2),"")</f>
        <v>07 Delincuencia</v>
      </c>
      <c r="L656" s="2" t="str">
        <f>+IFERROR(VLOOKUP(C656,Contenido[[Contenido]:[Columna1]],2,0),"")</f>
        <v>07.01 Delitos de Mayor Connotación Social</v>
      </c>
      <c r="M656" s="2" t="str">
        <f>+IFERROR(VLOOKUP(D656,Temas[[Tema]:[Columna1]],2,0),"")</f>
        <v>07.01.04 Denuncias</v>
      </c>
      <c r="V656">
        <v>2932</v>
      </c>
      <c r="W656">
        <v>2881</v>
      </c>
      <c r="X656">
        <v>2636</v>
      </c>
      <c r="Y656">
        <v>3085</v>
      </c>
      <c r="Z656">
        <v>2766</v>
      </c>
      <c r="AA656">
        <v>2740</v>
      </c>
      <c r="AB656">
        <v>2457</v>
      </c>
      <c r="AC656">
        <v>2371</v>
      </c>
      <c r="AD656">
        <v>2312</v>
      </c>
      <c r="AE656">
        <v>2456</v>
      </c>
      <c r="AF656">
        <v>3091</v>
      </c>
      <c r="AG656">
        <v>3688</v>
      </c>
      <c r="AH656">
        <v>3041</v>
      </c>
    </row>
    <row r="657" spans="1:34" x14ac:dyDescent="0.25">
      <c r="A657" t="s">
        <v>1564</v>
      </c>
      <c r="B657" t="s">
        <v>67</v>
      </c>
      <c r="C657" t="s">
        <v>197</v>
      </c>
      <c r="D657" t="s">
        <v>71</v>
      </c>
      <c r="E657" t="s">
        <v>1522</v>
      </c>
      <c r="G657" t="s">
        <v>68</v>
      </c>
      <c r="J657" t="s">
        <v>1174</v>
      </c>
      <c r="K657" s="2" t="str">
        <f>+IFERROR(VLOOKUP(B657,Sectores[[Sector]:[Columna1]],2),"")</f>
        <v>07 Delincuencia</v>
      </c>
      <c r="L657" s="2" t="str">
        <f>+IFERROR(VLOOKUP(C657,Contenido[[Contenido]:[Columna1]],2,0),"")</f>
        <v>07.01 Delitos de Mayor Connotación Social</v>
      </c>
      <c r="M657" s="2" t="str">
        <f>+IFERROR(VLOOKUP(D657,Temas[[Tema]:[Columna1]],2,0),"")</f>
        <v>07.01.05 Detenciones</v>
      </c>
      <c r="V657">
        <v>286</v>
      </c>
      <c r="W657">
        <v>309</v>
      </c>
      <c r="X657">
        <v>260</v>
      </c>
      <c r="Y657">
        <v>296</v>
      </c>
      <c r="Z657">
        <v>288</v>
      </c>
      <c r="AA657">
        <v>257</v>
      </c>
      <c r="AB657">
        <v>237</v>
      </c>
      <c r="AC657">
        <v>219</v>
      </c>
      <c r="AD657">
        <v>213</v>
      </c>
      <c r="AE657">
        <v>283</v>
      </c>
      <c r="AF657">
        <v>291</v>
      </c>
      <c r="AG657">
        <v>315</v>
      </c>
      <c r="AH657">
        <v>310</v>
      </c>
    </row>
    <row r="658" spans="1:34" x14ac:dyDescent="0.25">
      <c r="A658" t="s">
        <v>1565</v>
      </c>
      <c r="B658" t="s">
        <v>67</v>
      </c>
      <c r="C658" t="s">
        <v>197</v>
      </c>
      <c r="D658" t="s">
        <v>71</v>
      </c>
      <c r="E658" t="s">
        <v>1524</v>
      </c>
      <c r="G658" t="s">
        <v>68</v>
      </c>
      <c r="J658" t="s">
        <v>1174</v>
      </c>
      <c r="K658" s="2" t="str">
        <f>+IFERROR(VLOOKUP(B658,Sectores[[Sector]:[Columna1]],2),"")</f>
        <v>07 Delincuencia</v>
      </c>
      <c r="L658" s="2" t="str">
        <f>+IFERROR(VLOOKUP(C658,Contenido[[Contenido]:[Columna1]],2,0),"")</f>
        <v>07.01 Delitos de Mayor Connotación Social</v>
      </c>
      <c r="M658" s="2" t="str">
        <f>+IFERROR(VLOOKUP(D658,Temas[[Tema]:[Columna1]],2,0),"")</f>
        <v>07.01.05 Detenciones</v>
      </c>
      <c r="V658">
        <v>75635</v>
      </c>
      <c r="W658">
        <v>83140</v>
      </c>
      <c r="X658">
        <v>78728</v>
      </c>
      <c r="Y658">
        <v>87523</v>
      </c>
      <c r="Z658">
        <v>76372</v>
      </c>
      <c r="AA658">
        <v>72652</v>
      </c>
      <c r="AB658">
        <v>74838</v>
      </c>
      <c r="AC658">
        <v>72081</v>
      </c>
      <c r="AD658">
        <v>68191</v>
      </c>
      <c r="AE658">
        <v>68311</v>
      </c>
      <c r="AF658">
        <v>71108</v>
      </c>
      <c r="AG658">
        <v>66393</v>
      </c>
      <c r="AH658">
        <v>44590</v>
      </c>
    </row>
    <row r="659" spans="1:34" x14ac:dyDescent="0.25">
      <c r="A659" t="s">
        <v>1566</v>
      </c>
      <c r="B659" t="s">
        <v>67</v>
      </c>
      <c r="C659" t="s">
        <v>197</v>
      </c>
      <c r="D659" t="s">
        <v>71</v>
      </c>
      <c r="E659" t="s">
        <v>1526</v>
      </c>
      <c r="G659" t="s">
        <v>68</v>
      </c>
      <c r="J659" t="s">
        <v>1174</v>
      </c>
      <c r="K659" s="2" t="str">
        <f>+IFERROR(VLOOKUP(B659,Sectores[[Sector]:[Columna1]],2),"")</f>
        <v>07 Delincuencia</v>
      </c>
      <c r="L659" s="2" t="str">
        <f>+IFERROR(VLOOKUP(C659,Contenido[[Contenido]:[Columna1]],2,0),"")</f>
        <v>07.01 Delitos de Mayor Connotación Social</v>
      </c>
      <c r="M659" s="2" t="str">
        <f>+IFERROR(VLOOKUP(D659,Temas[[Tema]:[Columna1]],2,0),"")</f>
        <v>07.01.05 Detenciones</v>
      </c>
      <c r="V659">
        <v>18052</v>
      </c>
      <c r="W659">
        <v>21168</v>
      </c>
      <c r="X659">
        <v>23880</v>
      </c>
      <c r="Y659">
        <v>27575</v>
      </c>
      <c r="Z659">
        <v>26128</v>
      </c>
      <c r="AA659">
        <v>23615</v>
      </c>
      <c r="AB659">
        <v>20948</v>
      </c>
      <c r="AC659">
        <v>19581</v>
      </c>
      <c r="AD659">
        <v>18050</v>
      </c>
      <c r="AE659">
        <v>18186</v>
      </c>
      <c r="AF659">
        <v>18891</v>
      </c>
      <c r="AG659">
        <v>19116</v>
      </c>
      <c r="AH659">
        <v>15021</v>
      </c>
    </row>
    <row r="660" spans="1:34" x14ac:dyDescent="0.25">
      <c r="A660" t="s">
        <v>1567</v>
      </c>
      <c r="B660" t="s">
        <v>67</v>
      </c>
      <c r="C660" t="s">
        <v>197</v>
      </c>
      <c r="D660" t="s">
        <v>71</v>
      </c>
      <c r="E660" t="s">
        <v>1528</v>
      </c>
      <c r="G660" t="s">
        <v>68</v>
      </c>
      <c r="J660" t="s">
        <v>1174</v>
      </c>
      <c r="K660" s="2" t="str">
        <f>+IFERROR(VLOOKUP(B660,Sectores[[Sector]:[Columna1]],2),"")</f>
        <v>07 Delincuencia</v>
      </c>
      <c r="L660" s="2" t="str">
        <f>+IFERROR(VLOOKUP(C660,Contenido[[Contenido]:[Columna1]],2,0),"")</f>
        <v>07.01 Delitos de Mayor Connotación Social</v>
      </c>
      <c r="M660" s="2" t="str">
        <f>+IFERROR(VLOOKUP(D660,Temas[[Tema]:[Columna1]],2,0),"")</f>
        <v>07.01.05 Detenciones</v>
      </c>
      <c r="V660">
        <v>1486</v>
      </c>
      <c r="W660">
        <v>1425</v>
      </c>
      <c r="X660">
        <v>1381</v>
      </c>
      <c r="Y660">
        <v>1099</v>
      </c>
      <c r="Z660">
        <v>896</v>
      </c>
      <c r="AA660">
        <v>707</v>
      </c>
      <c r="AB660">
        <v>747</v>
      </c>
      <c r="AC660">
        <v>692</v>
      </c>
      <c r="AD660">
        <v>700</v>
      </c>
      <c r="AE660">
        <v>755</v>
      </c>
      <c r="AF660">
        <v>783</v>
      </c>
      <c r="AG660">
        <v>776</v>
      </c>
      <c r="AH660">
        <v>701</v>
      </c>
    </row>
    <row r="661" spans="1:34" x14ac:dyDescent="0.25">
      <c r="A661" t="s">
        <v>1568</v>
      </c>
      <c r="B661" t="s">
        <v>67</v>
      </c>
      <c r="C661" t="s">
        <v>197</v>
      </c>
      <c r="D661" t="s">
        <v>71</v>
      </c>
      <c r="E661" t="s">
        <v>1530</v>
      </c>
      <c r="G661" t="s">
        <v>68</v>
      </c>
      <c r="J661" t="s">
        <v>1174</v>
      </c>
      <c r="K661" s="2" t="str">
        <f>+IFERROR(VLOOKUP(B661,Sectores[[Sector]:[Columna1]],2),"")</f>
        <v>07 Delincuencia</v>
      </c>
      <c r="L661" s="2" t="str">
        <f>+IFERROR(VLOOKUP(C661,Contenido[[Contenido]:[Columna1]],2,0),"")</f>
        <v>07.01 Delitos de Mayor Connotación Social</v>
      </c>
      <c r="M661" s="2" t="str">
        <f>+IFERROR(VLOOKUP(D661,Temas[[Tema]:[Columna1]],2,0),"")</f>
        <v>07.01.05 Detenciones</v>
      </c>
      <c r="V661">
        <v>1408</v>
      </c>
      <c r="W661">
        <v>1710</v>
      </c>
      <c r="X661">
        <v>1488</v>
      </c>
      <c r="Y661">
        <v>1505</v>
      </c>
      <c r="Z661">
        <v>1756</v>
      </c>
      <c r="AA661">
        <v>1830</v>
      </c>
      <c r="AB661">
        <v>1781</v>
      </c>
      <c r="AC661">
        <v>1824</v>
      </c>
      <c r="AD661">
        <v>1881</v>
      </c>
      <c r="AE661">
        <v>1821</v>
      </c>
      <c r="AF661">
        <v>1600</v>
      </c>
      <c r="AG661">
        <v>1510</v>
      </c>
      <c r="AH661">
        <v>1240</v>
      </c>
    </row>
    <row r="662" spans="1:34" x14ac:dyDescent="0.25">
      <c r="A662" t="s">
        <v>1569</v>
      </c>
      <c r="B662" t="s">
        <v>67</v>
      </c>
      <c r="C662" t="s">
        <v>197</v>
      </c>
      <c r="D662" t="s">
        <v>71</v>
      </c>
      <c r="E662" t="s">
        <v>1532</v>
      </c>
      <c r="G662" t="s">
        <v>68</v>
      </c>
      <c r="J662" t="s">
        <v>1174</v>
      </c>
      <c r="K662" s="2" t="str">
        <f>+IFERROR(VLOOKUP(B662,Sectores[[Sector]:[Columna1]],2),"")</f>
        <v>07 Delincuencia</v>
      </c>
      <c r="L662" s="2" t="str">
        <f>+IFERROR(VLOOKUP(C662,Contenido[[Contenido]:[Columna1]],2,0),"")</f>
        <v>07.01 Delitos de Mayor Connotación Social</v>
      </c>
      <c r="M662" s="2" t="str">
        <f>+IFERROR(VLOOKUP(D662,Temas[[Tema]:[Columna1]],2,0),"")</f>
        <v>07.01.05 Detenciones</v>
      </c>
      <c r="V662">
        <v>6500</v>
      </c>
      <c r="W662">
        <v>6917</v>
      </c>
      <c r="X662">
        <v>5479</v>
      </c>
      <c r="Y662">
        <v>5958</v>
      </c>
      <c r="Z662">
        <v>5958</v>
      </c>
      <c r="AA662">
        <v>5958</v>
      </c>
      <c r="AB662">
        <v>6054</v>
      </c>
      <c r="AC662">
        <v>6020</v>
      </c>
      <c r="AD662">
        <v>5750</v>
      </c>
      <c r="AE662">
        <v>5893</v>
      </c>
      <c r="AF662">
        <v>5943</v>
      </c>
      <c r="AG662">
        <v>5589</v>
      </c>
      <c r="AH662">
        <v>4709</v>
      </c>
    </row>
    <row r="663" spans="1:34" x14ac:dyDescent="0.25">
      <c r="A663" t="s">
        <v>1570</v>
      </c>
      <c r="B663" t="s">
        <v>67</v>
      </c>
      <c r="C663" t="s">
        <v>197</v>
      </c>
      <c r="D663" t="s">
        <v>71</v>
      </c>
      <c r="E663" t="s">
        <v>1534</v>
      </c>
      <c r="G663" t="s">
        <v>68</v>
      </c>
      <c r="J663" t="s">
        <v>1174</v>
      </c>
      <c r="K663" s="2" t="str">
        <f>+IFERROR(VLOOKUP(B663,Sectores[[Sector]:[Columna1]],2),"")</f>
        <v>07 Delincuencia</v>
      </c>
      <c r="L663" s="2" t="str">
        <f>+IFERROR(VLOOKUP(C663,Contenido[[Contenido]:[Columna1]],2,0),"")</f>
        <v>07.01 Delitos de Mayor Connotación Social</v>
      </c>
      <c r="M663" s="2" t="str">
        <f>+IFERROR(VLOOKUP(D663,Temas[[Tema]:[Columna1]],2,0),"")</f>
        <v>07.01.05 Detenciones</v>
      </c>
      <c r="V663">
        <v>782</v>
      </c>
      <c r="W663">
        <v>1182</v>
      </c>
      <c r="X663">
        <v>1382</v>
      </c>
      <c r="Y663">
        <v>1424</v>
      </c>
      <c r="Z663">
        <v>1968</v>
      </c>
      <c r="AA663">
        <v>1577</v>
      </c>
      <c r="AB663">
        <v>1341</v>
      </c>
      <c r="AC663">
        <v>1130</v>
      </c>
      <c r="AD663">
        <v>905</v>
      </c>
      <c r="AE663">
        <v>656</v>
      </c>
      <c r="AF663">
        <v>488</v>
      </c>
      <c r="AG663">
        <v>322</v>
      </c>
      <c r="AH663">
        <v>395</v>
      </c>
    </row>
    <row r="664" spans="1:34" x14ac:dyDescent="0.25">
      <c r="A664" t="s">
        <v>1571</v>
      </c>
      <c r="B664" t="s">
        <v>67</v>
      </c>
      <c r="C664" t="s">
        <v>197</v>
      </c>
      <c r="D664" t="s">
        <v>71</v>
      </c>
      <c r="E664" t="s">
        <v>1536</v>
      </c>
      <c r="G664" t="s">
        <v>68</v>
      </c>
      <c r="J664" t="s">
        <v>1174</v>
      </c>
      <c r="K664" s="2" t="str">
        <f>+IFERROR(VLOOKUP(B664,Sectores[[Sector]:[Columna1]],2),"")</f>
        <v>07 Delincuencia</v>
      </c>
      <c r="L664" s="2" t="str">
        <f>+IFERROR(VLOOKUP(C664,Contenido[[Contenido]:[Columna1]],2,0),"")</f>
        <v>07.01 Delitos de Mayor Connotación Social</v>
      </c>
      <c r="M664" s="2" t="str">
        <f>+IFERROR(VLOOKUP(D664,Temas[[Tema]:[Columna1]],2,0),"")</f>
        <v>07.01.05 Detenciones</v>
      </c>
      <c r="V664">
        <v>3176</v>
      </c>
      <c r="W664">
        <v>3339</v>
      </c>
      <c r="X664">
        <v>3115</v>
      </c>
      <c r="Y664">
        <v>3133</v>
      </c>
      <c r="Z664">
        <v>3664</v>
      </c>
      <c r="AA664">
        <v>3689</v>
      </c>
      <c r="AB664">
        <v>3725</v>
      </c>
      <c r="AC664">
        <v>3759</v>
      </c>
      <c r="AD664">
        <v>3591</v>
      </c>
      <c r="AE664">
        <v>3742</v>
      </c>
      <c r="AF664">
        <v>3648</v>
      </c>
      <c r="AG664">
        <v>3143</v>
      </c>
      <c r="AH664">
        <v>2645</v>
      </c>
    </row>
    <row r="665" spans="1:34" x14ac:dyDescent="0.25">
      <c r="A665" t="s">
        <v>1572</v>
      </c>
      <c r="B665" t="s">
        <v>67</v>
      </c>
      <c r="C665" t="s">
        <v>197</v>
      </c>
      <c r="D665" t="s">
        <v>71</v>
      </c>
      <c r="E665" t="s">
        <v>1538</v>
      </c>
      <c r="G665" t="s">
        <v>68</v>
      </c>
      <c r="J665" t="s">
        <v>1174</v>
      </c>
      <c r="K665" s="2" t="str">
        <f>+IFERROR(VLOOKUP(B665,Sectores[[Sector]:[Columna1]],2),"")</f>
        <v>07 Delincuencia</v>
      </c>
      <c r="L665" s="2" t="str">
        <f>+IFERROR(VLOOKUP(C665,Contenido[[Contenido]:[Columna1]],2,0),"")</f>
        <v>07.01 Delitos de Mayor Connotación Social</v>
      </c>
      <c r="M665" s="2" t="str">
        <f>+IFERROR(VLOOKUP(D665,Temas[[Tema]:[Columna1]],2,0),"")</f>
        <v>07.01.05 Detenciones</v>
      </c>
      <c r="V665">
        <v>3310</v>
      </c>
      <c r="W665">
        <v>3710</v>
      </c>
      <c r="X665">
        <v>3519</v>
      </c>
      <c r="Y665">
        <v>3855</v>
      </c>
      <c r="Z665">
        <v>4017</v>
      </c>
      <c r="AA665">
        <v>3903</v>
      </c>
      <c r="AB665">
        <v>4459</v>
      </c>
      <c r="AC665">
        <v>4563</v>
      </c>
      <c r="AD665">
        <v>4294</v>
      </c>
      <c r="AE665">
        <v>4640</v>
      </c>
      <c r="AF665">
        <v>4572</v>
      </c>
      <c r="AG665">
        <v>6462</v>
      </c>
      <c r="AH665">
        <v>4450</v>
      </c>
    </row>
    <row r="666" spans="1:34" x14ac:dyDescent="0.25">
      <c r="A666" t="s">
        <v>1573</v>
      </c>
      <c r="B666" t="s">
        <v>67</v>
      </c>
      <c r="C666" t="s">
        <v>197</v>
      </c>
      <c r="D666" t="s">
        <v>71</v>
      </c>
      <c r="E666" t="s">
        <v>1540</v>
      </c>
      <c r="G666" t="s">
        <v>68</v>
      </c>
      <c r="J666" t="s">
        <v>1174</v>
      </c>
      <c r="K666" s="2" t="str">
        <f>+IFERROR(VLOOKUP(B666,Sectores[[Sector]:[Columna1]],2),"")</f>
        <v>07 Delincuencia</v>
      </c>
      <c r="L666" s="2" t="str">
        <f>+IFERROR(VLOOKUP(C666,Contenido[[Contenido]:[Columna1]],2,0),"")</f>
        <v>07.01 Delitos de Mayor Connotación Social</v>
      </c>
      <c r="M666" s="2" t="str">
        <f>+IFERROR(VLOOKUP(D666,Temas[[Tema]:[Columna1]],2,0),"")</f>
        <v>07.01.05 Detenciones</v>
      </c>
      <c r="V666">
        <v>3634</v>
      </c>
      <c r="W666">
        <v>3779</v>
      </c>
      <c r="X666">
        <v>3033</v>
      </c>
      <c r="Y666">
        <v>2776</v>
      </c>
      <c r="Z666">
        <v>2690</v>
      </c>
      <c r="AA666">
        <v>3090</v>
      </c>
      <c r="AB666">
        <v>3436</v>
      </c>
      <c r="AC666">
        <v>3095</v>
      </c>
      <c r="AD666">
        <v>3212</v>
      </c>
      <c r="AE666">
        <v>3405</v>
      </c>
      <c r="AF666">
        <v>3549</v>
      </c>
      <c r="AG666">
        <v>2891</v>
      </c>
      <c r="AH666">
        <v>2308</v>
      </c>
    </row>
    <row r="667" spans="1:34" x14ac:dyDescent="0.25">
      <c r="A667" t="s">
        <v>1574</v>
      </c>
      <c r="B667" t="s">
        <v>67</v>
      </c>
      <c r="C667" t="s">
        <v>197</v>
      </c>
      <c r="D667" t="s">
        <v>71</v>
      </c>
      <c r="E667" t="s">
        <v>1197</v>
      </c>
      <c r="G667" t="s">
        <v>68</v>
      </c>
      <c r="J667" t="s">
        <v>1174</v>
      </c>
      <c r="K667" s="2" t="str">
        <f>+IFERROR(VLOOKUP(B667,Sectores[[Sector]:[Columna1]],2),"")</f>
        <v>07 Delincuencia</v>
      </c>
      <c r="L667" s="2" t="str">
        <f>+IFERROR(VLOOKUP(C667,Contenido[[Contenido]:[Columna1]],2,0),"")</f>
        <v>07.01 Delitos de Mayor Connotación Social</v>
      </c>
      <c r="M667" s="2" t="str">
        <f>+IFERROR(VLOOKUP(D667,Temas[[Tema]:[Columna1]],2,0),"")</f>
        <v>07.01.05 Detenciones</v>
      </c>
      <c r="V667">
        <v>408</v>
      </c>
      <c r="W667">
        <v>496</v>
      </c>
      <c r="X667">
        <v>458</v>
      </c>
      <c r="Y667">
        <v>489</v>
      </c>
      <c r="Z667">
        <v>475</v>
      </c>
      <c r="AA667">
        <v>440</v>
      </c>
      <c r="AB667">
        <v>346</v>
      </c>
      <c r="AC667">
        <v>328</v>
      </c>
      <c r="AD667">
        <v>302</v>
      </c>
      <c r="AE667">
        <v>313</v>
      </c>
      <c r="AF667">
        <v>369</v>
      </c>
      <c r="AG667">
        <v>371</v>
      </c>
      <c r="AH667">
        <v>361</v>
      </c>
    </row>
    <row r="668" spans="1:34" x14ac:dyDescent="0.25">
      <c r="A668" t="s">
        <v>1575</v>
      </c>
      <c r="B668" t="s">
        <v>67</v>
      </c>
      <c r="C668" t="s">
        <v>1576</v>
      </c>
      <c r="D668" t="s">
        <v>1577</v>
      </c>
      <c r="E668" t="s">
        <v>1578</v>
      </c>
      <c r="G668" t="s">
        <v>1173</v>
      </c>
      <c r="J668" t="s">
        <v>1579</v>
      </c>
      <c r="K668" s="2" t="str">
        <f>+IFERROR(VLOOKUP(B668,Sectores[[Sector]:[Columna1]],2),"")</f>
        <v>07 Delincuencia</v>
      </c>
      <c r="L668" s="2" t="str">
        <f>+IFERROR(VLOOKUP(C668,Contenido[[Contenido]:[Columna1]],2,0),"")</f>
        <v>07.02 Sentencias Dictadas por Delito</v>
      </c>
      <c r="M668" s="2" t="str">
        <f>+IFERROR(VLOOKUP(D668,Temas[[Tema]:[Columna1]],2,0),"")</f>
        <v>07.02.16 Delitos de Tenecia y Porte de Armas</v>
      </c>
      <c r="AA668">
        <v>24</v>
      </c>
      <c r="AB668">
        <v>50</v>
      </c>
      <c r="AC668">
        <v>22</v>
      </c>
      <c r="AD668">
        <v>13</v>
      </c>
      <c r="AE668">
        <v>7</v>
      </c>
      <c r="AF668">
        <v>1</v>
      </c>
      <c r="AG668">
        <v>2</v>
      </c>
    </row>
    <row r="669" spans="1:34" x14ac:dyDescent="0.25">
      <c r="A669" t="s">
        <v>1580</v>
      </c>
      <c r="B669" t="s">
        <v>67</v>
      </c>
      <c r="C669" t="s">
        <v>1576</v>
      </c>
      <c r="D669" t="s">
        <v>1581</v>
      </c>
      <c r="E669" t="s">
        <v>1582</v>
      </c>
      <c r="G669" t="s">
        <v>1173</v>
      </c>
      <c r="J669" t="s">
        <v>1579</v>
      </c>
      <c r="K669" s="2" t="str">
        <f>+IFERROR(VLOOKUP(B669,Sectores[[Sector]:[Columna1]],2),"")</f>
        <v>07 Delincuencia</v>
      </c>
      <c r="L669" s="2" t="str">
        <f>+IFERROR(VLOOKUP(C669,Contenido[[Contenido]:[Columna1]],2,0),"")</f>
        <v>07.02 Sentencias Dictadas por Delito</v>
      </c>
      <c r="M669" s="2" t="str">
        <f>+IFERROR(VLOOKUP(D669,Temas[[Tema]:[Columna1]],2,0),"")</f>
        <v>07.02.15 Delitos Contra las Personas</v>
      </c>
      <c r="AA669">
        <v>29</v>
      </c>
      <c r="AB669">
        <v>33</v>
      </c>
      <c r="AC669">
        <v>35</v>
      </c>
      <c r="AD669">
        <v>38</v>
      </c>
      <c r="AE669">
        <v>37</v>
      </c>
      <c r="AF669">
        <v>40</v>
      </c>
      <c r="AG669">
        <v>49</v>
      </c>
    </row>
    <row r="670" spans="1:34" x14ac:dyDescent="0.25">
      <c r="A670" t="s">
        <v>1583</v>
      </c>
      <c r="B670" t="s">
        <v>67</v>
      </c>
      <c r="C670" t="s">
        <v>1576</v>
      </c>
      <c r="D670" t="s">
        <v>1581</v>
      </c>
      <c r="E670" t="s">
        <v>1584</v>
      </c>
      <c r="G670" t="s">
        <v>1173</v>
      </c>
      <c r="J670" t="s">
        <v>1579</v>
      </c>
      <c r="K670" s="2" t="str">
        <f>+IFERROR(VLOOKUP(B670,Sectores[[Sector]:[Columna1]],2),"")</f>
        <v>07 Delincuencia</v>
      </c>
      <c r="L670" s="2" t="str">
        <f>+IFERROR(VLOOKUP(C670,Contenido[[Contenido]:[Columna1]],2,0),"")</f>
        <v>07.02 Sentencias Dictadas por Delito</v>
      </c>
      <c r="M670" s="2" t="str">
        <f>+IFERROR(VLOOKUP(D670,Temas[[Tema]:[Columna1]],2,0),"")</f>
        <v>07.02.15 Delitos Contra las Personas</v>
      </c>
      <c r="AA670">
        <v>2</v>
      </c>
      <c r="AB670">
        <v>2</v>
      </c>
      <c r="AC670">
        <v>2</v>
      </c>
      <c r="AD670">
        <v>1</v>
      </c>
      <c r="AE670">
        <v>2</v>
      </c>
      <c r="AF670">
        <v>6</v>
      </c>
      <c r="AG670">
        <v>4</v>
      </c>
    </row>
    <row r="671" spans="1:34" x14ac:dyDescent="0.25">
      <c r="A671" t="s">
        <v>1585</v>
      </c>
      <c r="B671" t="s">
        <v>67</v>
      </c>
      <c r="C671" t="s">
        <v>1576</v>
      </c>
      <c r="D671" t="s">
        <v>1581</v>
      </c>
      <c r="E671" t="s">
        <v>1586</v>
      </c>
      <c r="G671" t="s">
        <v>1173</v>
      </c>
      <c r="J671" t="s">
        <v>1579</v>
      </c>
      <c r="K671" s="2" t="str">
        <f>+IFERROR(VLOOKUP(B671,Sectores[[Sector]:[Columna1]],2),"")</f>
        <v>07 Delincuencia</v>
      </c>
      <c r="L671" s="2" t="str">
        <f>+IFERROR(VLOOKUP(C671,Contenido[[Contenido]:[Columna1]],2,0),"")</f>
        <v>07.02 Sentencias Dictadas por Delito</v>
      </c>
      <c r="M671" s="2" t="str">
        <f>+IFERROR(VLOOKUP(D671,Temas[[Tema]:[Columna1]],2,0),"")</f>
        <v>07.02.15 Delitos Contra las Personas</v>
      </c>
      <c r="AA671">
        <v>16</v>
      </c>
      <c r="AB671">
        <v>21</v>
      </c>
      <c r="AC671">
        <v>14</v>
      </c>
      <c r="AD671">
        <v>15</v>
      </c>
      <c r="AE671">
        <v>16</v>
      </c>
      <c r="AF671">
        <v>25</v>
      </c>
      <c r="AG671">
        <v>13</v>
      </c>
    </row>
    <row r="672" spans="1:34" x14ac:dyDescent="0.25">
      <c r="A672" t="s">
        <v>1587</v>
      </c>
      <c r="B672" t="s">
        <v>67</v>
      </c>
      <c r="C672" t="s">
        <v>1576</v>
      </c>
      <c r="D672" t="s">
        <v>1588</v>
      </c>
      <c r="E672" t="s">
        <v>1589</v>
      </c>
      <c r="G672" t="s">
        <v>1173</v>
      </c>
      <c r="J672" t="s">
        <v>1579</v>
      </c>
      <c r="K672" s="2" t="str">
        <f>+IFERROR(VLOOKUP(B672,Sectores[[Sector]:[Columna1]],2),"")</f>
        <v>07 Delincuencia</v>
      </c>
      <c r="L672" s="2" t="str">
        <f>+IFERROR(VLOOKUP(C672,Contenido[[Contenido]:[Columna1]],2,0),"")</f>
        <v>07.02 Sentencias Dictadas por Delito</v>
      </c>
      <c r="M672" s="2" t="str">
        <f>+IFERROR(VLOOKUP(D672,Temas[[Tema]:[Columna1]],2,0),"")</f>
        <v>07.02.06 Delitos Contra el Medioambientales y Seres Vivos</v>
      </c>
      <c r="AA672">
        <v>344</v>
      </c>
      <c r="AB672">
        <v>403</v>
      </c>
      <c r="AC672">
        <v>436</v>
      </c>
      <c r="AD672">
        <v>464</v>
      </c>
      <c r="AE672">
        <v>496</v>
      </c>
      <c r="AF672">
        <v>530</v>
      </c>
      <c r="AG672">
        <v>756</v>
      </c>
    </row>
    <row r="673" spans="1:33" x14ac:dyDescent="0.25">
      <c r="A673" t="s">
        <v>1590</v>
      </c>
      <c r="B673" t="s">
        <v>67</v>
      </c>
      <c r="C673" t="s">
        <v>1576</v>
      </c>
      <c r="D673" t="s">
        <v>1591</v>
      </c>
      <c r="E673" t="s">
        <v>1592</v>
      </c>
      <c r="G673" t="s">
        <v>1173</v>
      </c>
      <c r="J673" t="s">
        <v>1579</v>
      </c>
      <c r="K673" s="2" t="str">
        <f>+IFERROR(VLOOKUP(B673,Sectores[[Sector]:[Columna1]],2),"")</f>
        <v>07 Delincuencia</v>
      </c>
      <c r="L673" s="2" t="str">
        <f>+IFERROR(VLOOKUP(C673,Contenido[[Contenido]:[Columna1]],2,0),"")</f>
        <v>07.02 Sentencias Dictadas por Delito</v>
      </c>
      <c r="M673" s="2" t="str">
        <f>+IFERROR(VLOOKUP(D673,Temas[[Tema]:[Columna1]],2,0),"")</f>
        <v>07.02.11 Delitos Contra la Propiedad y el Patrimonio</v>
      </c>
      <c r="AA673">
        <v>405</v>
      </c>
      <c r="AB673">
        <v>430</v>
      </c>
      <c r="AC673">
        <v>449</v>
      </c>
      <c r="AD673">
        <v>333</v>
      </c>
      <c r="AE673">
        <v>341</v>
      </c>
      <c r="AF673">
        <v>292</v>
      </c>
      <c r="AG673">
        <v>270</v>
      </c>
    </row>
    <row r="674" spans="1:33" x14ac:dyDescent="0.25">
      <c r="A674" t="s">
        <v>1593</v>
      </c>
      <c r="B674" t="s">
        <v>67</v>
      </c>
      <c r="C674" t="s">
        <v>1576</v>
      </c>
      <c r="D674" t="s">
        <v>1594</v>
      </c>
      <c r="E674" t="s">
        <v>1595</v>
      </c>
      <c r="G674" t="s">
        <v>1173</v>
      </c>
      <c r="J674" t="s">
        <v>1579</v>
      </c>
      <c r="K674" s="2" t="str">
        <f>+IFERROR(VLOOKUP(B674,Sectores[[Sector]:[Columna1]],2),"")</f>
        <v>07 Delincuencia</v>
      </c>
      <c r="L674" s="2" t="str">
        <f>+IFERROR(VLOOKUP(C674,Contenido[[Contenido]:[Columna1]],2,0),"")</f>
        <v>07.02 Sentencias Dictadas por Delito</v>
      </c>
      <c r="M674" s="2" t="str">
        <f>+IFERROR(VLOOKUP(D674,Temas[[Tema]:[Columna1]],2,0),"")</f>
        <v>07.02.14 Delitos Contra la Vida, Integridad o Dignidad Personal</v>
      </c>
      <c r="AA674">
        <v>0</v>
      </c>
      <c r="AB674">
        <v>4</v>
      </c>
      <c r="AC674">
        <v>0</v>
      </c>
      <c r="AD674">
        <v>0</v>
      </c>
      <c r="AE674">
        <v>0</v>
      </c>
      <c r="AF674">
        <v>0</v>
      </c>
      <c r="AG674">
        <v>0</v>
      </c>
    </row>
    <row r="675" spans="1:33" x14ac:dyDescent="0.25">
      <c r="A675" t="s">
        <v>1596</v>
      </c>
      <c r="B675" t="s">
        <v>67</v>
      </c>
      <c r="C675" t="s">
        <v>1576</v>
      </c>
      <c r="D675" t="s">
        <v>1594</v>
      </c>
      <c r="E675" t="s">
        <v>1597</v>
      </c>
      <c r="G675" t="s">
        <v>1173</v>
      </c>
      <c r="J675" t="s">
        <v>1579</v>
      </c>
      <c r="K675" s="2" t="str">
        <f>+IFERROR(VLOOKUP(B675,Sectores[[Sector]:[Columna1]],2),"")</f>
        <v>07 Delincuencia</v>
      </c>
      <c r="L675" s="2" t="str">
        <f>+IFERROR(VLOOKUP(C675,Contenido[[Contenido]:[Columna1]],2,0),"")</f>
        <v>07.02 Sentencias Dictadas por Delito</v>
      </c>
      <c r="M675" s="2" t="str">
        <f>+IFERROR(VLOOKUP(D675,Temas[[Tema]:[Columna1]],2,0),"")</f>
        <v>07.02.14 Delitos Contra la Vida, Integridad o Dignidad Personal</v>
      </c>
      <c r="AA675">
        <v>4</v>
      </c>
      <c r="AB675">
        <v>10</v>
      </c>
      <c r="AC675">
        <v>3</v>
      </c>
      <c r="AD675">
        <v>6</v>
      </c>
      <c r="AE675">
        <v>3</v>
      </c>
      <c r="AF675">
        <v>8</v>
      </c>
      <c r="AG675">
        <v>2</v>
      </c>
    </row>
    <row r="676" spans="1:33" x14ac:dyDescent="0.25">
      <c r="A676" t="s">
        <v>1598</v>
      </c>
      <c r="B676" t="s">
        <v>67</v>
      </c>
      <c r="C676" t="s">
        <v>1576</v>
      </c>
      <c r="D676" t="s">
        <v>1594</v>
      </c>
      <c r="E676" t="s">
        <v>1176</v>
      </c>
      <c r="G676" t="s">
        <v>1173</v>
      </c>
      <c r="J676" t="s">
        <v>1579</v>
      </c>
      <c r="K676" s="2" t="str">
        <f>+IFERROR(VLOOKUP(B676,Sectores[[Sector]:[Columna1]],2),"")</f>
        <v>07 Delincuencia</v>
      </c>
      <c r="L676" s="2" t="str">
        <f>+IFERROR(VLOOKUP(C676,Contenido[[Contenido]:[Columna1]],2,0),"")</f>
        <v>07.02 Sentencias Dictadas por Delito</v>
      </c>
      <c r="M676" s="2" t="str">
        <f>+IFERROR(VLOOKUP(D676,Temas[[Tema]:[Columna1]],2,0),"")</f>
        <v>07.02.14 Delitos Contra la Vida, Integridad o Dignidad Personal</v>
      </c>
      <c r="AA676">
        <v>53</v>
      </c>
      <c r="AB676">
        <v>39</v>
      </c>
      <c r="AC676">
        <v>39</v>
      </c>
      <c r="AD676">
        <v>40</v>
      </c>
      <c r="AE676">
        <v>44</v>
      </c>
      <c r="AF676">
        <v>22</v>
      </c>
      <c r="AG676">
        <v>31</v>
      </c>
    </row>
    <row r="677" spans="1:33" x14ac:dyDescent="0.25">
      <c r="A677" t="s">
        <v>1599</v>
      </c>
      <c r="B677" t="s">
        <v>67</v>
      </c>
      <c r="C677" t="s">
        <v>1576</v>
      </c>
      <c r="D677" t="s">
        <v>1594</v>
      </c>
      <c r="E677" t="s">
        <v>1178</v>
      </c>
      <c r="G677" t="s">
        <v>1173</v>
      </c>
      <c r="J677" t="s">
        <v>1579</v>
      </c>
      <c r="K677" s="2" t="str">
        <f>+IFERROR(VLOOKUP(B677,Sectores[[Sector]:[Columna1]],2),"")</f>
        <v>07 Delincuencia</v>
      </c>
      <c r="L677" s="2" t="str">
        <f>+IFERROR(VLOOKUP(C677,Contenido[[Contenido]:[Columna1]],2,0),"")</f>
        <v>07.02 Sentencias Dictadas por Delito</v>
      </c>
      <c r="M677" s="2" t="str">
        <f>+IFERROR(VLOOKUP(D677,Temas[[Tema]:[Columna1]],2,0),"")</f>
        <v>07.02.14 Delitos Contra la Vida, Integridad o Dignidad Personal</v>
      </c>
      <c r="AA677">
        <v>27</v>
      </c>
      <c r="AB677">
        <v>22</v>
      </c>
      <c r="AC677">
        <v>34</v>
      </c>
      <c r="AD677">
        <v>28</v>
      </c>
      <c r="AE677">
        <v>29</v>
      </c>
      <c r="AF677">
        <v>18</v>
      </c>
      <c r="AG677">
        <v>33</v>
      </c>
    </row>
    <row r="678" spans="1:33" x14ac:dyDescent="0.25">
      <c r="A678" t="s">
        <v>1600</v>
      </c>
      <c r="B678" t="s">
        <v>67</v>
      </c>
      <c r="C678" t="s">
        <v>1576</v>
      </c>
      <c r="D678" t="s">
        <v>1601</v>
      </c>
      <c r="E678" t="s">
        <v>1602</v>
      </c>
      <c r="G678" t="s">
        <v>1173</v>
      </c>
      <c r="J678" t="s">
        <v>1579</v>
      </c>
      <c r="K678" s="2" t="str">
        <f>+IFERROR(VLOOKUP(B678,Sectores[[Sector]:[Columna1]],2),"")</f>
        <v>07 Delincuencia</v>
      </c>
      <c r="L678" s="2" t="str">
        <f>+IFERROR(VLOOKUP(C678,Contenido[[Contenido]:[Columna1]],2,0),"")</f>
        <v>07.02 Sentencias Dictadas por Delito</v>
      </c>
      <c r="M678" s="2" t="str">
        <f>+IFERROR(VLOOKUP(D678,Temas[[Tema]:[Columna1]],2,0),"")</f>
        <v>07.02.18 Delitos Económicos</v>
      </c>
      <c r="AA678">
        <v>61</v>
      </c>
      <c r="AB678">
        <v>47</v>
      </c>
      <c r="AC678">
        <v>51</v>
      </c>
      <c r="AD678">
        <v>38</v>
      </c>
      <c r="AE678">
        <v>50</v>
      </c>
      <c r="AF678">
        <v>37</v>
      </c>
      <c r="AG678">
        <v>51</v>
      </c>
    </row>
    <row r="679" spans="1:33" x14ac:dyDescent="0.25">
      <c r="A679" t="s">
        <v>1603</v>
      </c>
      <c r="B679" t="s">
        <v>67</v>
      </c>
      <c r="C679" t="s">
        <v>1576</v>
      </c>
      <c r="D679" t="s">
        <v>1604</v>
      </c>
      <c r="E679" t="s">
        <v>1605</v>
      </c>
      <c r="G679" t="s">
        <v>1173</v>
      </c>
      <c r="J679" t="s">
        <v>1579</v>
      </c>
      <c r="K679" s="2" t="str">
        <f>+IFERROR(VLOOKUP(B679,Sectores[[Sector]:[Columna1]],2),"")</f>
        <v>07 Delincuencia</v>
      </c>
      <c r="L679" s="2" t="str">
        <f>+IFERROR(VLOOKUP(C679,Contenido[[Contenido]:[Columna1]],2,0),"")</f>
        <v>07.02 Sentencias Dictadas por Delito</v>
      </c>
      <c r="M679" s="2" t="str">
        <f>+IFERROR(VLOOKUP(D679,Temas[[Tema]:[Columna1]],2,0),"")</f>
        <v>07.02.24 Delitos Sexuales</v>
      </c>
      <c r="AA679">
        <v>0</v>
      </c>
      <c r="AB679">
        <v>0</v>
      </c>
      <c r="AC679">
        <v>0</v>
      </c>
      <c r="AD679">
        <v>0</v>
      </c>
      <c r="AE679">
        <v>11</v>
      </c>
      <c r="AF679">
        <v>0</v>
      </c>
      <c r="AG679">
        <v>0</v>
      </c>
    </row>
    <row r="680" spans="1:33" x14ac:dyDescent="0.25">
      <c r="A680" t="s">
        <v>1606</v>
      </c>
      <c r="B680" t="s">
        <v>67</v>
      </c>
      <c r="C680" t="s">
        <v>1576</v>
      </c>
      <c r="D680" t="s">
        <v>1604</v>
      </c>
      <c r="E680" t="s">
        <v>1607</v>
      </c>
      <c r="G680" t="s">
        <v>1173</v>
      </c>
      <c r="J680" t="s">
        <v>1579</v>
      </c>
      <c r="K680" s="2" t="str">
        <f>+IFERROR(VLOOKUP(B680,Sectores[[Sector]:[Columna1]],2),"")</f>
        <v>07 Delincuencia</v>
      </c>
      <c r="L680" s="2" t="str">
        <f>+IFERROR(VLOOKUP(C680,Contenido[[Contenido]:[Columna1]],2,0),"")</f>
        <v>07.02 Sentencias Dictadas por Delito</v>
      </c>
      <c r="M680" s="2" t="str">
        <f>+IFERROR(VLOOKUP(D680,Temas[[Tema]:[Columna1]],2,0),"")</f>
        <v>07.02.24 Delitos Sexuales</v>
      </c>
      <c r="AA680">
        <v>14</v>
      </c>
      <c r="AB680">
        <v>13</v>
      </c>
      <c r="AC680">
        <v>11</v>
      </c>
      <c r="AD680">
        <v>14</v>
      </c>
      <c r="AE680">
        <v>14</v>
      </c>
      <c r="AF680">
        <v>2</v>
      </c>
      <c r="AG680">
        <v>0</v>
      </c>
    </row>
    <row r="681" spans="1:33" x14ac:dyDescent="0.25">
      <c r="A681" t="s">
        <v>1608</v>
      </c>
      <c r="B681" t="s">
        <v>67</v>
      </c>
      <c r="C681" t="s">
        <v>1576</v>
      </c>
      <c r="D681" t="s">
        <v>1604</v>
      </c>
      <c r="E681" t="s">
        <v>1609</v>
      </c>
      <c r="G681" t="s">
        <v>1173</v>
      </c>
      <c r="J681" t="s">
        <v>1579</v>
      </c>
      <c r="K681" s="2" t="str">
        <f>+IFERROR(VLOOKUP(B681,Sectores[[Sector]:[Columna1]],2),"")</f>
        <v>07 Delincuencia</v>
      </c>
      <c r="L681" s="2" t="str">
        <f>+IFERROR(VLOOKUP(C681,Contenido[[Contenido]:[Columna1]],2,0),"")</f>
        <v>07.02 Sentencias Dictadas por Delito</v>
      </c>
      <c r="M681" s="2" t="str">
        <f>+IFERROR(VLOOKUP(D681,Temas[[Tema]:[Columna1]],2,0),"")</f>
        <v>07.02.24 Delitos Sexuales</v>
      </c>
      <c r="AA681">
        <v>35</v>
      </c>
      <c r="AB681">
        <v>27</v>
      </c>
      <c r="AC681">
        <v>27</v>
      </c>
      <c r="AD681">
        <v>35</v>
      </c>
      <c r="AE681">
        <v>42</v>
      </c>
      <c r="AF681">
        <v>42</v>
      </c>
      <c r="AG681">
        <v>43</v>
      </c>
    </row>
    <row r="682" spans="1:33" x14ac:dyDescent="0.25">
      <c r="A682" t="s">
        <v>1610</v>
      </c>
      <c r="B682" t="s">
        <v>67</v>
      </c>
      <c r="C682" t="s">
        <v>1576</v>
      </c>
      <c r="D682" t="s">
        <v>1604</v>
      </c>
      <c r="E682" t="s">
        <v>1611</v>
      </c>
      <c r="G682" t="s">
        <v>1173</v>
      </c>
      <c r="J682" t="s">
        <v>1579</v>
      </c>
      <c r="K682" s="2" t="str">
        <f>+IFERROR(VLOOKUP(B682,Sectores[[Sector]:[Columna1]],2),"")</f>
        <v>07 Delincuencia</v>
      </c>
      <c r="L682" s="2" t="str">
        <f>+IFERROR(VLOOKUP(C682,Contenido[[Contenido]:[Columna1]],2,0),"")</f>
        <v>07.02 Sentencias Dictadas por Delito</v>
      </c>
      <c r="M682" s="2" t="str">
        <f>+IFERROR(VLOOKUP(D682,Temas[[Tema]:[Columna1]],2,0),"")</f>
        <v>07.02.24 Delitos Sexuales</v>
      </c>
      <c r="AA682">
        <v>2192</v>
      </c>
      <c r="AB682">
        <v>2066</v>
      </c>
      <c r="AC682">
        <v>1908</v>
      </c>
      <c r="AD682">
        <v>1963</v>
      </c>
      <c r="AE682">
        <v>2185</v>
      </c>
      <c r="AF682">
        <v>2429</v>
      </c>
      <c r="AG682">
        <v>2673</v>
      </c>
    </row>
    <row r="683" spans="1:33" x14ac:dyDescent="0.25">
      <c r="A683" t="s">
        <v>1612</v>
      </c>
      <c r="B683" t="s">
        <v>67</v>
      </c>
      <c r="C683" t="s">
        <v>1576</v>
      </c>
      <c r="D683" t="s">
        <v>1604</v>
      </c>
      <c r="E683" t="s">
        <v>1613</v>
      </c>
      <c r="G683" t="s">
        <v>1173</v>
      </c>
      <c r="J683" t="s">
        <v>1579</v>
      </c>
      <c r="K683" s="2" t="str">
        <f>+IFERROR(VLOOKUP(B683,Sectores[[Sector]:[Columna1]],2),"")</f>
        <v>07 Delincuencia</v>
      </c>
      <c r="L683" s="2" t="str">
        <f>+IFERROR(VLOOKUP(C683,Contenido[[Contenido]:[Columna1]],2,0),"")</f>
        <v>07.02 Sentencias Dictadas por Delito</v>
      </c>
      <c r="M683" s="2" t="str">
        <f>+IFERROR(VLOOKUP(D683,Temas[[Tema]:[Columna1]],2,0),"")</f>
        <v>07.02.24 Delitos Sexuales</v>
      </c>
      <c r="AA683">
        <v>210</v>
      </c>
      <c r="AB683">
        <v>237</v>
      </c>
      <c r="AC683">
        <v>233</v>
      </c>
      <c r="AD683">
        <v>225</v>
      </c>
      <c r="AE683">
        <v>283</v>
      </c>
      <c r="AF683">
        <v>429</v>
      </c>
      <c r="AG683">
        <v>458</v>
      </c>
    </row>
    <row r="684" spans="1:33" x14ac:dyDescent="0.25">
      <c r="A684" t="s">
        <v>1614</v>
      </c>
      <c r="B684" t="s">
        <v>67</v>
      </c>
      <c r="C684" t="s">
        <v>1576</v>
      </c>
      <c r="D684" t="s">
        <v>1604</v>
      </c>
      <c r="E684" t="s">
        <v>1615</v>
      </c>
      <c r="G684" t="s">
        <v>1173</v>
      </c>
      <c r="J684" t="s">
        <v>1579</v>
      </c>
      <c r="K684" s="2" t="str">
        <f>+IFERROR(VLOOKUP(B684,Sectores[[Sector]:[Columna1]],2),"")</f>
        <v>07 Delincuencia</v>
      </c>
      <c r="L684" s="2" t="str">
        <f>+IFERROR(VLOOKUP(C684,Contenido[[Contenido]:[Columna1]],2,0),"")</f>
        <v>07.02 Sentencias Dictadas por Delito</v>
      </c>
      <c r="M684" s="2" t="str">
        <f>+IFERROR(VLOOKUP(D684,Temas[[Tema]:[Columna1]],2,0),"")</f>
        <v>07.02.24 Delitos Sexuales</v>
      </c>
      <c r="AA684">
        <v>693</v>
      </c>
      <c r="AB684">
        <v>607</v>
      </c>
      <c r="AC684">
        <v>612</v>
      </c>
      <c r="AD684">
        <v>611</v>
      </c>
      <c r="AE684">
        <v>681</v>
      </c>
      <c r="AF684">
        <v>761</v>
      </c>
      <c r="AG684">
        <v>897</v>
      </c>
    </row>
    <row r="685" spans="1:33" x14ac:dyDescent="0.25">
      <c r="A685" t="s">
        <v>1616</v>
      </c>
      <c r="B685" t="s">
        <v>67</v>
      </c>
      <c r="C685" t="s">
        <v>1576</v>
      </c>
      <c r="D685" t="s">
        <v>1604</v>
      </c>
      <c r="E685" t="s">
        <v>1617</v>
      </c>
      <c r="G685" t="s">
        <v>1173</v>
      </c>
      <c r="J685" t="s">
        <v>1579</v>
      </c>
      <c r="K685" s="2" t="str">
        <f>+IFERROR(VLOOKUP(B685,Sectores[[Sector]:[Columna1]],2),"")</f>
        <v>07 Delincuencia</v>
      </c>
      <c r="L685" s="2" t="str">
        <f>+IFERROR(VLOOKUP(C685,Contenido[[Contenido]:[Columna1]],2,0),"")</f>
        <v>07.02 Sentencias Dictadas por Delito</v>
      </c>
      <c r="M685" s="2" t="str">
        <f>+IFERROR(VLOOKUP(D685,Temas[[Tema]:[Columna1]],2,0),"")</f>
        <v>07.02.24 Delitos Sexuales</v>
      </c>
      <c r="AA685">
        <v>0</v>
      </c>
      <c r="AB685">
        <v>0</v>
      </c>
      <c r="AC685">
        <v>0</v>
      </c>
      <c r="AD685">
        <v>0</v>
      </c>
      <c r="AE685">
        <v>2</v>
      </c>
      <c r="AF685">
        <v>4</v>
      </c>
      <c r="AG685">
        <v>117</v>
      </c>
    </row>
    <row r="686" spans="1:33" x14ac:dyDescent="0.25">
      <c r="A686" t="s">
        <v>1618</v>
      </c>
      <c r="B686" t="s">
        <v>67</v>
      </c>
      <c r="C686" t="s">
        <v>1576</v>
      </c>
      <c r="D686" t="s">
        <v>1604</v>
      </c>
      <c r="E686" t="s">
        <v>1619</v>
      </c>
      <c r="G686" t="s">
        <v>1173</v>
      </c>
      <c r="J686" t="s">
        <v>1579</v>
      </c>
      <c r="K686" s="2" t="str">
        <f>+IFERROR(VLOOKUP(B686,Sectores[[Sector]:[Columna1]],2),"")</f>
        <v>07 Delincuencia</v>
      </c>
      <c r="L686" s="2" t="str">
        <f>+IFERROR(VLOOKUP(C686,Contenido[[Contenido]:[Columna1]],2,0),"")</f>
        <v>07.02 Sentencias Dictadas por Delito</v>
      </c>
      <c r="M686" s="2" t="str">
        <f>+IFERROR(VLOOKUP(D686,Temas[[Tema]:[Columna1]],2,0),"")</f>
        <v>07.02.24 Delitos Sexuales</v>
      </c>
      <c r="AA686">
        <v>1558</v>
      </c>
      <c r="AB686">
        <v>1320</v>
      </c>
      <c r="AC686">
        <v>1301</v>
      </c>
      <c r="AD686">
        <v>1416</v>
      </c>
      <c r="AE686">
        <v>1340</v>
      </c>
      <c r="AF686">
        <v>1231</v>
      </c>
      <c r="AG686">
        <v>1459</v>
      </c>
    </row>
    <row r="687" spans="1:33" x14ac:dyDescent="0.25">
      <c r="A687" t="s">
        <v>1620</v>
      </c>
      <c r="B687" t="s">
        <v>67</v>
      </c>
      <c r="C687" t="s">
        <v>1576</v>
      </c>
      <c r="D687" t="s">
        <v>1621</v>
      </c>
      <c r="E687" t="s">
        <v>1622</v>
      </c>
      <c r="G687" t="s">
        <v>1173</v>
      </c>
      <c r="J687" t="s">
        <v>1579</v>
      </c>
      <c r="K687" s="2" t="str">
        <f>+IFERROR(VLOOKUP(B687,Sectores[[Sector]:[Columna1]],2),"")</f>
        <v>07 Delincuencia</v>
      </c>
      <c r="L687" s="2" t="str">
        <f>+IFERROR(VLOOKUP(C687,Contenido[[Contenido]:[Columna1]],2,0),"")</f>
        <v>07.02 Sentencias Dictadas por Delito</v>
      </c>
      <c r="M687" s="2" t="str">
        <f>+IFERROR(VLOOKUP(D687,Temas[[Tema]:[Columna1]],2,0),"")</f>
        <v>07.02.03 Delitos Cometidos por Empleados y Funcionarios Públicos</v>
      </c>
      <c r="AA687">
        <v>78</v>
      </c>
      <c r="AB687">
        <v>70</v>
      </c>
      <c r="AC687">
        <v>69</v>
      </c>
      <c r="AD687">
        <v>75</v>
      </c>
      <c r="AE687">
        <v>127</v>
      </c>
      <c r="AF687">
        <v>162</v>
      </c>
      <c r="AG687">
        <v>240</v>
      </c>
    </row>
    <row r="688" spans="1:33" x14ac:dyDescent="0.25">
      <c r="A688" t="s">
        <v>1623</v>
      </c>
      <c r="B688" t="s">
        <v>67</v>
      </c>
      <c r="C688" t="s">
        <v>1576</v>
      </c>
      <c r="D688" t="s">
        <v>1604</v>
      </c>
      <c r="E688" t="s">
        <v>1624</v>
      </c>
      <c r="G688" t="s">
        <v>1173</v>
      </c>
      <c r="J688" t="s">
        <v>1579</v>
      </c>
      <c r="K688" s="2" t="str">
        <f>+IFERROR(VLOOKUP(B688,Sectores[[Sector]:[Columna1]],2),"")</f>
        <v>07 Delincuencia</v>
      </c>
      <c r="L688" s="2" t="str">
        <f>+IFERROR(VLOOKUP(C688,Contenido[[Contenido]:[Columna1]],2,0),"")</f>
        <v>07.02 Sentencias Dictadas por Delito</v>
      </c>
      <c r="M688" s="2" t="str">
        <f>+IFERROR(VLOOKUP(D688,Temas[[Tema]:[Columna1]],2,0),"")</f>
        <v>07.02.24 Delitos Sexuales</v>
      </c>
      <c r="AA688">
        <v>7</v>
      </c>
      <c r="AB688">
        <v>8</v>
      </c>
      <c r="AC688">
        <v>9</v>
      </c>
      <c r="AD688">
        <v>5</v>
      </c>
      <c r="AE688">
        <v>3</v>
      </c>
      <c r="AF688">
        <v>3</v>
      </c>
      <c r="AG688">
        <v>4</v>
      </c>
    </row>
    <row r="689" spans="1:33" x14ac:dyDescent="0.25">
      <c r="A689" t="s">
        <v>1625</v>
      </c>
      <c r="B689" t="s">
        <v>67</v>
      </c>
      <c r="C689" t="s">
        <v>1576</v>
      </c>
      <c r="D689" t="s">
        <v>1626</v>
      </c>
      <c r="E689" t="s">
        <v>1627</v>
      </c>
      <c r="G689" t="s">
        <v>1173</v>
      </c>
      <c r="J689" t="s">
        <v>1579</v>
      </c>
      <c r="K689" s="2" t="str">
        <f>+IFERROR(VLOOKUP(B689,Sectores[[Sector]:[Columna1]],2),"")</f>
        <v>07 Delincuencia</v>
      </c>
      <c r="L689" s="2" t="str">
        <f>+IFERROR(VLOOKUP(C689,Contenido[[Contenido]:[Columna1]],2,0),"")</f>
        <v>07.02 Sentencias Dictadas por Delito</v>
      </c>
      <c r="M689" s="2" t="str">
        <f>+IFERROR(VLOOKUP(D689,Temas[[Tema]:[Columna1]],2,0),"")</f>
        <v>07.02.10 Delitos Contra la Intimidad y la Libertad</v>
      </c>
      <c r="AA689">
        <v>3</v>
      </c>
      <c r="AB689">
        <v>1</v>
      </c>
      <c r="AC689">
        <v>0</v>
      </c>
      <c r="AD689">
        <v>5</v>
      </c>
      <c r="AE689">
        <v>32</v>
      </c>
      <c r="AF689">
        <v>33</v>
      </c>
      <c r="AG689">
        <v>41</v>
      </c>
    </row>
    <row r="690" spans="1:33" x14ac:dyDescent="0.25">
      <c r="A690" t="s">
        <v>1628</v>
      </c>
      <c r="B690" t="s">
        <v>67</v>
      </c>
      <c r="C690" t="s">
        <v>1576</v>
      </c>
      <c r="D690" t="s">
        <v>1629</v>
      </c>
      <c r="E690" t="s">
        <v>1630</v>
      </c>
      <c r="G690" t="s">
        <v>1173</v>
      </c>
      <c r="J690" t="s">
        <v>1579</v>
      </c>
      <c r="K690" s="2" t="str">
        <f>+IFERROR(VLOOKUP(B690,Sectores[[Sector]:[Columna1]],2),"")</f>
        <v>07 Delincuencia</v>
      </c>
      <c r="L690" s="2" t="str">
        <f>+IFERROR(VLOOKUP(C690,Contenido[[Contenido]:[Columna1]],2,0),"")</f>
        <v>07.02 Sentencias Dictadas por Delito</v>
      </c>
      <c r="M690" s="2" t="str">
        <f>+IFERROR(VLOOKUP(D690,Temas[[Tema]:[Columna1]],2,0),"")</f>
        <v xml:space="preserve">07.02.27 Delitos Violentos </v>
      </c>
      <c r="AA690">
        <v>777</v>
      </c>
      <c r="AB690">
        <v>899</v>
      </c>
      <c r="AC690">
        <v>907</v>
      </c>
      <c r="AD690">
        <v>799</v>
      </c>
      <c r="AE690">
        <v>754</v>
      </c>
      <c r="AF690">
        <v>899</v>
      </c>
      <c r="AG690">
        <v>992</v>
      </c>
    </row>
    <row r="691" spans="1:33" x14ac:dyDescent="0.25">
      <c r="A691" t="s">
        <v>1631</v>
      </c>
      <c r="B691" t="s">
        <v>67</v>
      </c>
      <c r="C691" t="s">
        <v>1576</v>
      </c>
      <c r="D691" t="s">
        <v>1604</v>
      </c>
      <c r="E691" t="s">
        <v>1632</v>
      </c>
      <c r="G691" t="s">
        <v>1173</v>
      </c>
      <c r="J691" t="s">
        <v>1579</v>
      </c>
      <c r="K691" s="2" t="str">
        <f>+IFERROR(VLOOKUP(B691,Sectores[[Sector]:[Columna1]],2),"")</f>
        <v>07 Delincuencia</v>
      </c>
      <c r="L691" s="2" t="str">
        <f>+IFERROR(VLOOKUP(C691,Contenido[[Contenido]:[Columna1]],2,0),"")</f>
        <v>07.02 Sentencias Dictadas por Delito</v>
      </c>
      <c r="M691" s="2" t="str">
        <f>+IFERROR(VLOOKUP(D691,Temas[[Tema]:[Columna1]],2,0),"")</f>
        <v>07.02.24 Delitos Sexuales</v>
      </c>
      <c r="AA691">
        <v>0</v>
      </c>
      <c r="AB691">
        <v>0</v>
      </c>
      <c r="AC691">
        <v>0</v>
      </c>
      <c r="AD691">
        <v>0</v>
      </c>
      <c r="AE691">
        <v>0</v>
      </c>
      <c r="AF691">
        <v>0</v>
      </c>
      <c r="AG691">
        <v>58</v>
      </c>
    </row>
    <row r="692" spans="1:33" x14ac:dyDescent="0.25">
      <c r="A692" t="s">
        <v>1633</v>
      </c>
      <c r="B692" t="s">
        <v>67</v>
      </c>
      <c r="C692" t="s">
        <v>1576</v>
      </c>
      <c r="D692" t="s">
        <v>1634</v>
      </c>
      <c r="E692" t="s">
        <v>1635</v>
      </c>
      <c r="G692" t="s">
        <v>1173</v>
      </c>
      <c r="J692" t="s">
        <v>1579</v>
      </c>
      <c r="K692" s="2" t="str">
        <f>+IFERROR(VLOOKUP(B692,Sectores[[Sector]:[Columna1]],2),"")</f>
        <v>07 Delincuencia</v>
      </c>
      <c r="L692" s="2" t="str">
        <f>+IFERROR(VLOOKUP(C692,Contenido[[Contenido]:[Columna1]],2,0),"")</f>
        <v>07.02 Sentencias Dictadas por Delito</v>
      </c>
      <c r="M692" s="2" t="str">
        <f>+IFERROR(VLOOKUP(D692,Temas[[Tema]:[Columna1]],2,0),"")</f>
        <v>07.02.01 Corrupción</v>
      </c>
      <c r="AA692">
        <v>0</v>
      </c>
      <c r="AB692">
        <v>0</v>
      </c>
      <c r="AC692">
        <v>0</v>
      </c>
      <c r="AD692">
        <v>0</v>
      </c>
      <c r="AE692">
        <v>1</v>
      </c>
      <c r="AF692">
        <v>0</v>
      </c>
      <c r="AG692">
        <v>18</v>
      </c>
    </row>
    <row r="693" spans="1:33" x14ac:dyDescent="0.25">
      <c r="A693" t="s">
        <v>1636</v>
      </c>
      <c r="B693" t="s">
        <v>67</v>
      </c>
      <c r="C693" t="s">
        <v>1576</v>
      </c>
      <c r="D693" t="s">
        <v>1577</v>
      </c>
      <c r="E693" t="s">
        <v>1637</v>
      </c>
      <c r="G693" t="s">
        <v>1173</v>
      </c>
      <c r="J693" t="s">
        <v>1579</v>
      </c>
      <c r="K693" s="2" t="str">
        <f>+IFERROR(VLOOKUP(B693,Sectores[[Sector]:[Columna1]],2),"")</f>
        <v>07 Delincuencia</v>
      </c>
      <c r="L693" s="2" t="str">
        <f>+IFERROR(VLOOKUP(C693,Contenido[[Contenido]:[Columna1]],2,0),"")</f>
        <v>07.02 Sentencias Dictadas por Delito</v>
      </c>
      <c r="M693" s="2" t="str">
        <f>+IFERROR(VLOOKUP(D693,Temas[[Tema]:[Columna1]],2,0),"")</f>
        <v>07.02.16 Delitos de Tenecia y Porte de Armas</v>
      </c>
      <c r="AA693">
        <v>0</v>
      </c>
      <c r="AB693">
        <v>0</v>
      </c>
      <c r="AC693">
        <v>0</v>
      </c>
      <c r="AD693">
        <v>1</v>
      </c>
      <c r="AE693">
        <v>3</v>
      </c>
      <c r="AF693">
        <v>0</v>
      </c>
      <c r="AG693">
        <v>0</v>
      </c>
    </row>
    <row r="694" spans="1:33" x14ac:dyDescent="0.25">
      <c r="A694" t="s">
        <v>1638</v>
      </c>
      <c r="B694" t="s">
        <v>67</v>
      </c>
      <c r="C694" t="s">
        <v>1576</v>
      </c>
      <c r="D694" t="s">
        <v>1604</v>
      </c>
      <c r="E694" t="s">
        <v>1639</v>
      </c>
      <c r="G694" t="s">
        <v>1173</v>
      </c>
      <c r="J694" t="s">
        <v>1579</v>
      </c>
      <c r="K694" s="2" t="str">
        <f>+IFERROR(VLOOKUP(B694,Sectores[[Sector]:[Columna1]],2),"")</f>
        <v>07 Delincuencia</v>
      </c>
      <c r="L694" s="2" t="str">
        <f>+IFERROR(VLOOKUP(C694,Contenido[[Contenido]:[Columna1]],2,0),"")</f>
        <v>07.02 Sentencias Dictadas por Delito</v>
      </c>
      <c r="M694" s="2" t="str">
        <f>+IFERROR(VLOOKUP(D694,Temas[[Tema]:[Columna1]],2,0),"")</f>
        <v>07.02.24 Delitos Sexuales</v>
      </c>
      <c r="AA694">
        <v>65</v>
      </c>
      <c r="AB694">
        <v>84</v>
      </c>
      <c r="AC694">
        <v>94</v>
      </c>
      <c r="AD694">
        <v>97</v>
      </c>
      <c r="AE694">
        <v>115</v>
      </c>
      <c r="AF694">
        <v>109</v>
      </c>
      <c r="AG694">
        <v>103</v>
      </c>
    </row>
    <row r="695" spans="1:33" x14ac:dyDescent="0.25">
      <c r="A695" t="s">
        <v>1640</v>
      </c>
      <c r="B695" t="s">
        <v>67</v>
      </c>
      <c r="C695" t="s">
        <v>1576</v>
      </c>
      <c r="D695" t="s">
        <v>1577</v>
      </c>
      <c r="E695" t="s">
        <v>1641</v>
      </c>
      <c r="G695" t="s">
        <v>1173</v>
      </c>
      <c r="J695" t="s">
        <v>1579</v>
      </c>
      <c r="K695" s="2" t="str">
        <f>+IFERROR(VLOOKUP(B695,Sectores[[Sector]:[Columna1]],2),"")</f>
        <v>07 Delincuencia</v>
      </c>
      <c r="L695" s="2" t="str">
        <f>+IFERROR(VLOOKUP(C695,Contenido[[Contenido]:[Columna1]],2,0),"")</f>
        <v>07.02 Sentencias Dictadas por Delito</v>
      </c>
      <c r="M695" s="2" t="str">
        <f>+IFERROR(VLOOKUP(D695,Temas[[Tema]:[Columna1]],2,0),"")</f>
        <v>07.02.16 Delitos de Tenecia y Porte de Armas</v>
      </c>
      <c r="AA695">
        <v>0</v>
      </c>
      <c r="AB695">
        <v>5</v>
      </c>
      <c r="AC695">
        <v>1</v>
      </c>
      <c r="AD695">
        <v>2</v>
      </c>
      <c r="AE695">
        <v>0</v>
      </c>
      <c r="AF695">
        <v>0</v>
      </c>
      <c r="AG695">
        <v>1</v>
      </c>
    </row>
    <row r="696" spans="1:33" x14ac:dyDescent="0.25">
      <c r="A696" t="s">
        <v>1642</v>
      </c>
      <c r="B696" t="s">
        <v>67</v>
      </c>
      <c r="C696" t="s">
        <v>1576</v>
      </c>
      <c r="D696" t="s">
        <v>1621</v>
      </c>
      <c r="E696" t="s">
        <v>1643</v>
      </c>
      <c r="G696" t="s">
        <v>1173</v>
      </c>
      <c r="J696" t="s">
        <v>1579</v>
      </c>
      <c r="K696" s="2" t="str">
        <f>+IFERROR(VLOOKUP(B696,Sectores[[Sector]:[Columna1]],2),"")</f>
        <v>07 Delincuencia</v>
      </c>
      <c r="L696" s="2" t="str">
        <f>+IFERROR(VLOOKUP(C696,Contenido[[Contenido]:[Columna1]],2,0),"")</f>
        <v>07.02 Sentencias Dictadas por Delito</v>
      </c>
      <c r="M696" s="2" t="str">
        <f>+IFERROR(VLOOKUP(D696,Temas[[Tema]:[Columna1]],2,0),"")</f>
        <v>07.02.03 Delitos Cometidos por Empleados y Funcionarios Públicos</v>
      </c>
      <c r="AA696">
        <v>11</v>
      </c>
      <c r="AB696">
        <v>6</v>
      </c>
      <c r="AC696">
        <v>13</v>
      </c>
      <c r="AD696">
        <v>7</v>
      </c>
      <c r="AE696">
        <v>16</v>
      </c>
      <c r="AF696">
        <v>22</v>
      </c>
      <c r="AG696">
        <v>20</v>
      </c>
    </row>
    <row r="697" spans="1:33" x14ac:dyDescent="0.25">
      <c r="A697" t="s">
        <v>1644</v>
      </c>
      <c r="B697" t="s">
        <v>67</v>
      </c>
      <c r="C697" t="s">
        <v>1576</v>
      </c>
      <c r="D697" t="s">
        <v>1601</v>
      </c>
      <c r="E697" t="s">
        <v>1645</v>
      </c>
      <c r="G697" t="s">
        <v>1173</v>
      </c>
      <c r="J697" t="s">
        <v>1579</v>
      </c>
      <c r="K697" s="2" t="str">
        <f>+IFERROR(VLOOKUP(B697,Sectores[[Sector]:[Columna1]],2),"")</f>
        <v>07 Delincuencia</v>
      </c>
      <c r="L697" s="2" t="str">
        <f>+IFERROR(VLOOKUP(C697,Contenido[[Contenido]:[Columna1]],2,0),"")</f>
        <v>07.02 Sentencias Dictadas por Delito</v>
      </c>
      <c r="M697" s="2" t="str">
        <f>+IFERROR(VLOOKUP(D697,Temas[[Tema]:[Columna1]],2,0),"")</f>
        <v>07.02.18 Delitos Económicos</v>
      </c>
      <c r="AA697">
        <v>4</v>
      </c>
      <c r="AB697">
        <v>1</v>
      </c>
      <c r="AC697">
        <v>3</v>
      </c>
      <c r="AD697">
        <v>5</v>
      </c>
      <c r="AE697">
        <v>1</v>
      </c>
      <c r="AF697">
        <v>2</v>
      </c>
      <c r="AG697">
        <v>2</v>
      </c>
    </row>
    <row r="698" spans="1:33" x14ac:dyDescent="0.25">
      <c r="A698" t="s">
        <v>1646</v>
      </c>
      <c r="B698" t="s">
        <v>67</v>
      </c>
      <c r="C698" t="s">
        <v>1576</v>
      </c>
      <c r="D698" t="s">
        <v>1647</v>
      </c>
      <c r="E698" t="s">
        <v>1648</v>
      </c>
      <c r="G698" t="s">
        <v>1173</v>
      </c>
      <c r="J698" t="s">
        <v>1579</v>
      </c>
      <c r="K698" s="2" t="str">
        <f>+IFERROR(VLOOKUP(B698,Sectores[[Sector]:[Columna1]],2),"")</f>
        <v>07 Delincuencia</v>
      </c>
      <c r="L698" s="2" t="str">
        <f>+IFERROR(VLOOKUP(C698,Contenido[[Contenido]:[Columna1]],2,0),"")</f>
        <v>07.02 Sentencias Dictadas por Delito</v>
      </c>
      <c r="M698" s="2" t="str">
        <f>+IFERROR(VLOOKUP(D698,Temas[[Tema]:[Columna1]],2,0),"")</f>
        <v>07.02.07 Delitos Contra el Orden Público, Funcionarios o Agentes del Estado</v>
      </c>
      <c r="AA698">
        <v>419</v>
      </c>
      <c r="AB698">
        <v>271</v>
      </c>
      <c r="AC698">
        <v>141</v>
      </c>
      <c r="AD698">
        <v>110</v>
      </c>
      <c r="AE698">
        <v>77</v>
      </c>
      <c r="AF698">
        <v>89</v>
      </c>
      <c r="AG698">
        <v>452</v>
      </c>
    </row>
    <row r="699" spans="1:33" x14ac:dyDescent="0.25">
      <c r="A699" t="s">
        <v>1649</v>
      </c>
      <c r="B699" t="s">
        <v>67</v>
      </c>
      <c r="C699" t="s">
        <v>1576</v>
      </c>
      <c r="D699" t="s">
        <v>1601</v>
      </c>
      <c r="E699" t="s">
        <v>1650</v>
      </c>
      <c r="G699" t="s">
        <v>1173</v>
      </c>
      <c r="J699" t="s">
        <v>1579</v>
      </c>
      <c r="K699" s="2" t="str">
        <f>+IFERROR(VLOOKUP(B699,Sectores[[Sector]:[Columna1]],2),"")</f>
        <v>07 Delincuencia</v>
      </c>
      <c r="L699" s="2" t="str">
        <f>+IFERROR(VLOOKUP(C699,Contenido[[Contenido]:[Columna1]],2,0),"")</f>
        <v>07.02 Sentencias Dictadas por Delito</v>
      </c>
      <c r="M699" s="2" t="str">
        <f>+IFERROR(VLOOKUP(D699,Temas[[Tema]:[Columna1]],2,0),"")</f>
        <v>07.02.18 Delitos Económicos</v>
      </c>
      <c r="AA699">
        <v>0</v>
      </c>
      <c r="AB699">
        <v>0</v>
      </c>
      <c r="AC699">
        <v>0</v>
      </c>
      <c r="AD699">
        <v>1</v>
      </c>
      <c r="AE699">
        <v>0</v>
      </c>
      <c r="AF699">
        <v>1</v>
      </c>
      <c r="AG699">
        <v>0</v>
      </c>
    </row>
    <row r="700" spans="1:33" x14ac:dyDescent="0.25">
      <c r="A700" t="s">
        <v>1651</v>
      </c>
      <c r="B700" t="s">
        <v>67</v>
      </c>
      <c r="C700" t="s">
        <v>1576</v>
      </c>
      <c r="D700" t="s">
        <v>1647</v>
      </c>
      <c r="E700" t="s">
        <v>1652</v>
      </c>
      <c r="G700" t="s">
        <v>1173</v>
      </c>
      <c r="J700" t="s">
        <v>1579</v>
      </c>
      <c r="K700" s="2" t="str">
        <f>+IFERROR(VLOOKUP(B700,Sectores[[Sector]:[Columna1]],2),"")</f>
        <v>07 Delincuencia</v>
      </c>
      <c r="L700" s="2" t="str">
        <f>+IFERROR(VLOOKUP(C700,Contenido[[Contenido]:[Columna1]],2,0),"")</f>
        <v>07.02 Sentencias Dictadas por Delito</v>
      </c>
      <c r="M700" s="2" t="str">
        <f>+IFERROR(VLOOKUP(D700,Temas[[Tema]:[Columna1]],2,0),"")</f>
        <v>07.02.07 Delitos Contra el Orden Público, Funcionarios o Agentes del Estado</v>
      </c>
      <c r="AA700">
        <v>12</v>
      </c>
      <c r="AB700">
        <v>6</v>
      </c>
      <c r="AC700">
        <v>15</v>
      </c>
      <c r="AD700">
        <v>11</v>
      </c>
      <c r="AE700">
        <v>10</v>
      </c>
      <c r="AF700">
        <v>6</v>
      </c>
      <c r="AG700">
        <v>11</v>
      </c>
    </row>
    <row r="701" spans="1:33" x14ac:dyDescent="0.25">
      <c r="A701" t="s">
        <v>1653</v>
      </c>
      <c r="B701" t="s">
        <v>67</v>
      </c>
      <c r="C701" t="s">
        <v>1576</v>
      </c>
      <c r="D701" t="s">
        <v>1647</v>
      </c>
      <c r="E701" t="s">
        <v>1654</v>
      </c>
      <c r="G701" t="s">
        <v>1173</v>
      </c>
      <c r="J701" t="s">
        <v>1579</v>
      </c>
      <c r="K701" s="2" t="str">
        <f>+IFERROR(VLOOKUP(B701,Sectores[[Sector]:[Columna1]],2),"")</f>
        <v>07 Delincuencia</v>
      </c>
      <c r="L701" s="2" t="str">
        <f>+IFERROR(VLOOKUP(C701,Contenido[[Contenido]:[Columna1]],2,0),"")</f>
        <v>07.02 Sentencias Dictadas por Delito</v>
      </c>
      <c r="M701" s="2" t="str">
        <f>+IFERROR(VLOOKUP(D701,Temas[[Tema]:[Columna1]],2,0),"")</f>
        <v>07.02.07 Delitos Contra el Orden Público, Funcionarios o Agentes del Estado</v>
      </c>
      <c r="AA701">
        <v>152</v>
      </c>
      <c r="AB701">
        <v>220</v>
      </c>
      <c r="AC701">
        <v>308</v>
      </c>
      <c r="AD701">
        <v>335</v>
      </c>
      <c r="AE701">
        <v>253</v>
      </c>
      <c r="AF701">
        <v>251</v>
      </c>
      <c r="AG701">
        <v>274</v>
      </c>
    </row>
    <row r="702" spans="1:33" x14ac:dyDescent="0.25">
      <c r="A702" t="s">
        <v>1655</v>
      </c>
      <c r="B702" t="s">
        <v>67</v>
      </c>
      <c r="C702" t="s">
        <v>1576</v>
      </c>
      <c r="D702" t="s">
        <v>1629</v>
      </c>
      <c r="E702" t="s">
        <v>1656</v>
      </c>
      <c r="G702" t="s">
        <v>1173</v>
      </c>
      <c r="J702" t="s">
        <v>1579</v>
      </c>
      <c r="K702" s="2" t="str">
        <f>+IFERROR(VLOOKUP(B702,Sectores[[Sector]:[Columna1]],2),"")</f>
        <v>07 Delincuencia</v>
      </c>
      <c r="L702" s="2" t="str">
        <f>+IFERROR(VLOOKUP(C702,Contenido[[Contenido]:[Columna1]],2,0),"")</f>
        <v>07.02 Sentencias Dictadas por Delito</v>
      </c>
      <c r="M702" s="2" t="str">
        <f>+IFERROR(VLOOKUP(D702,Temas[[Tema]:[Columna1]],2,0),"")</f>
        <v xml:space="preserve">07.02.27 Delitos Violentos </v>
      </c>
      <c r="AA702">
        <v>1499</v>
      </c>
      <c r="AB702">
        <v>1250</v>
      </c>
      <c r="AC702">
        <v>1102</v>
      </c>
      <c r="AD702">
        <v>1033</v>
      </c>
      <c r="AE702">
        <v>900</v>
      </c>
      <c r="AF702">
        <v>799</v>
      </c>
      <c r="AG702">
        <v>921</v>
      </c>
    </row>
    <row r="703" spans="1:33" x14ac:dyDescent="0.25">
      <c r="A703" t="s">
        <v>1657</v>
      </c>
      <c r="B703" t="s">
        <v>67</v>
      </c>
      <c r="C703" t="s">
        <v>1576</v>
      </c>
      <c r="D703" t="s">
        <v>1647</v>
      </c>
      <c r="E703" t="s">
        <v>1658</v>
      </c>
      <c r="G703" t="s">
        <v>1173</v>
      </c>
      <c r="J703" t="s">
        <v>1579</v>
      </c>
      <c r="K703" s="2" t="str">
        <f>+IFERROR(VLOOKUP(B703,Sectores[[Sector]:[Columna1]],2),"")</f>
        <v>07 Delincuencia</v>
      </c>
      <c r="L703" s="2" t="str">
        <f>+IFERROR(VLOOKUP(C703,Contenido[[Contenido]:[Columna1]],2,0),"")</f>
        <v>07.02 Sentencias Dictadas por Delito</v>
      </c>
      <c r="M703" s="2" t="str">
        <f>+IFERROR(VLOOKUP(D703,Temas[[Tema]:[Columna1]],2,0),"")</f>
        <v>07.02.07 Delitos Contra el Orden Público, Funcionarios o Agentes del Estado</v>
      </c>
      <c r="AA703">
        <v>238</v>
      </c>
      <c r="AB703">
        <v>209</v>
      </c>
      <c r="AC703">
        <v>230</v>
      </c>
      <c r="AD703">
        <v>204</v>
      </c>
      <c r="AE703">
        <v>254</v>
      </c>
      <c r="AF703">
        <v>196</v>
      </c>
      <c r="AG703">
        <v>205</v>
      </c>
    </row>
    <row r="704" spans="1:33" x14ac:dyDescent="0.25">
      <c r="A704" t="s">
        <v>1659</v>
      </c>
      <c r="B704" t="s">
        <v>67</v>
      </c>
      <c r="C704" t="s">
        <v>1576</v>
      </c>
      <c r="D704" t="s">
        <v>1647</v>
      </c>
      <c r="E704" t="s">
        <v>1660</v>
      </c>
      <c r="G704" t="s">
        <v>1173</v>
      </c>
      <c r="J704" t="s">
        <v>1579</v>
      </c>
      <c r="K704" s="2" t="str">
        <f>+IFERROR(VLOOKUP(B704,Sectores[[Sector]:[Columna1]],2),"")</f>
        <v>07 Delincuencia</v>
      </c>
      <c r="L704" s="2" t="str">
        <f>+IFERROR(VLOOKUP(C704,Contenido[[Contenido]:[Columna1]],2,0),"")</f>
        <v>07.02 Sentencias Dictadas por Delito</v>
      </c>
      <c r="M704" s="2" t="str">
        <f>+IFERROR(VLOOKUP(D704,Temas[[Tema]:[Columna1]],2,0),"")</f>
        <v>07.02.07 Delitos Contra el Orden Público, Funcionarios o Agentes del Estado</v>
      </c>
      <c r="AA704">
        <v>1543</v>
      </c>
      <c r="AB704">
        <v>1426</v>
      </c>
      <c r="AC704">
        <v>1440</v>
      </c>
      <c r="AD704">
        <v>1488</v>
      </c>
      <c r="AE704">
        <v>1764</v>
      </c>
      <c r="AF704">
        <v>1818</v>
      </c>
      <c r="AG704">
        <v>1725</v>
      </c>
    </row>
    <row r="705" spans="1:33" x14ac:dyDescent="0.25">
      <c r="A705" t="s">
        <v>1661</v>
      </c>
      <c r="B705" t="s">
        <v>67</v>
      </c>
      <c r="C705" t="s">
        <v>1576</v>
      </c>
      <c r="D705" t="s">
        <v>1626</v>
      </c>
      <c r="E705" t="s">
        <v>1662</v>
      </c>
      <c r="G705" t="s">
        <v>1173</v>
      </c>
      <c r="J705" t="s">
        <v>1579</v>
      </c>
      <c r="K705" s="2" t="str">
        <f>+IFERROR(VLOOKUP(B705,Sectores[[Sector]:[Columna1]],2),"")</f>
        <v>07 Delincuencia</v>
      </c>
      <c r="L705" s="2" t="str">
        <f>+IFERROR(VLOOKUP(C705,Contenido[[Contenido]:[Columna1]],2,0),"")</f>
        <v>07.02 Sentencias Dictadas por Delito</v>
      </c>
      <c r="M705" s="2" t="str">
        <f>+IFERROR(VLOOKUP(D705,Temas[[Tema]:[Columna1]],2,0),"")</f>
        <v>07.02.10 Delitos Contra la Intimidad y la Libertad</v>
      </c>
      <c r="AA705">
        <v>5254</v>
      </c>
      <c r="AB705">
        <v>5602</v>
      </c>
      <c r="AC705">
        <v>6630</v>
      </c>
      <c r="AD705">
        <v>6461</v>
      </c>
      <c r="AE705">
        <v>6361</v>
      </c>
      <c r="AF705">
        <v>6225</v>
      </c>
      <c r="AG705">
        <v>6268</v>
      </c>
    </row>
    <row r="706" spans="1:33" x14ac:dyDescent="0.25">
      <c r="A706" t="s">
        <v>1663</v>
      </c>
      <c r="B706" t="s">
        <v>67</v>
      </c>
      <c r="C706" t="s">
        <v>1576</v>
      </c>
      <c r="D706" t="s">
        <v>1626</v>
      </c>
      <c r="E706" t="s">
        <v>1664</v>
      </c>
      <c r="G706" t="s">
        <v>1173</v>
      </c>
      <c r="J706" t="s">
        <v>1579</v>
      </c>
      <c r="K706" s="2" t="str">
        <f>+IFERROR(VLOOKUP(B706,Sectores[[Sector]:[Columna1]],2),"")</f>
        <v>07 Delincuencia</v>
      </c>
      <c r="L706" s="2" t="str">
        <f>+IFERROR(VLOOKUP(C706,Contenido[[Contenido]:[Columna1]],2,0),"")</f>
        <v>07.02 Sentencias Dictadas por Delito</v>
      </c>
      <c r="M706" s="2" t="str">
        <f>+IFERROR(VLOOKUP(D706,Temas[[Tema]:[Columna1]],2,0),"")</f>
        <v>07.02.10 Delitos Contra la Intimidad y la Libertad</v>
      </c>
      <c r="AA706">
        <v>6382</v>
      </c>
      <c r="AB706">
        <v>5441</v>
      </c>
      <c r="AC706">
        <v>1393</v>
      </c>
      <c r="AD706">
        <v>1072</v>
      </c>
      <c r="AE706">
        <v>818</v>
      </c>
      <c r="AF706">
        <v>579</v>
      </c>
      <c r="AG706">
        <v>274</v>
      </c>
    </row>
    <row r="707" spans="1:33" x14ac:dyDescent="0.25">
      <c r="A707" t="s">
        <v>1665</v>
      </c>
      <c r="B707" t="s">
        <v>67</v>
      </c>
      <c r="C707" t="s">
        <v>1576</v>
      </c>
      <c r="D707" t="s">
        <v>1626</v>
      </c>
      <c r="E707" t="s">
        <v>1666</v>
      </c>
      <c r="G707" t="s">
        <v>1173</v>
      </c>
      <c r="J707" t="s">
        <v>1579</v>
      </c>
      <c r="K707" s="2" t="str">
        <f>+IFERROR(VLOOKUP(B707,Sectores[[Sector]:[Columna1]],2),"")</f>
        <v>07 Delincuencia</v>
      </c>
      <c r="L707" s="2" t="str">
        <f>+IFERROR(VLOOKUP(C707,Contenido[[Contenido]:[Columna1]],2,0),"")</f>
        <v>07.02 Sentencias Dictadas por Delito</v>
      </c>
      <c r="M707" s="2" t="str">
        <f>+IFERROR(VLOOKUP(D707,Temas[[Tema]:[Columna1]],2,0),"")</f>
        <v>07.02.10 Delitos Contra la Intimidad y la Libertad</v>
      </c>
      <c r="AA707">
        <v>57471</v>
      </c>
      <c r="AB707">
        <v>62514</v>
      </c>
      <c r="AC707">
        <v>60895</v>
      </c>
      <c r="AD707">
        <v>60648</v>
      </c>
      <c r="AE707">
        <v>57939</v>
      </c>
      <c r="AF707">
        <v>57639</v>
      </c>
      <c r="AG707">
        <v>59786</v>
      </c>
    </row>
    <row r="708" spans="1:33" x14ac:dyDescent="0.25">
      <c r="A708" t="s">
        <v>1667</v>
      </c>
      <c r="B708" t="s">
        <v>67</v>
      </c>
      <c r="C708" t="s">
        <v>1576</v>
      </c>
      <c r="D708" t="s">
        <v>1621</v>
      </c>
      <c r="E708" t="s">
        <v>1668</v>
      </c>
      <c r="G708" t="s">
        <v>1173</v>
      </c>
      <c r="J708" t="s">
        <v>1579</v>
      </c>
      <c r="K708" s="2" t="str">
        <f>+IFERROR(VLOOKUP(B708,Sectores[[Sector]:[Columna1]],2),"")</f>
        <v>07 Delincuencia</v>
      </c>
      <c r="L708" s="2" t="str">
        <f>+IFERROR(VLOOKUP(C708,Contenido[[Contenido]:[Columna1]],2,0),"")</f>
        <v>07.02 Sentencias Dictadas por Delito</v>
      </c>
      <c r="M708" s="2" t="str">
        <f>+IFERROR(VLOOKUP(D708,Temas[[Tema]:[Columna1]],2,0),"")</f>
        <v>07.02.03 Delitos Cometidos por Empleados y Funcionarios Públicos</v>
      </c>
      <c r="AA708">
        <v>0</v>
      </c>
      <c r="AB708">
        <v>1</v>
      </c>
      <c r="AC708">
        <v>0</v>
      </c>
      <c r="AD708">
        <v>0</v>
      </c>
      <c r="AE708">
        <v>0</v>
      </c>
      <c r="AF708">
        <v>0</v>
      </c>
      <c r="AG708">
        <v>0</v>
      </c>
    </row>
    <row r="709" spans="1:33" x14ac:dyDescent="0.25">
      <c r="A709" t="s">
        <v>1669</v>
      </c>
      <c r="B709" t="s">
        <v>67</v>
      </c>
      <c r="C709" t="s">
        <v>1576</v>
      </c>
      <c r="D709" t="s">
        <v>1626</v>
      </c>
      <c r="E709" t="s">
        <v>1670</v>
      </c>
      <c r="G709" t="s">
        <v>1173</v>
      </c>
      <c r="J709" t="s">
        <v>1579</v>
      </c>
      <c r="K709" s="2" t="str">
        <f>+IFERROR(VLOOKUP(B709,Sectores[[Sector]:[Columna1]],2),"")</f>
        <v>07 Delincuencia</v>
      </c>
      <c r="L709" s="2" t="str">
        <f>+IFERROR(VLOOKUP(C709,Contenido[[Contenido]:[Columna1]],2,0),"")</f>
        <v>07.02 Sentencias Dictadas por Delito</v>
      </c>
      <c r="M709" s="2" t="str">
        <f>+IFERROR(VLOOKUP(D709,Temas[[Tema]:[Columna1]],2,0),"")</f>
        <v>07.02.10 Delitos Contra la Intimidad y la Libertad</v>
      </c>
      <c r="AA709">
        <v>17</v>
      </c>
      <c r="AB709">
        <v>12</v>
      </c>
      <c r="AC709">
        <v>14</v>
      </c>
      <c r="AD709">
        <v>22</v>
      </c>
      <c r="AE709">
        <v>41</v>
      </c>
      <c r="AF709">
        <v>76</v>
      </c>
      <c r="AG709">
        <v>72</v>
      </c>
    </row>
    <row r="710" spans="1:33" x14ac:dyDescent="0.25">
      <c r="A710" t="s">
        <v>1671</v>
      </c>
      <c r="B710" t="s">
        <v>67</v>
      </c>
      <c r="C710" t="s">
        <v>1576</v>
      </c>
      <c r="D710" t="s">
        <v>1647</v>
      </c>
      <c r="E710" t="s">
        <v>1672</v>
      </c>
      <c r="G710" t="s">
        <v>1173</v>
      </c>
      <c r="J710" t="s">
        <v>1579</v>
      </c>
      <c r="K710" s="2" t="str">
        <f>+IFERROR(VLOOKUP(B710,Sectores[[Sector]:[Columna1]],2),"")</f>
        <v>07 Delincuencia</v>
      </c>
      <c r="L710" s="2" t="str">
        <f>+IFERROR(VLOOKUP(C710,Contenido[[Contenido]:[Columna1]],2,0),"")</f>
        <v>07.02 Sentencias Dictadas por Delito</v>
      </c>
      <c r="M710" s="2" t="str">
        <f>+IFERROR(VLOOKUP(D710,Temas[[Tema]:[Columna1]],2,0),"")</f>
        <v>07.02.07 Delitos Contra el Orden Público, Funcionarios o Agentes del Estado</v>
      </c>
      <c r="AA710">
        <v>0</v>
      </c>
      <c r="AB710">
        <v>5</v>
      </c>
      <c r="AC710">
        <v>2</v>
      </c>
      <c r="AD710">
        <v>2</v>
      </c>
      <c r="AE710">
        <v>3</v>
      </c>
      <c r="AF710">
        <v>3</v>
      </c>
      <c r="AG710">
        <v>6</v>
      </c>
    </row>
    <row r="711" spans="1:33" x14ac:dyDescent="0.25">
      <c r="A711" t="s">
        <v>1673</v>
      </c>
      <c r="B711" t="s">
        <v>67</v>
      </c>
      <c r="C711" t="s">
        <v>1576</v>
      </c>
      <c r="D711" t="s">
        <v>1621</v>
      </c>
      <c r="E711" t="s">
        <v>1674</v>
      </c>
      <c r="G711" t="s">
        <v>1173</v>
      </c>
      <c r="J711" t="s">
        <v>1579</v>
      </c>
      <c r="K711" s="2" t="str">
        <f>+IFERROR(VLOOKUP(B711,Sectores[[Sector]:[Columna1]],2),"")</f>
        <v>07 Delincuencia</v>
      </c>
      <c r="L711" s="2" t="str">
        <f>+IFERROR(VLOOKUP(C711,Contenido[[Contenido]:[Columna1]],2,0),"")</f>
        <v>07.02 Sentencias Dictadas por Delito</v>
      </c>
      <c r="M711" s="2" t="str">
        <f>+IFERROR(VLOOKUP(D711,Temas[[Tema]:[Columna1]],2,0),"")</f>
        <v>07.02.03 Delitos Cometidos por Empleados y Funcionarios Públicos</v>
      </c>
      <c r="AA711">
        <v>0</v>
      </c>
      <c r="AB711">
        <v>2</v>
      </c>
      <c r="AC711">
        <v>0</v>
      </c>
      <c r="AD711">
        <v>5</v>
      </c>
      <c r="AE711">
        <v>100</v>
      </c>
      <c r="AF711">
        <v>246</v>
      </c>
      <c r="AG711">
        <v>1151</v>
      </c>
    </row>
    <row r="712" spans="1:33" x14ac:dyDescent="0.25">
      <c r="A712" t="s">
        <v>1675</v>
      </c>
      <c r="B712" t="s">
        <v>67</v>
      </c>
      <c r="C712" t="s">
        <v>1576</v>
      </c>
      <c r="D712" t="s">
        <v>1621</v>
      </c>
      <c r="E712" t="s">
        <v>1676</v>
      </c>
      <c r="G712" t="s">
        <v>1173</v>
      </c>
      <c r="J712" t="s">
        <v>1579</v>
      </c>
      <c r="K712" s="2" t="str">
        <f>+IFERROR(VLOOKUP(B712,Sectores[[Sector]:[Columna1]],2),"")</f>
        <v>07 Delincuencia</v>
      </c>
      <c r="L712" s="2" t="str">
        <f>+IFERROR(VLOOKUP(C712,Contenido[[Contenido]:[Columna1]],2,0),"")</f>
        <v>07.02 Sentencias Dictadas por Delito</v>
      </c>
      <c r="M712" s="2" t="str">
        <f>+IFERROR(VLOOKUP(D712,Temas[[Tema]:[Columna1]],2,0),"")</f>
        <v>07.02.03 Delitos Cometidos por Empleados y Funcionarios Públicos</v>
      </c>
      <c r="AA712">
        <v>0</v>
      </c>
      <c r="AB712">
        <v>0</v>
      </c>
      <c r="AC712">
        <v>2</v>
      </c>
      <c r="AD712">
        <v>1</v>
      </c>
      <c r="AE712">
        <v>15</v>
      </c>
      <c r="AF712">
        <v>21</v>
      </c>
      <c r="AG712">
        <v>9</v>
      </c>
    </row>
    <row r="713" spans="1:33" x14ac:dyDescent="0.25">
      <c r="A713" t="s">
        <v>1677</v>
      </c>
      <c r="B713" t="s">
        <v>67</v>
      </c>
      <c r="C713" t="s">
        <v>1576</v>
      </c>
      <c r="D713" t="s">
        <v>1621</v>
      </c>
      <c r="E713" t="s">
        <v>1678</v>
      </c>
      <c r="G713" t="s">
        <v>1173</v>
      </c>
      <c r="J713" t="s">
        <v>1579</v>
      </c>
      <c r="K713" s="2" t="str">
        <f>+IFERROR(VLOOKUP(B713,Sectores[[Sector]:[Columna1]],2),"")</f>
        <v>07 Delincuencia</v>
      </c>
      <c r="L713" s="2" t="str">
        <f>+IFERROR(VLOOKUP(C713,Contenido[[Contenido]:[Columna1]],2,0),"")</f>
        <v>07.02 Sentencias Dictadas por Delito</v>
      </c>
      <c r="M713" s="2" t="str">
        <f>+IFERROR(VLOOKUP(D713,Temas[[Tema]:[Columna1]],2,0),"")</f>
        <v>07.02.03 Delitos Cometidos por Empleados y Funcionarios Públicos</v>
      </c>
      <c r="AA713">
        <v>0</v>
      </c>
      <c r="AB713">
        <v>0</v>
      </c>
      <c r="AC713">
        <v>0</v>
      </c>
      <c r="AD713">
        <v>0</v>
      </c>
      <c r="AE713">
        <v>0</v>
      </c>
      <c r="AF713">
        <v>2</v>
      </c>
      <c r="AG713">
        <v>3</v>
      </c>
    </row>
    <row r="714" spans="1:33" x14ac:dyDescent="0.25">
      <c r="A714" t="s">
        <v>1679</v>
      </c>
      <c r="B714" t="s">
        <v>67</v>
      </c>
      <c r="C714" t="s">
        <v>1576</v>
      </c>
      <c r="D714" t="s">
        <v>1621</v>
      </c>
      <c r="E714" t="s">
        <v>1680</v>
      </c>
      <c r="G714" t="s">
        <v>1173</v>
      </c>
      <c r="J714" t="s">
        <v>1579</v>
      </c>
      <c r="K714" s="2" t="str">
        <f>+IFERROR(VLOOKUP(B714,Sectores[[Sector]:[Columna1]],2),"")</f>
        <v>07 Delincuencia</v>
      </c>
      <c r="L714" s="2" t="str">
        <f>+IFERROR(VLOOKUP(C714,Contenido[[Contenido]:[Columna1]],2,0),"")</f>
        <v>07.02 Sentencias Dictadas por Delito</v>
      </c>
      <c r="M714" s="2" t="str">
        <f>+IFERROR(VLOOKUP(D714,Temas[[Tema]:[Columna1]],2,0),"")</f>
        <v>07.02.03 Delitos Cometidos por Empleados y Funcionarios Públicos</v>
      </c>
      <c r="AA714">
        <v>0</v>
      </c>
      <c r="AB714">
        <v>0</v>
      </c>
      <c r="AC714">
        <v>0</v>
      </c>
      <c r="AD714">
        <v>2</v>
      </c>
      <c r="AE714">
        <v>3</v>
      </c>
      <c r="AF714">
        <v>12</v>
      </c>
      <c r="AG714">
        <v>32</v>
      </c>
    </row>
    <row r="715" spans="1:33" x14ac:dyDescent="0.25">
      <c r="A715" t="s">
        <v>1681</v>
      </c>
      <c r="B715" t="s">
        <v>67</v>
      </c>
      <c r="C715" t="s">
        <v>1576</v>
      </c>
      <c r="D715" t="s">
        <v>1591</v>
      </c>
      <c r="E715" t="s">
        <v>1682</v>
      </c>
      <c r="G715" t="s">
        <v>1173</v>
      </c>
      <c r="J715" t="s">
        <v>1579</v>
      </c>
      <c r="K715" s="2" t="str">
        <f>+IFERROR(VLOOKUP(B715,Sectores[[Sector]:[Columna1]],2),"")</f>
        <v>07 Delincuencia</v>
      </c>
      <c r="L715" s="2" t="str">
        <f>+IFERROR(VLOOKUP(C715,Contenido[[Contenido]:[Columna1]],2,0),"")</f>
        <v>07.02 Sentencias Dictadas por Delito</v>
      </c>
      <c r="M715" s="2" t="str">
        <f>+IFERROR(VLOOKUP(D715,Temas[[Tema]:[Columna1]],2,0),"")</f>
        <v>07.02.11 Delitos Contra la Propiedad y el Patrimonio</v>
      </c>
      <c r="AA715">
        <v>19</v>
      </c>
      <c r="AB715">
        <v>83</v>
      </c>
      <c r="AC715">
        <v>90</v>
      </c>
      <c r="AD715">
        <v>208</v>
      </c>
      <c r="AE715">
        <v>27</v>
      </c>
      <c r="AF715">
        <v>82</v>
      </c>
      <c r="AG715">
        <v>122</v>
      </c>
    </row>
    <row r="716" spans="1:33" x14ac:dyDescent="0.25">
      <c r="A716" t="s">
        <v>1683</v>
      </c>
      <c r="B716" t="s">
        <v>67</v>
      </c>
      <c r="C716" t="s">
        <v>1576</v>
      </c>
      <c r="D716" t="s">
        <v>1591</v>
      </c>
      <c r="E716" t="s">
        <v>1684</v>
      </c>
      <c r="G716" t="s">
        <v>1173</v>
      </c>
      <c r="J716" t="s">
        <v>1579</v>
      </c>
      <c r="K716" s="2" t="str">
        <f>+IFERROR(VLOOKUP(B716,Sectores[[Sector]:[Columna1]],2),"")</f>
        <v>07 Delincuencia</v>
      </c>
      <c r="L716" s="2" t="str">
        <f>+IFERROR(VLOOKUP(C716,Contenido[[Contenido]:[Columna1]],2,0),"")</f>
        <v>07.02 Sentencias Dictadas por Delito</v>
      </c>
      <c r="M716" s="2" t="str">
        <f>+IFERROR(VLOOKUP(D716,Temas[[Tema]:[Columna1]],2,0),"")</f>
        <v>07.02.11 Delitos Contra la Propiedad y el Patrimonio</v>
      </c>
      <c r="AA716">
        <v>1474</v>
      </c>
      <c r="AB716">
        <v>1843</v>
      </c>
      <c r="AC716">
        <v>1951</v>
      </c>
      <c r="AD716">
        <v>1317</v>
      </c>
      <c r="AE716">
        <v>1274</v>
      </c>
      <c r="AF716">
        <v>2010</v>
      </c>
      <c r="AG716">
        <v>1458</v>
      </c>
    </row>
    <row r="717" spans="1:33" x14ac:dyDescent="0.25">
      <c r="A717" t="s">
        <v>1685</v>
      </c>
      <c r="B717" t="s">
        <v>67</v>
      </c>
      <c r="C717" t="s">
        <v>1576</v>
      </c>
      <c r="D717" t="s">
        <v>1591</v>
      </c>
      <c r="E717" t="s">
        <v>1686</v>
      </c>
      <c r="G717" t="s">
        <v>1173</v>
      </c>
      <c r="J717" t="s">
        <v>1579</v>
      </c>
      <c r="K717" s="2" t="str">
        <f>+IFERROR(VLOOKUP(B717,Sectores[[Sector]:[Columna1]],2),"")</f>
        <v>07 Delincuencia</v>
      </c>
      <c r="L717" s="2" t="str">
        <f>+IFERROR(VLOOKUP(C717,Contenido[[Contenido]:[Columna1]],2,0),"")</f>
        <v>07.02 Sentencias Dictadas por Delito</v>
      </c>
      <c r="M717" s="2" t="str">
        <f>+IFERROR(VLOOKUP(D717,Temas[[Tema]:[Columna1]],2,0),"")</f>
        <v>07.02.11 Delitos Contra la Propiedad y el Patrimonio</v>
      </c>
      <c r="AA717">
        <v>0</v>
      </c>
      <c r="AB717">
        <v>0</v>
      </c>
      <c r="AC717">
        <v>0</v>
      </c>
      <c r="AD717">
        <v>5</v>
      </c>
      <c r="AE717">
        <v>4</v>
      </c>
      <c r="AF717">
        <v>11</v>
      </c>
      <c r="AG717">
        <v>10</v>
      </c>
    </row>
    <row r="718" spans="1:33" x14ac:dyDescent="0.25">
      <c r="A718" t="s">
        <v>1687</v>
      </c>
      <c r="B718" t="s">
        <v>67</v>
      </c>
      <c r="C718" t="s">
        <v>1576</v>
      </c>
      <c r="D718" t="s">
        <v>1591</v>
      </c>
      <c r="E718" t="s">
        <v>1688</v>
      </c>
      <c r="G718" t="s">
        <v>1173</v>
      </c>
      <c r="J718" t="s">
        <v>1579</v>
      </c>
      <c r="K718" s="2" t="str">
        <f>+IFERROR(VLOOKUP(B718,Sectores[[Sector]:[Columna1]],2),"")</f>
        <v>07 Delincuencia</v>
      </c>
      <c r="L718" s="2" t="str">
        <f>+IFERROR(VLOOKUP(C718,Contenido[[Contenido]:[Columna1]],2,0),"")</f>
        <v>07.02 Sentencias Dictadas por Delito</v>
      </c>
      <c r="M718" s="2" t="str">
        <f>+IFERROR(VLOOKUP(D718,Temas[[Tema]:[Columna1]],2,0),"")</f>
        <v>07.02.11 Delitos Contra la Propiedad y el Patrimonio</v>
      </c>
      <c r="AA718">
        <v>6528</v>
      </c>
      <c r="AB718">
        <v>6094</v>
      </c>
      <c r="AC718">
        <v>5855</v>
      </c>
      <c r="AD718">
        <v>6064</v>
      </c>
      <c r="AE718">
        <v>5494</v>
      </c>
      <c r="AF718">
        <v>5998</v>
      </c>
      <c r="AG718">
        <v>5872</v>
      </c>
    </row>
    <row r="719" spans="1:33" x14ac:dyDescent="0.25">
      <c r="A719" t="s">
        <v>1689</v>
      </c>
      <c r="B719" t="s">
        <v>67</v>
      </c>
      <c r="C719" t="s">
        <v>1576</v>
      </c>
      <c r="D719" t="s">
        <v>1591</v>
      </c>
      <c r="E719" t="s">
        <v>1690</v>
      </c>
      <c r="G719" t="s">
        <v>1173</v>
      </c>
      <c r="J719" t="s">
        <v>1579</v>
      </c>
      <c r="K719" s="2" t="str">
        <f>+IFERROR(VLOOKUP(B719,Sectores[[Sector]:[Columna1]],2),"")</f>
        <v>07 Delincuencia</v>
      </c>
      <c r="L719" s="2" t="str">
        <f>+IFERROR(VLOOKUP(C719,Contenido[[Contenido]:[Columna1]],2,0),"")</f>
        <v>07.02 Sentencias Dictadas por Delito</v>
      </c>
      <c r="M719" s="2" t="str">
        <f>+IFERROR(VLOOKUP(D719,Temas[[Tema]:[Columna1]],2,0),"")</f>
        <v>07.02.11 Delitos Contra la Propiedad y el Patrimonio</v>
      </c>
      <c r="AA719">
        <v>19</v>
      </c>
      <c r="AB719">
        <v>20</v>
      </c>
      <c r="AC719">
        <v>5</v>
      </c>
      <c r="AD719">
        <v>5</v>
      </c>
      <c r="AE719">
        <v>8</v>
      </c>
      <c r="AF719">
        <v>6</v>
      </c>
      <c r="AG719">
        <v>1</v>
      </c>
    </row>
    <row r="720" spans="1:33" x14ac:dyDescent="0.25">
      <c r="A720" t="s">
        <v>1691</v>
      </c>
      <c r="B720" t="s">
        <v>67</v>
      </c>
      <c r="C720" t="s">
        <v>1576</v>
      </c>
      <c r="D720" t="s">
        <v>1591</v>
      </c>
      <c r="E720" t="s">
        <v>1692</v>
      </c>
      <c r="G720" t="s">
        <v>1173</v>
      </c>
      <c r="J720" t="s">
        <v>1579</v>
      </c>
      <c r="K720" s="2" t="str">
        <f>+IFERROR(VLOOKUP(B720,Sectores[[Sector]:[Columna1]],2),"")</f>
        <v>07 Delincuencia</v>
      </c>
      <c r="L720" s="2" t="str">
        <f>+IFERROR(VLOOKUP(C720,Contenido[[Contenido]:[Columna1]],2,0),"")</f>
        <v>07.02 Sentencias Dictadas por Delito</v>
      </c>
      <c r="M720" s="2" t="str">
        <f>+IFERROR(VLOOKUP(D720,Temas[[Tema]:[Columna1]],2,0),"")</f>
        <v>07.02.11 Delitos Contra la Propiedad y el Patrimonio</v>
      </c>
      <c r="AA720">
        <v>0</v>
      </c>
      <c r="AB720">
        <v>0</v>
      </c>
      <c r="AC720">
        <v>0</v>
      </c>
      <c r="AD720">
        <v>0</v>
      </c>
      <c r="AE720">
        <v>1</v>
      </c>
      <c r="AF720">
        <v>0</v>
      </c>
      <c r="AG720">
        <v>18</v>
      </c>
    </row>
    <row r="721" spans="1:33" x14ac:dyDescent="0.25">
      <c r="A721" t="s">
        <v>1693</v>
      </c>
      <c r="B721" t="s">
        <v>67</v>
      </c>
      <c r="C721" t="s">
        <v>1576</v>
      </c>
      <c r="D721" t="s">
        <v>1647</v>
      </c>
      <c r="E721" t="s">
        <v>1694</v>
      </c>
      <c r="G721" t="s">
        <v>1173</v>
      </c>
      <c r="J721" t="s">
        <v>1579</v>
      </c>
      <c r="K721" s="2" t="str">
        <f>+IFERROR(VLOOKUP(B721,Sectores[[Sector]:[Columna1]],2),"")</f>
        <v>07 Delincuencia</v>
      </c>
      <c r="L721" s="2" t="str">
        <f>+IFERROR(VLOOKUP(C721,Contenido[[Contenido]:[Columna1]],2,0),"")</f>
        <v>07.02 Sentencias Dictadas por Delito</v>
      </c>
      <c r="M721" s="2" t="str">
        <f>+IFERROR(VLOOKUP(D721,Temas[[Tema]:[Columna1]],2,0),"")</f>
        <v>07.02.07 Delitos Contra el Orden Público, Funcionarios o Agentes del Estado</v>
      </c>
      <c r="AA721">
        <v>248</v>
      </c>
      <c r="AB721">
        <v>167</v>
      </c>
      <c r="AC721">
        <v>144</v>
      </c>
      <c r="AD721">
        <v>145</v>
      </c>
      <c r="AE721">
        <v>109</v>
      </c>
      <c r="AF721">
        <v>96</v>
      </c>
      <c r="AG721">
        <v>338</v>
      </c>
    </row>
    <row r="722" spans="1:33" x14ac:dyDescent="0.25">
      <c r="A722" t="s">
        <v>1695</v>
      </c>
      <c r="B722" t="s">
        <v>67</v>
      </c>
      <c r="C722" t="s">
        <v>1576</v>
      </c>
      <c r="D722" t="s">
        <v>1588</v>
      </c>
      <c r="E722" t="s">
        <v>1696</v>
      </c>
      <c r="G722" t="s">
        <v>1173</v>
      </c>
      <c r="J722" t="s">
        <v>1579</v>
      </c>
      <c r="K722" s="2" t="str">
        <f>+IFERROR(VLOOKUP(B722,Sectores[[Sector]:[Columna1]],2),"")</f>
        <v>07 Delincuencia</v>
      </c>
      <c r="L722" s="2" t="str">
        <f>+IFERROR(VLOOKUP(C722,Contenido[[Contenido]:[Columna1]],2,0),"")</f>
        <v>07.02 Sentencias Dictadas por Delito</v>
      </c>
      <c r="M722" s="2" t="str">
        <f>+IFERROR(VLOOKUP(D722,Temas[[Tema]:[Columna1]],2,0),"")</f>
        <v>07.02.06 Delitos Contra el Medioambientales y Seres Vivos</v>
      </c>
      <c r="AA722">
        <v>0</v>
      </c>
      <c r="AB722">
        <v>0</v>
      </c>
      <c r="AC722">
        <v>0</v>
      </c>
      <c r="AD722">
        <v>0</v>
      </c>
      <c r="AE722">
        <v>0</v>
      </c>
      <c r="AF722">
        <v>0</v>
      </c>
      <c r="AG722">
        <v>2</v>
      </c>
    </row>
    <row r="723" spans="1:33" x14ac:dyDescent="0.25">
      <c r="A723" t="s">
        <v>1697</v>
      </c>
      <c r="B723" t="s">
        <v>67</v>
      </c>
      <c r="C723" t="s">
        <v>1576</v>
      </c>
      <c r="D723" t="s">
        <v>1698</v>
      </c>
      <c r="E723" t="s">
        <v>1699</v>
      </c>
      <c r="G723" t="s">
        <v>1173</v>
      </c>
      <c r="J723" t="s">
        <v>1579</v>
      </c>
      <c r="K723" s="2" t="str">
        <f>+IFERROR(VLOOKUP(B723,Sectores[[Sector]:[Columna1]],2),"")</f>
        <v>07 Delincuencia</v>
      </c>
      <c r="L723" s="2" t="str">
        <f>+IFERROR(VLOOKUP(C723,Contenido[[Contenido]:[Columna1]],2,0),"")</f>
        <v>07.02 Sentencias Dictadas por Delito</v>
      </c>
      <c r="M723" s="2" t="str">
        <f>+IFERROR(VLOOKUP(D723,Temas[[Tema]:[Columna1]],2,0),"")</f>
        <v>07.02.02 Crimen Organizado y Lavado de Dinero</v>
      </c>
      <c r="AA723">
        <v>0</v>
      </c>
      <c r="AB723">
        <v>1</v>
      </c>
      <c r="AC723">
        <v>29</v>
      </c>
      <c r="AD723">
        <v>31</v>
      </c>
      <c r="AE723">
        <v>13</v>
      </c>
      <c r="AF723">
        <v>11</v>
      </c>
      <c r="AG723">
        <v>32</v>
      </c>
    </row>
    <row r="724" spans="1:33" x14ac:dyDescent="0.25">
      <c r="A724" t="s">
        <v>1700</v>
      </c>
      <c r="B724" t="s">
        <v>67</v>
      </c>
      <c r="C724" t="s">
        <v>1576</v>
      </c>
      <c r="D724" t="s">
        <v>1698</v>
      </c>
      <c r="E724" t="s">
        <v>1701</v>
      </c>
      <c r="G724" t="s">
        <v>1173</v>
      </c>
      <c r="J724" t="s">
        <v>1579</v>
      </c>
      <c r="K724" s="2" t="str">
        <f>+IFERROR(VLOOKUP(B724,Sectores[[Sector]:[Columna1]],2),"")</f>
        <v>07 Delincuencia</v>
      </c>
      <c r="L724" s="2" t="str">
        <f>+IFERROR(VLOOKUP(C724,Contenido[[Contenido]:[Columna1]],2,0),"")</f>
        <v>07.02 Sentencias Dictadas por Delito</v>
      </c>
      <c r="M724" s="2" t="str">
        <f>+IFERROR(VLOOKUP(D724,Temas[[Tema]:[Columna1]],2,0),"")</f>
        <v>07.02.02 Crimen Organizado y Lavado de Dinero</v>
      </c>
      <c r="AA724">
        <v>4</v>
      </c>
      <c r="AB724">
        <v>8</v>
      </c>
      <c r="AC724">
        <v>7</v>
      </c>
      <c r="AD724">
        <v>6</v>
      </c>
      <c r="AE724">
        <v>2</v>
      </c>
      <c r="AF724">
        <v>0</v>
      </c>
      <c r="AG724">
        <v>4</v>
      </c>
    </row>
    <row r="725" spans="1:33" x14ac:dyDescent="0.25">
      <c r="A725" t="s">
        <v>1702</v>
      </c>
      <c r="B725" t="s">
        <v>67</v>
      </c>
      <c r="C725" t="s">
        <v>1576</v>
      </c>
      <c r="D725" t="s">
        <v>1698</v>
      </c>
      <c r="E725" t="s">
        <v>1703</v>
      </c>
      <c r="G725" t="s">
        <v>1173</v>
      </c>
      <c r="J725" t="s">
        <v>1579</v>
      </c>
      <c r="K725" s="2" t="str">
        <f>+IFERROR(VLOOKUP(B725,Sectores[[Sector]:[Columna1]],2),"")</f>
        <v>07 Delincuencia</v>
      </c>
      <c r="L725" s="2" t="str">
        <f>+IFERROR(VLOOKUP(C725,Contenido[[Contenido]:[Columna1]],2,0),"")</f>
        <v>07.02 Sentencias Dictadas por Delito</v>
      </c>
      <c r="M725" s="2" t="str">
        <f>+IFERROR(VLOOKUP(D725,Temas[[Tema]:[Columna1]],2,0),"")</f>
        <v>07.02.02 Crimen Organizado y Lavado de Dinero</v>
      </c>
      <c r="AA725">
        <v>3</v>
      </c>
      <c r="AB725">
        <v>4</v>
      </c>
      <c r="AC725">
        <v>0</v>
      </c>
      <c r="AD725">
        <v>0</v>
      </c>
      <c r="AE725">
        <v>1</v>
      </c>
      <c r="AF725">
        <v>4</v>
      </c>
      <c r="AG725">
        <v>4</v>
      </c>
    </row>
    <row r="726" spans="1:33" x14ac:dyDescent="0.25">
      <c r="A726" t="s">
        <v>1704</v>
      </c>
      <c r="B726" t="s">
        <v>67</v>
      </c>
      <c r="C726" t="s">
        <v>1576</v>
      </c>
      <c r="D726" t="s">
        <v>1698</v>
      </c>
      <c r="E726" t="s">
        <v>1705</v>
      </c>
      <c r="G726" t="s">
        <v>1173</v>
      </c>
      <c r="J726" t="s">
        <v>1579</v>
      </c>
      <c r="K726" s="2" t="str">
        <f>+IFERROR(VLOOKUP(B726,Sectores[[Sector]:[Columna1]],2),"")</f>
        <v>07 Delincuencia</v>
      </c>
      <c r="L726" s="2" t="str">
        <f>+IFERROR(VLOOKUP(C726,Contenido[[Contenido]:[Columna1]],2,0),"")</f>
        <v>07.02 Sentencias Dictadas por Delito</v>
      </c>
      <c r="M726" s="2" t="str">
        <f>+IFERROR(VLOOKUP(D726,Temas[[Tema]:[Columna1]],2,0),"")</f>
        <v>07.02.02 Crimen Organizado y Lavado de Dinero</v>
      </c>
      <c r="AA726">
        <v>109</v>
      </c>
      <c r="AB726">
        <v>179</v>
      </c>
      <c r="AC726">
        <v>154</v>
      </c>
      <c r="AD726">
        <v>268</v>
      </c>
      <c r="AE726">
        <v>146</v>
      </c>
      <c r="AF726">
        <v>122</v>
      </c>
      <c r="AG726">
        <v>211</v>
      </c>
    </row>
    <row r="727" spans="1:33" x14ac:dyDescent="0.25">
      <c r="A727" t="s">
        <v>1706</v>
      </c>
      <c r="B727" t="s">
        <v>67</v>
      </c>
      <c r="C727" t="s">
        <v>1576</v>
      </c>
      <c r="D727" t="s">
        <v>1647</v>
      </c>
      <c r="E727" t="s">
        <v>1707</v>
      </c>
      <c r="G727" t="s">
        <v>1173</v>
      </c>
      <c r="J727" t="s">
        <v>1579</v>
      </c>
      <c r="K727" s="2" t="str">
        <f>+IFERROR(VLOOKUP(B727,Sectores[[Sector]:[Columna1]],2),"")</f>
        <v>07 Delincuencia</v>
      </c>
      <c r="L727" s="2" t="str">
        <f>+IFERROR(VLOOKUP(C727,Contenido[[Contenido]:[Columna1]],2,0),"")</f>
        <v>07.02 Sentencias Dictadas por Delito</v>
      </c>
      <c r="M727" s="2" t="str">
        <f>+IFERROR(VLOOKUP(D727,Temas[[Tema]:[Columna1]],2,0),"")</f>
        <v>07.02.07 Delitos Contra el Orden Público, Funcionarios o Agentes del Estado</v>
      </c>
      <c r="AA727">
        <v>108</v>
      </c>
      <c r="AB727">
        <v>111</v>
      </c>
      <c r="AC727">
        <v>111</v>
      </c>
      <c r="AD727">
        <v>81</v>
      </c>
      <c r="AE727">
        <v>66</v>
      </c>
      <c r="AF727">
        <v>53</v>
      </c>
      <c r="AG727">
        <v>152</v>
      </c>
    </row>
    <row r="728" spans="1:33" x14ac:dyDescent="0.25">
      <c r="A728" t="s">
        <v>1708</v>
      </c>
      <c r="B728" t="s">
        <v>67</v>
      </c>
      <c r="C728" t="s">
        <v>1576</v>
      </c>
      <c r="D728" t="s">
        <v>1647</v>
      </c>
      <c r="E728" t="s">
        <v>1709</v>
      </c>
      <c r="G728" t="s">
        <v>1173</v>
      </c>
      <c r="J728" t="s">
        <v>1579</v>
      </c>
      <c r="K728" s="2" t="str">
        <f>+IFERROR(VLOOKUP(B728,Sectores[[Sector]:[Columna1]],2),"")</f>
        <v>07 Delincuencia</v>
      </c>
      <c r="L728" s="2" t="str">
        <f>+IFERROR(VLOOKUP(C728,Contenido[[Contenido]:[Columna1]],2,0),"")</f>
        <v>07.02 Sentencias Dictadas por Delito</v>
      </c>
      <c r="M728" s="2" t="str">
        <f>+IFERROR(VLOOKUP(D728,Temas[[Tema]:[Columna1]],2,0),"")</f>
        <v>07.02.07 Delitos Contra el Orden Público, Funcionarios o Agentes del Estado</v>
      </c>
      <c r="AA728">
        <v>12</v>
      </c>
      <c r="AB728">
        <v>23</v>
      </c>
      <c r="AC728">
        <v>17</v>
      </c>
      <c r="AD728">
        <v>29</v>
      </c>
      <c r="AE728">
        <v>52</v>
      </c>
      <c r="AF728">
        <v>49</v>
      </c>
      <c r="AG728">
        <v>123</v>
      </c>
    </row>
    <row r="729" spans="1:33" x14ac:dyDescent="0.25">
      <c r="A729" t="s">
        <v>1710</v>
      </c>
      <c r="B729" t="s">
        <v>67</v>
      </c>
      <c r="C729" t="s">
        <v>1576</v>
      </c>
      <c r="D729" t="s">
        <v>1647</v>
      </c>
      <c r="E729" t="s">
        <v>1711</v>
      </c>
      <c r="G729" t="s">
        <v>1173</v>
      </c>
      <c r="J729" t="s">
        <v>1579</v>
      </c>
      <c r="K729" s="2" t="str">
        <f>+IFERROR(VLOOKUP(B729,Sectores[[Sector]:[Columna1]],2),"")</f>
        <v>07 Delincuencia</v>
      </c>
      <c r="L729" s="2" t="str">
        <f>+IFERROR(VLOOKUP(C729,Contenido[[Contenido]:[Columna1]],2,0),"")</f>
        <v>07.02 Sentencias Dictadas por Delito</v>
      </c>
      <c r="M729" s="2" t="str">
        <f>+IFERROR(VLOOKUP(D729,Temas[[Tema]:[Columna1]],2,0),"")</f>
        <v>07.02.07 Delitos Contra el Orden Público, Funcionarios o Agentes del Estado</v>
      </c>
      <c r="AA729">
        <v>30</v>
      </c>
      <c r="AB729">
        <v>54</v>
      </c>
      <c r="AC729">
        <v>18</v>
      </c>
      <c r="AD729">
        <v>18</v>
      </c>
      <c r="AE729">
        <v>21</v>
      </c>
      <c r="AF729">
        <v>16</v>
      </c>
      <c r="AG729">
        <v>53</v>
      </c>
    </row>
    <row r="730" spans="1:33" x14ac:dyDescent="0.25">
      <c r="A730" t="s">
        <v>1712</v>
      </c>
      <c r="B730" t="s">
        <v>67</v>
      </c>
      <c r="C730" t="s">
        <v>1576</v>
      </c>
      <c r="D730" t="s">
        <v>1647</v>
      </c>
      <c r="E730" t="s">
        <v>1713</v>
      </c>
      <c r="G730" t="s">
        <v>1173</v>
      </c>
      <c r="J730" t="s">
        <v>1579</v>
      </c>
      <c r="K730" s="2" t="str">
        <f>+IFERROR(VLOOKUP(B730,Sectores[[Sector]:[Columna1]],2),"")</f>
        <v>07 Delincuencia</v>
      </c>
      <c r="L730" s="2" t="str">
        <f>+IFERROR(VLOOKUP(C730,Contenido[[Contenido]:[Columna1]],2,0),"")</f>
        <v>07.02 Sentencias Dictadas por Delito</v>
      </c>
      <c r="M730" s="2" t="str">
        <f>+IFERROR(VLOOKUP(D730,Temas[[Tema]:[Columna1]],2,0),"")</f>
        <v>07.02.07 Delitos Contra el Orden Público, Funcionarios o Agentes del Estado</v>
      </c>
      <c r="AA730">
        <v>149</v>
      </c>
      <c r="AB730">
        <v>175</v>
      </c>
      <c r="AC730">
        <v>165</v>
      </c>
      <c r="AD730">
        <v>224</v>
      </c>
      <c r="AE730">
        <v>281</v>
      </c>
      <c r="AF730">
        <v>340</v>
      </c>
      <c r="AG730">
        <v>549</v>
      </c>
    </row>
    <row r="731" spans="1:33" x14ac:dyDescent="0.25">
      <c r="A731" t="s">
        <v>1714</v>
      </c>
      <c r="B731" t="s">
        <v>67</v>
      </c>
      <c r="C731" t="s">
        <v>1576</v>
      </c>
      <c r="D731" t="s">
        <v>1594</v>
      </c>
      <c r="E731" t="s">
        <v>1715</v>
      </c>
      <c r="G731" t="s">
        <v>1173</v>
      </c>
      <c r="J731" t="s">
        <v>1579</v>
      </c>
      <c r="K731" s="2" t="str">
        <f>+IFERROR(VLOOKUP(B731,Sectores[[Sector]:[Columna1]],2),"")</f>
        <v>07 Delincuencia</v>
      </c>
      <c r="L731" s="2" t="str">
        <f>+IFERROR(VLOOKUP(C731,Contenido[[Contenido]:[Columna1]],2,0),"")</f>
        <v>07.02 Sentencias Dictadas por Delito</v>
      </c>
      <c r="M731" s="2" t="str">
        <f>+IFERROR(VLOOKUP(D731,Temas[[Tema]:[Columna1]],2,0),"")</f>
        <v>07.02.14 Delitos Contra la Vida, Integridad o Dignidad Personal</v>
      </c>
      <c r="AA731">
        <v>32</v>
      </c>
      <c r="AB731">
        <v>15</v>
      </c>
      <c r="AC731">
        <v>19</v>
      </c>
      <c r="AD731">
        <v>9</v>
      </c>
      <c r="AE731">
        <v>4</v>
      </c>
      <c r="AF731">
        <v>5</v>
      </c>
      <c r="AG731">
        <v>12</v>
      </c>
    </row>
    <row r="732" spans="1:33" x14ac:dyDescent="0.25">
      <c r="A732" t="s">
        <v>1716</v>
      </c>
      <c r="B732" t="s">
        <v>67</v>
      </c>
      <c r="C732" t="s">
        <v>1576</v>
      </c>
      <c r="D732" t="s">
        <v>1717</v>
      </c>
      <c r="E732" t="s">
        <v>1718</v>
      </c>
      <c r="G732" t="s">
        <v>1173</v>
      </c>
      <c r="J732" t="s">
        <v>1579</v>
      </c>
      <c r="K732" s="2" t="str">
        <f>+IFERROR(VLOOKUP(B732,Sectores[[Sector]:[Columna1]],2),"")</f>
        <v>07 Delincuencia</v>
      </c>
      <c r="L732" s="2" t="str">
        <f>+IFERROR(VLOOKUP(C732,Contenido[[Contenido]:[Columna1]],2,0),"")</f>
        <v>07.02 Sentencias Dictadas por Delito</v>
      </c>
      <c r="M732" s="2" t="str">
        <f>+IFERROR(VLOOKUP(D732,Temas[[Tema]:[Columna1]],2,0),"")</f>
        <v>07.02.04 Delitos Contra el Estado Civil y la Familia</v>
      </c>
      <c r="AA732">
        <v>16</v>
      </c>
      <c r="AB732">
        <v>15</v>
      </c>
      <c r="AC732">
        <v>17</v>
      </c>
      <c r="AD732">
        <v>12</v>
      </c>
      <c r="AE732">
        <v>7</v>
      </c>
      <c r="AF732">
        <v>9</v>
      </c>
      <c r="AG732">
        <v>10</v>
      </c>
    </row>
    <row r="733" spans="1:33" x14ac:dyDescent="0.25">
      <c r="A733" t="s">
        <v>1719</v>
      </c>
      <c r="B733" t="s">
        <v>67</v>
      </c>
      <c r="C733" t="s">
        <v>1576</v>
      </c>
      <c r="D733" t="s">
        <v>1720</v>
      </c>
      <c r="E733" t="s">
        <v>1721</v>
      </c>
      <c r="G733" t="s">
        <v>1173</v>
      </c>
      <c r="J733" t="s">
        <v>1579</v>
      </c>
      <c r="K733" s="2" t="str">
        <f>+IFERROR(VLOOKUP(B733,Sectores[[Sector]:[Columna1]],2),"")</f>
        <v>07 Delincuencia</v>
      </c>
      <c r="L733" s="2" t="str">
        <f>+IFERROR(VLOOKUP(C733,Contenido[[Contenido]:[Columna1]],2,0),"")</f>
        <v>07.02 Sentencias Dictadas por Delito</v>
      </c>
      <c r="M733" s="2" t="str">
        <f>+IFERROR(VLOOKUP(D733,Temas[[Tema]:[Columna1]],2,0),"")</f>
        <v>07.02.05 Delitos Contra el Honor</v>
      </c>
      <c r="AA733">
        <v>206</v>
      </c>
      <c r="AB733">
        <v>181</v>
      </c>
      <c r="AC733">
        <v>189</v>
      </c>
      <c r="AD733">
        <v>198</v>
      </c>
      <c r="AE733">
        <v>189</v>
      </c>
      <c r="AF733">
        <v>201</v>
      </c>
      <c r="AG733">
        <v>263</v>
      </c>
    </row>
    <row r="734" spans="1:33" x14ac:dyDescent="0.25">
      <c r="A734" t="s">
        <v>1722</v>
      </c>
      <c r="B734" t="s">
        <v>67</v>
      </c>
      <c r="C734" t="s">
        <v>1576</v>
      </c>
      <c r="D734" t="s">
        <v>1626</v>
      </c>
      <c r="E734" t="s">
        <v>1723</v>
      </c>
      <c r="G734" t="s">
        <v>1173</v>
      </c>
      <c r="J734" t="s">
        <v>1579</v>
      </c>
      <c r="K734" s="2" t="str">
        <f>+IFERROR(VLOOKUP(B734,Sectores[[Sector]:[Columna1]],2),"")</f>
        <v>07 Delincuencia</v>
      </c>
      <c r="L734" s="2" t="str">
        <f>+IFERROR(VLOOKUP(C734,Contenido[[Contenido]:[Columna1]],2,0),"")</f>
        <v>07.02 Sentencias Dictadas por Delito</v>
      </c>
      <c r="M734" s="2" t="str">
        <f>+IFERROR(VLOOKUP(D734,Temas[[Tema]:[Columna1]],2,0),"")</f>
        <v>07.02.10 Delitos Contra la Intimidad y la Libertad</v>
      </c>
      <c r="AA734">
        <v>0</v>
      </c>
      <c r="AB734">
        <v>0</v>
      </c>
      <c r="AC734">
        <v>0</v>
      </c>
      <c r="AD734">
        <v>0</v>
      </c>
      <c r="AE734">
        <v>0</v>
      </c>
      <c r="AF734">
        <v>0</v>
      </c>
      <c r="AG734">
        <v>7</v>
      </c>
    </row>
    <row r="735" spans="1:33" x14ac:dyDescent="0.25">
      <c r="A735" t="s">
        <v>1724</v>
      </c>
      <c r="B735" t="s">
        <v>67</v>
      </c>
      <c r="C735" t="s">
        <v>1576</v>
      </c>
      <c r="D735" t="s">
        <v>1594</v>
      </c>
      <c r="E735" t="s">
        <v>1725</v>
      </c>
      <c r="G735" t="s">
        <v>1173</v>
      </c>
      <c r="J735" t="s">
        <v>1579</v>
      </c>
      <c r="K735" s="2" t="str">
        <f>+IFERROR(VLOOKUP(B735,Sectores[[Sector]:[Columna1]],2),"")</f>
        <v>07 Delincuencia</v>
      </c>
      <c r="L735" s="2" t="str">
        <f>+IFERROR(VLOOKUP(C735,Contenido[[Contenido]:[Columna1]],2,0),"")</f>
        <v>07.02 Sentencias Dictadas por Delito</v>
      </c>
      <c r="M735" s="2" t="str">
        <f>+IFERROR(VLOOKUP(D735,Temas[[Tema]:[Columna1]],2,0),"")</f>
        <v>07.02.14 Delitos Contra la Vida, Integridad o Dignidad Personal</v>
      </c>
      <c r="AA735">
        <v>0</v>
      </c>
      <c r="AB735">
        <v>1</v>
      </c>
      <c r="AC735">
        <v>2</v>
      </c>
      <c r="AD735">
        <v>3</v>
      </c>
      <c r="AE735">
        <v>3</v>
      </c>
      <c r="AF735">
        <v>4</v>
      </c>
      <c r="AG735">
        <v>5</v>
      </c>
    </row>
    <row r="736" spans="1:33" x14ac:dyDescent="0.25">
      <c r="A736" t="s">
        <v>1726</v>
      </c>
      <c r="B736" t="s">
        <v>67</v>
      </c>
      <c r="C736" t="s">
        <v>1576</v>
      </c>
      <c r="D736" t="s">
        <v>1647</v>
      </c>
      <c r="E736" t="s">
        <v>1727</v>
      </c>
      <c r="G736" t="s">
        <v>1173</v>
      </c>
      <c r="J736" t="s">
        <v>1579</v>
      </c>
      <c r="K736" s="2" t="str">
        <f>+IFERROR(VLOOKUP(B736,Sectores[[Sector]:[Columna1]],2),"")</f>
        <v>07 Delincuencia</v>
      </c>
      <c r="L736" s="2" t="str">
        <f>+IFERROR(VLOOKUP(C736,Contenido[[Contenido]:[Columna1]],2,0),"")</f>
        <v>07.02 Sentencias Dictadas por Delito</v>
      </c>
      <c r="M736" s="2" t="str">
        <f>+IFERROR(VLOOKUP(D736,Temas[[Tema]:[Columna1]],2,0),"")</f>
        <v>07.02.07 Delitos Contra el Orden Público, Funcionarios o Agentes del Estado</v>
      </c>
      <c r="AA736">
        <v>5</v>
      </c>
      <c r="AB736">
        <v>6</v>
      </c>
      <c r="AC736">
        <v>5</v>
      </c>
      <c r="AD736">
        <v>6</v>
      </c>
      <c r="AE736">
        <v>6</v>
      </c>
      <c r="AF736">
        <v>5</v>
      </c>
      <c r="AG736">
        <v>4</v>
      </c>
    </row>
    <row r="737" spans="1:33" x14ac:dyDescent="0.25">
      <c r="A737" t="s">
        <v>1728</v>
      </c>
      <c r="B737" t="s">
        <v>67</v>
      </c>
      <c r="C737" t="s">
        <v>1576</v>
      </c>
      <c r="D737" t="s">
        <v>1588</v>
      </c>
      <c r="E737" t="s">
        <v>1729</v>
      </c>
      <c r="G737" t="s">
        <v>1173</v>
      </c>
      <c r="J737" t="s">
        <v>1579</v>
      </c>
      <c r="K737" s="2" t="str">
        <f>+IFERROR(VLOOKUP(B737,Sectores[[Sector]:[Columna1]],2),"")</f>
        <v>07 Delincuencia</v>
      </c>
      <c r="L737" s="2" t="str">
        <f>+IFERROR(VLOOKUP(C737,Contenido[[Contenido]:[Columna1]],2,0),"")</f>
        <v>07.02 Sentencias Dictadas por Delito</v>
      </c>
      <c r="M737" s="2" t="str">
        <f>+IFERROR(VLOOKUP(D737,Temas[[Tema]:[Columna1]],2,0),"")</f>
        <v>07.02.06 Delitos Contra el Medioambientales y Seres Vivos</v>
      </c>
      <c r="AA737">
        <v>37</v>
      </c>
      <c r="AB737">
        <v>117</v>
      </c>
      <c r="AC737">
        <v>95</v>
      </c>
      <c r="AD737">
        <v>19</v>
      </c>
      <c r="AE737">
        <v>13</v>
      </c>
      <c r="AF737">
        <v>20</v>
      </c>
      <c r="AG737">
        <v>9</v>
      </c>
    </row>
    <row r="738" spans="1:33" x14ac:dyDescent="0.25">
      <c r="A738" t="s">
        <v>1730</v>
      </c>
      <c r="B738" t="s">
        <v>67</v>
      </c>
      <c r="C738" t="s">
        <v>1576</v>
      </c>
      <c r="D738" t="s">
        <v>1588</v>
      </c>
      <c r="E738" t="s">
        <v>1731</v>
      </c>
      <c r="G738" t="s">
        <v>1173</v>
      </c>
      <c r="J738" t="s">
        <v>1579</v>
      </c>
      <c r="K738" s="2" t="str">
        <f>+IFERROR(VLOOKUP(B738,Sectores[[Sector]:[Columna1]],2),"")</f>
        <v>07 Delincuencia</v>
      </c>
      <c r="L738" s="2" t="str">
        <f>+IFERROR(VLOOKUP(C738,Contenido[[Contenido]:[Columna1]],2,0),"")</f>
        <v>07.02 Sentencias Dictadas por Delito</v>
      </c>
      <c r="M738" s="2" t="str">
        <f>+IFERROR(VLOOKUP(D738,Temas[[Tema]:[Columna1]],2,0),"")</f>
        <v>07.02.06 Delitos Contra el Medioambientales y Seres Vivos</v>
      </c>
      <c r="AA738">
        <v>0</v>
      </c>
      <c r="AB738">
        <v>0</v>
      </c>
      <c r="AC738">
        <v>0</v>
      </c>
      <c r="AD738">
        <v>0</v>
      </c>
      <c r="AE738">
        <v>0</v>
      </c>
      <c r="AF738">
        <v>1</v>
      </c>
      <c r="AG738">
        <v>0</v>
      </c>
    </row>
    <row r="739" spans="1:33" x14ac:dyDescent="0.25">
      <c r="A739" t="s">
        <v>1732</v>
      </c>
      <c r="B739" t="s">
        <v>67</v>
      </c>
      <c r="C739" t="s">
        <v>1576</v>
      </c>
      <c r="D739" t="s">
        <v>1591</v>
      </c>
      <c r="E739" t="s">
        <v>1733</v>
      </c>
      <c r="G739" t="s">
        <v>1173</v>
      </c>
      <c r="J739" t="s">
        <v>1579</v>
      </c>
      <c r="K739" s="2" t="str">
        <f>+IFERROR(VLOOKUP(B739,Sectores[[Sector]:[Columna1]],2),"")</f>
        <v>07 Delincuencia</v>
      </c>
      <c r="L739" s="2" t="str">
        <f>+IFERROR(VLOOKUP(C739,Contenido[[Contenido]:[Columna1]],2,0),"")</f>
        <v>07.02 Sentencias Dictadas por Delito</v>
      </c>
      <c r="M739" s="2" t="str">
        <f>+IFERROR(VLOOKUP(D739,Temas[[Tema]:[Columna1]],2,0),"")</f>
        <v>07.02.11 Delitos Contra la Propiedad y el Patrimonio</v>
      </c>
      <c r="AA739">
        <v>81</v>
      </c>
      <c r="AB739">
        <v>83</v>
      </c>
      <c r="AC739">
        <v>115</v>
      </c>
      <c r="AD739">
        <v>141</v>
      </c>
      <c r="AE739">
        <v>155</v>
      </c>
      <c r="AF739">
        <v>169</v>
      </c>
      <c r="AG739">
        <v>173</v>
      </c>
    </row>
    <row r="740" spans="1:33" x14ac:dyDescent="0.25">
      <c r="A740" t="s">
        <v>1734</v>
      </c>
      <c r="B740" t="s">
        <v>67</v>
      </c>
      <c r="C740" t="s">
        <v>1576</v>
      </c>
      <c r="D740" t="s">
        <v>1621</v>
      </c>
      <c r="E740" t="s">
        <v>1735</v>
      </c>
      <c r="G740" t="s">
        <v>1173</v>
      </c>
      <c r="J740" t="s">
        <v>1579</v>
      </c>
      <c r="K740" s="2" t="str">
        <f>+IFERROR(VLOOKUP(B740,Sectores[[Sector]:[Columna1]],2),"")</f>
        <v>07 Delincuencia</v>
      </c>
      <c r="L740" s="2" t="str">
        <f>+IFERROR(VLOOKUP(C740,Contenido[[Contenido]:[Columna1]],2,0),"")</f>
        <v>07.02 Sentencias Dictadas por Delito</v>
      </c>
      <c r="M740" s="2" t="str">
        <f>+IFERROR(VLOOKUP(D740,Temas[[Tema]:[Columna1]],2,0),"")</f>
        <v>07.02.03 Delitos Cometidos por Empleados y Funcionarios Públicos</v>
      </c>
      <c r="AA740">
        <v>221</v>
      </c>
      <c r="AB740">
        <v>191</v>
      </c>
      <c r="AC740">
        <v>244</v>
      </c>
      <c r="AD740">
        <v>237</v>
      </c>
      <c r="AE740">
        <v>319</v>
      </c>
      <c r="AF740">
        <v>170</v>
      </c>
      <c r="AG740">
        <v>110</v>
      </c>
    </row>
    <row r="741" spans="1:33" x14ac:dyDescent="0.25">
      <c r="A741" t="s">
        <v>1736</v>
      </c>
      <c r="B741" t="s">
        <v>67</v>
      </c>
      <c r="C741" t="s">
        <v>1576</v>
      </c>
      <c r="D741" t="s">
        <v>1601</v>
      </c>
      <c r="E741" t="s">
        <v>1737</v>
      </c>
      <c r="G741" t="s">
        <v>1173</v>
      </c>
      <c r="J741" t="s">
        <v>1579</v>
      </c>
      <c r="K741" s="2" t="str">
        <f>+IFERROR(VLOOKUP(B741,Sectores[[Sector]:[Columna1]],2),"")</f>
        <v>07 Delincuencia</v>
      </c>
      <c r="L741" s="2" t="str">
        <f>+IFERROR(VLOOKUP(C741,Contenido[[Contenido]:[Columna1]],2,0),"")</f>
        <v>07.02 Sentencias Dictadas por Delito</v>
      </c>
      <c r="M741" s="2" t="str">
        <f>+IFERROR(VLOOKUP(D741,Temas[[Tema]:[Columna1]],2,0),"")</f>
        <v>07.02.18 Delitos Económicos</v>
      </c>
      <c r="AA741">
        <v>36</v>
      </c>
      <c r="AB741">
        <v>37</v>
      </c>
      <c r="AC741">
        <v>46</v>
      </c>
      <c r="AD741">
        <v>48</v>
      </c>
      <c r="AE741">
        <v>102</v>
      </c>
      <c r="AF741">
        <v>250</v>
      </c>
      <c r="AG741">
        <v>210</v>
      </c>
    </row>
    <row r="742" spans="1:33" x14ac:dyDescent="0.25">
      <c r="A742" t="s">
        <v>1738</v>
      </c>
      <c r="B742" t="s">
        <v>67</v>
      </c>
      <c r="C742" t="s">
        <v>1576</v>
      </c>
      <c r="D742" t="s">
        <v>1647</v>
      </c>
      <c r="E742" t="s">
        <v>1739</v>
      </c>
      <c r="G742" t="s">
        <v>1173</v>
      </c>
      <c r="J742" t="s">
        <v>1579</v>
      </c>
      <c r="K742" s="2" t="str">
        <f>+IFERROR(VLOOKUP(B742,Sectores[[Sector]:[Columna1]],2),"")</f>
        <v>07 Delincuencia</v>
      </c>
      <c r="L742" s="2" t="str">
        <f>+IFERROR(VLOOKUP(C742,Contenido[[Contenido]:[Columna1]],2,0),"")</f>
        <v>07.02 Sentencias Dictadas por Delito</v>
      </c>
      <c r="M742" s="2" t="str">
        <f>+IFERROR(VLOOKUP(D742,Temas[[Tema]:[Columna1]],2,0),"")</f>
        <v>07.02.07 Delitos Contra el Orden Público, Funcionarios o Agentes del Estado</v>
      </c>
      <c r="AA742">
        <v>0</v>
      </c>
      <c r="AB742">
        <v>1</v>
      </c>
      <c r="AC742">
        <v>2</v>
      </c>
      <c r="AD742">
        <v>11</v>
      </c>
      <c r="AE742">
        <v>18</v>
      </c>
      <c r="AF742">
        <v>34</v>
      </c>
      <c r="AG742">
        <v>44</v>
      </c>
    </row>
    <row r="743" spans="1:33" x14ac:dyDescent="0.25">
      <c r="A743" t="s">
        <v>1740</v>
      </c>
      <c r="B743" t="s">
        <v>67</v>
      </c>
      <c r="C743" t="s">
        <v>1576</v>
      </c>
      <c r="D743" t="s">
        <v>1601</v>
      </c>
      <c r="E743" t="s">
        <v>1741</v>
      </c>
      <c r="G743" t="s">
        <v>1173</v>
      </c>
      <c r="J743" t="s">
        <v>1579</v>
      </c>
      <c r="K743" s="2" t="str">
        <f>+IFERROR(VLOOKUP(B743,Sectores[[Sector]:[Columna1]],2),"")</f>
        <v>07 Delincuencia</v>
      </c>
      <c r="L743" s="2" t="str">
        <f>+IFERROR(VLOOKUP(C743,Contenido[[Contenido]:[Columna1]],2,0),"")</f>
        <v>07.02 Sentencias Dictadas por Delito</v>
      </c>
      <c r="M743" s="2" t="str">
        <f>+IFERROR(VLOOKUP(D743,Temas[[Tema]:[Columna1]],2,0),"")</f>
        <v>07.02.18 Delitos Económicos</v>
      </c>
      <c r="AA743">
        <v>0</v>
      </c>
      <c r="AB743">
        <v>1</v>
      </c>
      <c r="AC743">
        <v>0</v>
      </c>
      <c r="AD743">
        <v>0</v>
      </c>
      <c r="AE743">
        <v>0</v>
      </c>
      <c r="AF743">
        <v>1</v>
      </c>
      <c r="AG743">
        <v>1</v>
      </c>
    </row>
    <row r="744" spans="1:33" x14ac:dyDescent="0.25">
      <c r="A744" t="s">
        <v>1742</v>
      </c>
      <c r="B744" t="s">
        <v>67</v>
      </c>
      <c r="C744" t="s">
        <v>1576</v>
      </c>
      <c r="D744" t="s">
        <v>1743</v>
      </c>
      <c r="E744" t="s">
        <v>1744</v>
      </c>
      <c r="G744" t="s">
        <v>1173</v>
      </c>
      <c r="J744" t="s">
        <v>1579</v>
      </c>
      <c r="K744" s="2" t="str">
        <f>+IFERROR(VLOOKUP(B744,Sectores[[Sector]:[Columna1]],2),"")</f>
        <v>07 Delincuencia</v>
      </c>
      <c r="L744" s="2" t="str">
        <f>+IFERROR(VLOOKUP(C744,Contenido[[Contenido]:[Columna1]],2,0),"")</f>
        <v>07.02 Sentencias Dictadas por Delito</v>
      </c>
      <c r="M744" s="2" t="str">
        <f>+IFERROR(VLOOKUP(D744,Temas[[Tema]:[Columna1]],2,0),"")</f>
        <v>07.02.17 Delitos e Infracciones de Tránsito</v>
      </c>
      <c r="AA744">
        <v>0</v>
      </c>
      <c r="AB744">
        <v>0</v>
      </c>
      <c r="AC744">
        <v>0</v>
      </c>
      <c r="AD744">
        <v>0</v>
      </c>
      <c r="AE744">
        <v>0</v>
      </c>
      <c r="AF744">
        <v>0</v>
      </c>
      <c r="AG744">
        <v>1</v>
      </c>
    </row>
    <row r="745" spans="1:33" x14ac:dyDescent="0.25">
      <c r="A745" t="s">
        <v>1745</v>
      </c>
      <c r="B745" t="s">
        <v>67</v>
      </c>
      <c r="C745" t="s">
        <v>1576</v>
      </c>
      <c r="D745" t="s">
        <v>1604</v>
      </c>
      <c r="E745" t="s">
        <v>1746</v>
      </c>
      <c r="G745" t="s">
        <v>1173</v>
      </c>
      <c r="J745" t="s">
        <v>1579</v>
      </c>
      <c r="K745" s="2" t="str">
        <f>+IFERROR(VLOOKUP(B745,Sectores[[Sector]:[Columna1]],2),"")</f>
        <v>07 Delincuencia</v>
      </c>
      <c r="L745" s="2" t="str">
        <f>+IFERROR(VLOOKUP(C745,Contenido[[Contenido]:[Columna1]],2,0),"")</f>
        <v>07.02 Sentencias Dictadas por Delito</v>
      </c>
      <c r="M745" s="2" t="str">
        <f>+IFERROR(VLOOKUP(D745,Temas[[Tema]:[Columna1]],2,0),"")</f>
        <v>07.02.24 Delitos Sexuales</v>
      </c>
      <c r="AA745">
        <v>1</v>
      </c>
      <c r="AB745">
        <v>3</v>
      </c>
      <c r="AC745">
        <v>5</v>
      </c>
      <c r="AD745">
        <v>6</v>
      </c>
      <c r="AE745">
        <v>6</v>
      </c>
      <c r="AF745">
        <v>10</v>
      </c>
      <c r="AG745">
        <v>6</v>
      </c>
    </row>
    <row r="746" spans="1:33" x14ac:dyDescent="0.25">
      <c r="A746" t="s">
        <v>1747</v>
      </c>
      <c r="B746" t="s">
        <v>67</v>
      </c>
      <c r="C746" t="s">
        <v>1576</v>
      </c>
      <c r="D746" t="s">
        <v>1591</v>
      </c>
      <c r="E746" t="s">
        <v>1748</v>
      </c>
      <c r="G746" t="s">
        <v>1173</v>
      </c>
      <c r="J746" t="s">
        <v>1579</v>
      </c>
      <c r="K746" s="2" t="str">
        <f>+IFERROR(VLOOKUP(B746,Sectores[[Sector]:[Columna1]],2),"")</f>
        <v>07 Delincuencia</v>
      </c>
      <c r="L746" s="2" t="str">
        <f>+IFERROR(VLOOKUP(C746,Contenido[[Contenido]:[Columna1]],2,0),"")</f>
        <v>07.02 Sentencias Dictadas por Delito</v>
      </c>
      <c r="M746" s="2" t="str">
        <f>+IFERROR(VLOOKUP(D746,Temas[[Tema]:[Columna1]],2,0),"")</f>
        <v>07.02.11 Delitos Contra la Propiedad y el Patrimonio</v>
      </c>
      <c r="AA746">
        <v>0</v>
      </c>
      <c r="AB746">
        <v>0</v>
      </c>
      <c r="AC746">
        <v>0</v>
      </c>
      <c r="AD746">
        <v>1</v>
      </c>
      <c r="AE746">
        <v>0</v>
      </c>
      <c r="AF746">
        <v>3</v>
      </c>
      <c r="AG746">
        <v>3</v>
      </c>
    </row>
    <row r="747" spans="1:33" x14ac:dyDescent="0.25">
      <c r="A747" t="s">
        <v>1749</v>
      </c>
      <c r="B747" t="s">
        <v>67</v>
      </c>
      <c r="C747" t="s">
        <v>1576</v>
      </c>
      <c r="D747" t="s">
        <v>1750</v>
      </c>
      <c r="E747" t="s">
        <v>1751</v>
      </c>
      <c r="G747" t="s">
        <v>1173</v>
      </c>
      <c r="J747" t="s">
        <v>1579</v>
      </c>
      <c r="K747" s="2" t="str">
        <f>+IFERROR(VLOOKUP(B747,Sectores[[Sector]:[Columna1]],2),"")</f>
        <v>07 Delincuencia</v>
      </c>
      <c r="L747" s="2" t="str">
        <f>+IFERROR(VLOOKUP(C747,Contenido[[Contenido]:[Columna1]],2,0),"")</f>
        <v>07.02 Sentencias Dictadas por Delito</v>
      </c>
      <c r="M747" s="2" t="str">
        <f>+IFERROR(VLOOKUP(D747,Temas[[Tema]:[Columna1]],2,0),"")</f>
        <v>07.02.25 Delitos Tributarios</v>
      </c>
      <c r="AA747">
        <v>9</v>
      </c>
      <c r="AB747">
        <v>9</v>
      </c>
      <c r="AC747">
        <v>20</v>
      </c>
      <c r="AD747">
        <v>0</v>
      </c>
      <c r="AE747">
        <v>0</v>
      </c>
      <c r="AF747">
        <v>0</v>
      </c>
      <c r="AG747">
        <v>0</v>
      </c>
    </row>
    <row r="748" spans="1:33" x14ac:dyDescent="0.25">
      <c r="A748" t="s">
        <v>1752</v>
      </c>
      <c r="B748" t="s">
        <v>67</v>
      </c>
      <c r="C748" t="s">
        <v>1576</v>
      </c>
      <c r="D748" t="s">
        <v>1750</v>
      </c>
      <c r="E748" t="s">
        <v>1753</v>
      </c>
      <c r="G748" t="s">
        <v>1173</v>
      </c>
      <c r="J748" t="s">
        <v>1579</v>
      </c>
      <c r="K748" s="2" t="str">
        <f>+IFERROR(VLOOKUP(B748,Sectores[[Sector]:[Columna1]],2),"")</f>
        <v>07 Delincuencia</v>
      </c>
      <c r="L748" s="2" t="str">
        <f>+IFERROR(VLOOKUP(C748,Contenido[[Contenido]:[Columna1]],2,0),"")</f>
        <v>07.02 Sentencias Dictadas por Delito</v>
      </c>
      <c r="M748" s="2" t="str">
        <f>+IFERROR(VLOOKUP(D748,Temas[[Tema]:[Columna1]],2,0),"")</f>
        <v>07.02.25 Delitos Tributarios</v>
      </c>
      <c r="AA748">
        <v>39</v>
      </c>
      <c r="AB748">
        <v>46</v>
      </c>
      <c r="AC748">
        <v>44</v>
      </c>
      <c r="AD748">
        <v>45</v>
      </c>
      <c r="AE748">
        <v>53</v>
      </c>
      <c r="AF748">
        <v>50</v>
      </c>
      <c r="AG748">
        <v>45</v>
      </c>
    </row>
    <row r="749" spans="1:33" x14ac:dyDescent="0.25">
      <c r="A749" t="s">
        <v>1754</v>
      </c>
      <c r="B749" t="s">
        <v>67</v>
      </c>
      <c r="C749" t="s">
        <v>1576</v>
      </c>
      <c r="D749" t="s">
        <v>1743</v>
      </c>
      <c r="E749" t="s">
        <v>1755</v>
      </c>
      <c r="G749" t="s">
        <v>1173</v>
      </c>
      <c r="J749" t="s">
        <v>1579</v>
      </c>
      <c r="K749" s="2" t="str">
        <f>+IFERROR(VLOOKUP(B749,Sectores[[Sector]:[Columna1]],2),"")</f>
        <v>07 Delincuencia</v>
      </c>
      <c r="L749" s="2" t="str">
        <f>+IFERROR(VLOOKUP(C749,Contenido[[Contenido]:[Columna1]],2,0),"")</f>
        <v>07.02 Sentencias Dictadas por Delito</v>
      </c>
      <c r="M749" s="2" t="str">
        <f>+IFERROR(VLOOKUP(D749,Temas[[Tema]:[Columna1]],2,0),"")</f>
        <v>07.02.17 Delitos e Infracciones de Tránsito</v>
      </c>
      <c r="AA749">
        <v>269</v>
      </c>
      <c r="AB749">
        <v>322</v>
      </c>
      <c r="AC749">
        <v>390</v>
      </c>
      <c r="AD749">
        <v>281</v>
      </c>
      <c r="AE749">
        <v>243</v>
      </c>
      <c r="AF749">
        <v>271</v>
      </c>
      <c r="AG749">
        <v>334</v>
      </c>
    </row>
    <row r="750" spans="1:33" x14ac:dyDescent="0.25">
      <c r="A750" t="s">
        <v>1756</v>
      </c>
      <c r="B750" t="s">
        <v>67</v>
      </c>
      <c r="C750" t="s">
        <v>1576</v>
      </c>
      <c r="D750" t="s">
        <v>1743</v>
      </c>
      <c r="E750" t="s">
        <v>1757</v>
      </c>
      <c r="G750" t="s">
        <v>1173</v>
      </c>
      <c r="J750" t="s">
        <v>1579</v>
      </c>
      <c r="K750" s="2" t="str">
        <f>+IFERROR(VLOOKUP(B750,Sectores[[Sector]:[Columna1]],2),"")</f>
        <v>07 Delincuencia</v>
      </c>
      <c r="L750" s="2" t="str">
        <f>+IFERROR(VLOOKUP(C750,Contenido[[Contenido]:[Columna1]],2,0),"")</f>
        <v>07.02 Sentencias Dictadas por Delito</v>
      </c>
      <c r="M750" s="2" t="str">
        <f>+IFERROR(VLOOKUP(D750,Temas[[Tema]:[Columna1]],2,0),"")</f>
        <v>07.02.17 Delitos e Infracciones de Tránsito</v>
      </c>
      <c r="AA750">
        <v>52</v>
      </c>
      <c r="AB750">
        <v>41</v>
      </c>
      <c r="AC750">
        <v>41</v>
      </c>
      <c r="AD750">
        <v>17</v>
      </c>
      <c r="AE750">
        <v>5</v>
      </c>
      <c r="AF750">
        <v>1</v>
      </c>
      <c r="AG750">
        <v>1</v>
      </c>
    </row>
    <row r="751" spans="1:33" x14ac:dyDescent="0.25">
      <c r="A751" t="s">
        <v>1758</v>
      </c>
      <c r="B751" t="s">
        <v>67</v>
      </c>
      <c r="C751" t="s">
        <v>1576</v>
      </c>
      <c r="D751" t="s">
        <v>1743</v>
      </c>
      <c r="E751" t="s">
        <v>1759</v>
      </c>
      <c r="G751" t="s">
        <v>1173</v>
      </c>
      <c r="J751" t="s">
        <v>1579</v>
      </c>
      <c r="K751" s="2" t="str">
        <f>+IFERROR(VLOOKUP(B751,Sectores[[Sector]:[Columna1]],2),"")</f>
        <v>07 Delincuencia</v>
      </c>
      <c r="L751" s="2" t="str">
        <f>+IFERROR(VLOOKUP(C751,Contenido[[Contenido]:[Columna1]],2,0),"")</f>
        <v>07.02 Sentencias Dictadas por Delito</v>
      </c>
      <c r="M751" s="2" t="str">
        <f>+IFERROR(VLOOKUP(D751,Temas[[Tema]:[Columna1]],2,0),"")</f>
        <v>07.02.17 Delitos e Infracciones de Tránsito</v>
      </c>
      <c r="AA751">
        <v>2</v>
      </c>
      <c r="AB751">
        <v>6</v>
      </c>
      <c r="AC751">
        <v>10</v>
      </c>
      <c r="AD751">
        <v>37</v>
      </c>
      <c r="AE751">
        <v>21</v>
      </c>
      <c r="AF751">
        <v>35</v>
      </c>
      <c r="AG751">
        <v>27</v>
      </c>
    </row>
    <row r="752" spans="1:33" x14ac:dyDescent="0.25">
      <c r="A752" t="s">
        <v>1760</v>
      </c>
      <c r="B752" t="s">
        <v>67</v>
      </c>
      <c r="C752" t="s">
        <v>1576</v>
      </c>
      <c r="D752" t="s">
        <v>1743</v>
      </c>
      <c r="E752" t="s">
        <v>1761</v>
      </c>
      <c r="G752" t="s">
        <v>1173</v>
      </c>
      <c r="J752" t="s">
        <v>1579</v>
      </c>
      <c r="K752" s="2" t="str">
        <f>+IFERROR(VLOOKUP(B752,Sectores[[Sector]:[Columna1]],2),"")</f>
        <v>07 Delincuencia</v>
      </c>
      <c r="L752" s="2" t="str">
        <f>+IFERROR(VLOOKUP(C752,Contenido[[Contenido]:[Columna1]],2,0),"")</f>
        <v>07.02 Sentencias Dictadas por Delito</v>
      </c>
      <c r="M752" s="2" t="str">
        <f>+IFERROR(VLOOKUP(D752,Temas[[Tema]:[Columna1]],2,0),"")</f>
        <v>07.02.17 Delitos e Infracciones de Tránsito</v>
      </c>
      <c r="AA752">
        <v>0</v>
      </c>
      <c r="AB752">
        <v>3</v>
      </c>
      <c r="AC752">
        <v>11</v>
      </c>
      <c r="AD752">
        <v>38</v>
      </c>
      <c r="AE752">
        <v>23</v>
      </c>
      <c r="AF752">
        <v>28</v>
      </c>
      <c r="AG752">
        <v>30</v>
      </c>
    </row>
    <row r="753" spans="1:33" x14ac:dyDescent="0.25">
      <c r="A753" t="s">
        <v>1762</v>
      </c>
      <c r="B753" t="s">
        <v>67</v>
      </c>
      <c r="C753" t="s">
        <v>1576</v>
      </c>
      <c r="D753" t="s">
        <v>1743</v>
      </c>
      <c r="E753" t="s">
        <v>1763</v>
      </c>
      <c r="G753" t="s">
        <v>1173</v>
      </c>
      <c r="J753" t="s">
        <v>1579</v>
      </c>
      <c r="K753" s="2" t="str">
        <f>+IFERROR(VLOOKUP(B753,Sectores[[Sector]:[Columna1]],2),"")</f>
        <v>07 Delincuencia</v>
      </c>
      <c r="L753" s="2" t="str">
        <f>+IFERROR(VLOOKUP(C753,Contenido[[Contenido]:[Columna1]],2,0),"")</f>
        <v>07.02 Sentencias Dictadas por Delito</v>
      </c>
      <c r="M753" s="2" t="str">
        <f>+IFERROR(VLOOKUP(D753,Temas[[Tema]:[Columna1]],2,0),"")</f>
        <v>07.02.17 Delitos e Infracciones de Tránsito</v>
      </c>
      <c r="AA753">
        <v>3278</v>
      </c>
      <c r="AB753">
        <v>3498</v>
      </c>
      <c r="AC753">
        <v>4101</v>
      </c>
      <c r="AD753">
        <v>3862</v>
      </c>
      <c r="AE753">
        <v>3711</v>
      </c>
      <c r="AF753">
        <v>3952</v>
      </c>
      <c r="AG753">
        <v>3289</v>
      </c>
    </row>
    <row r="754" spans="1:33" x14ac:dyDescent="0.25">
      <c r="A754" t="s">
        <v>1764</v>
      </c>
      <c r="B754" t="s">
        <v>67</v>
      </c>
      <c r="C754" t="s">
        <v>1576</v>
      </c>
      <c r="D754" t="s">
        <v>1743</v>
      </c>
      <c r="E754" t="s">
        <v>1765</v>
      </c>
      <c r="G754" t="s">
        <v>1173</v>
      </c>
      <c r="J754" t="s">
        <v>1579</v>
      </c>
      <c r="K754" s="2" t="str">
        <f>+IFERROR(VLOOKUP(B754,Sectores[[Sector]:[Columna1]],2),"")</f>
        <v>07 Delincuencia</v>
      </c>
      <c r="L754" s="2" t="str">
        <f>+IFERROR(VLOOKUP(C754,Contenido[[Contenido]:[Columna1]],2,0),"")</f>
        <v>07.02 Sentencias Dictadas por Delito</v>
      </c>
      <c r="M754" s="2" t="str">
        <f>+IFERROR(VLOOKUP(D754,Temas[[Tema]:[Columna1]],2,0),"")</f>
        <v>07.02.17 Delitos e Infracciones de Tránsito</v>
      </c>
      <c r="AA754">
        <v>19</v>
      </c>
      <c r="AB754">
        <v>74</v>
      </c>
      <c r="AC754">
        <v>332</v>
      </c>
      <c r="AD754">
        <v>412</v>
      </c>
      <c r="AE754">
        <v>432</v>
      </c>
      <c r="AF754">
        <v>471</v>
      </c>
      <c r="AG754">
        <v>479</v>
      </c>
    </row>
    <row r="755" spans="1:33" x14ac:dyDescent="0.25">
      <c r="A755" t="s">
        <v>1766</v>
      </c>
      <c r="B755" t="s">
        <v>67</v>
      </c>
      <c r="C755" t="s">
        <v>1576</v>
      </c>
      <c r="D755" t="s">
        <v>1743</v>
      </c>
      <c r="E755" t="s">
        <v>1767</v>
      </c>
      <c r="G755" t="s">
        <v>1173</v>
      </c>
      <c r="J755" t="s">
        <v>1579</v>
      </c>
      <c r="K755" s="2" t="str">
        <f>+IFERROR(VLOOKUP(B755,Sectores[[Sector]:[Columna1]],2),"")</f>
        <v>07 Delincuencia</v>
      </c>
      <c r="L755" s="2" t="str">
        <f>+IFERROR(VLOOKUP(C755,Contenido[[Contenido]:[Columna1]],2,0),"")</f>
        <v>07.02 Sentencias Dictadas por Delito</v>
      </c>
      <c r="M755" s="2" t="str">
        <f>+IFERROR(VLOOKUP(D755,Temas[[Tema]:[Columna1]],2,0),"")</f>
        <v>07.02.17 Delitos e Infracciones de Tránsito</v>
      </c>
      <c r="AA755">
        <v>2</v>
      </c>
      <c r="AB755">
        <v>31</v>
      </c>
      <c r="AC755">
        <v>189</v>
      </c>
      <c r="AD755">
        <v>237</v>
      </c>
      <c r="AE755">
        <v>215</v>
      </c>
      <c r="AF755">
        <v>208</v>
      </c>
      <c r="AG755">
        <v>219</v>
      </c>
    </row>
    <row r="756" spans="1:33" x14ac:dyDescent="0.25">
      <c r="A756" t="s">
        <v>1768</v>
      </c>
      <c r="B756" t="s">
        <v>67</v>
      </c>
      <c r="C756" t="s">
        <v>1576</v>
      </c>
      <c r="D756" t="s">
        <v>1743</v>
      </c>
      <c r="E756" t="s">
        <v>1769</v>
      </c>
      <c r="G756" t="s">
        <v>1173</v>
      </c>
      <c r="J756" t="s">
        <v>1579</v>
      </c>
      <c r="K756" s="2" t="str">
        <f>+IFERROR(VLOOKUP(B756,Sectores[[Sector]:[Columna1]],2),"")</f>
        <v>07 Delincuencia</v>
      </c>
      <c r="L756" s="2" t="str">
        <f>+IFERROR(VLOOKUP(C756,Contenido[[Contenido]:[Columna1]],2,0),"")</f>
        <v>07.02 Sentencias Dictadas por Delito</v>
      </c>
      <c r="M756" s="2" t="str">
        <f>+IFERROR(VLOOKUP(D756,Temas[[Tema]:[Columna1]],2,0),"")</f>
        <v>07.02.17 Delitos e Infracciones de Tránsito</v>
      </c>
      <c r="AA756">
        <v>1</v>
      </c>
      <c r="AB756">
        <v>21</v>
      </c>
      <c r="AC756">
        <v>113</v>
      </c>
      <c r="AD756">
        <v>123</v>
      </c>
      <c r="AE756">
        <v>106</v>
      </c>
      <c r="AF756">
        <v>109</v>
      </c>
      <c r="AG756">
        <v>130</v>
      </c>
    </row>
    <row r="757" spans="1:33" x14ac:dyDescent="0.25">
      <c r="A757" t="s">
        <v>1770</v>
      </c>
      <c r="B757" t="s">
        <v>67</v>
      </c>
      <c r="C757" t="s">
        <v>1576</v>
      </c>
      <c r="D757" t="s">
        <v>1743</v>
      </c>
      <c r="E757" t="s">
        <v>1771</v>
      </c>
      <c r="G757" t="s">
        <v>1173</v>
      </c>
      <c r="J757" t="s">
        <v>1579</v>
      </c>
      <c r="K757" s="2" t="str">
        <f>+IFERROR(VLOOKUP(B757,Sectores[[Sector]:[Columna1]],2),"")</f>
        <v>07 Delincuencia</v>
      </c>
      <c r="L757" s="2" t="str">
        <f>+IFERROR(VLOOKUP(C757,Contenido[[Contenido]:[Columna1]],2,0),"")</f>
        <v>07.02 Sentencias Dictadas por Delito</v>
      </c>
      <c r="M757" s="2" t="str">
        <f>+IFERROR(VLOOKUP(D757,Temas[[Tema]:[Columna1]],2,0),"")</f>
        <v>07.02.17 Delitos e Infracciones de Tránsito</v>
      </c>
      <c r="AA757">
        <v>36</v>
      </c>
      <c r="AB757">
        <v>199</v>
      </c>
      <c r="AC757">
        <v>852</v>
      </c>
      <c r="AD757">
        <v>1245</v>
      </c>
      <c r="AE757">
        <v>1537</v>
      </c>
      <c r="AF757">
        <v>1615</v>
      </c>
      <c r="AG757">
        <v>1658</v>
      </c>
    </row>
    <row r="758" spans="1:33" x14ac:dyDescent="0.25">
      <c r="A758" t="s">
        <v>1772</v>
      </c>
      <c r="B758" t="s">
        <v>67</v>
      </c>
      <c r="C758" t="s">
        <v>1576</v>
      </c>
      <c r="D758" t="s">
        <v>1743</v>
      </c>
      <c r="E758" t="s">
        <v>1773</v>
      </c>
      <c r="G758" t="s">
        <v>1173</v>
      </c>
      <c r="J758" t="s">
        <v>1579</v>
      </c>
      <c r="K758" s="2" t="str">
        <f>+IFERROR(VLOOKUP(B758,Sectores[[Sector]:[Columna1]],2),"")</f>
        <v>07 Delincuencia</v>
      </c>
      <c r="L758" s="2" t="str">
        <f>+IFERROR(VLOOKUP(C758,Contenido[[Contenido]:[Columna1]],2,0),"")</f>
        <v>07.02 Sentencias Dictadas por Delito</v>
      </c>
      <c r="M758" s="2" t="str">
        <f>+IFERROR(VLOOKUP(D758,Temas[[Tema]:[Columna1]],2,0),"")</f>
        <v>07.02.17 Delitos e Infracciones de Tránsito</v>
      </c>
      <c r="AA758">
        <v>20904</v>
      </c>
      <c r="AB758">
        <v>20588</v>
      </c>
      <c r="AC758">
        <v>19412</v>
      </c>
      <c r="AD758">
        <v>19377</v>
      </c>
      <c r="AE758">
        <v>18162</v>
      </c>
      <c r="AF758">
        <v>17935</v>
      </c>
      <c r="AG758">
        <v>18285</v>
      </c>
    </row>
    <row r="759" spans="1:33" x14ac:dyDescent="0.25">
      <c r="A759" t="s">
        <v>1774</v>
      </c>
      <c r="B759" t="s">
        <v>67</v>
      </c>
      <c r="C759" t="s">
        <v>1576</v>
      </c>
      <c r="D759" t="s">
        <v>1743</v>
      </c>
      <c r="E759" t="s">
        <v>1775</v>
      </c>
      <c r="G759" t="s">
        <v>1173</v>
      </c>
      <c r="J759" t="s">
        <v>1579</v>
      </c>
      <c r="K759" s="2" t="str">
        <f>+IFERROR(VLOOKUP(B759,Sectores[[Sector]:[Columna1]],2),"")</f>
        <v>07 Delincuencia</v>
      </c>
      <c r="L759" s="2" t="str">
        <f>+IFERROR(VLOOKUP(C759,Contenido[[Contenido]:[Columna1]],2,0),"")</f>
        <v>07.02 Sentencias Dictadas por Delito</v>
      </c>
      <c r="M759" s="2" t="str">
        <f>+IFERROR(VLOOKUP(D759,Temas[[Tema]:[Columna1]],2,0),"")</f>
        <v>07.02.17 Delitos e Infracciones de Tránsito</v>
      </c>
      <c r="AA759">
        <v>457</v>
      </c>
      <c r="AB759">
        <v>304</v>
      </c>
      <c r="AC759">
        <v>266</v>
      </c>
      <c r="AD759">
        <v>288</v>
      </c>
      <c r="AE759">
        <v>317</v>
      </c>
      <c r="AF759">
        <v>231</v>
      </c>
      <c r="AG759">
        <v>207</v>
      </c>
    </row>
    <row r="760" spans="1:33" x14ac:dyDescent="0.25">
      <c r="A760" t="s">
        <v>1776</v>
      </c>
      <c r="B760" t="s">
        <v>67</v>
      </c>
      <c r="C760" t="s">
        <v>1576</v>
      </c>
      <c r="D760" t="s">
        <v>1743</v>
      </c>
      <c r="E760" t="s">
        <v>1777</v>
      </c>
      <c r="G760" t="s">
        <v>1173</v>
      </c>
      <c r="J760" t="s">
        <v>1579</v>
      </c>
      <c r="K760" s="2" t="str">
        <f>+IFERROR(VLOOKUP(B760,Sectores[[Sector]:[Columna1]],2),"")</f>
        <v>07 Delincuencia</v>
      </c>
      <c r="L760" s="2" t="str">
        <f>+IFERROR(VLOOKUP(C760,Contenido[[Contenido]:[Columna1]],2,0),"")</f>
        <v>07.02 Sentencias Dictadas por Delito</v>
      </c>
      <c r="M760" s="2" t="str">
        <f>+IFERROR(VLOOKUP(D760,Temas[[Tema]:[Columna1]],2,0),"")</f>
        <v>07.02.17 Delitos e Infracciones de Tránsito</v>
      </c>
      <c r="AA760">
        <v>333</v>
      </c>
      <c r="AB760">
        <v>354</v>
      </c>
      <c r="AC760">
        <v>27</v>
      </c>
      <c r="AD760">
        <v>13</v>
      </c>
      <c r="AE760">
        <v>6</v>
      </c>
      <c r="AF760">
        <v>5</v>
      </c>
      <c r="AG760">
        <v>2</v>
      </c>
    </row>
    <row r="761" spans="1:33" x14ac:dyDescent="0.25">
      <c r="A761" t="s">
        <v>1778</v>
      </c>
      <c r="B761" t="s">
        <v>67</v>
      </c>
      <c r="C761" t="s">
        <v>1576</v>
      </c>
      <c r="D761" t="s">
        <v>1743</v>
      </c>
      <c r="E761" t="s">
        <v>1779</v>
      </c>
      <c r="G761" t="s">
        <v>1173</v>
      </c>
      <c r="J761" t="s">
        <v>1579</v>
      </c>
      <c r="K761" s="2" t="str">
        <f>+IFERROR(VLOOKUP(B761,Sectores[[Sector]:[Columna1]],2),"")</f>
        <v>07 Delincuencia</v>
      </c>
      <c r="L761" s="2" t="str">
        <f>+IFERROR(VLOOKUP(C761,Contenido[[Contenido]:[Columna1]],2,0),"")</f>
        <v>07.02 Sentencias Dictadas por Delito</v>
      </c>
      <c r="M761" s="2" t="str">
        <f>+IFERROR(VLOOKUP(D761,Temas[[Tema]:[Columna1]],2,0),"")</f>
        <v>07.02.17 Delitos e Infracciones de Tránsito</v>
      </c>
      <c r="AA761">
        <v>1055</v>
      </c>
      <c r="AB761">
        <v>956</v>
      </c>
      <c r="AC761">
        <v>314</v>
      </c>
      <c r="AD761">
        <v>103</v>
      </c>
      <c r="AE761">
        <v>82</v>
      </c>
      <c r="AF761">
        <v>44</v>
      </c>
      <c r="AG761">
        <v>20</v>
      </c>
    </row>
    <row r="762" spans="1:33" x14ac:dyDescent="0.25">
      <c r="A762" t="s">
        <v>1780</v>
      </c>
      <c r="B762" t="s">
        <v>67</v>
      </c>
      <c r="C762" t="s">
        <v>1576</v>
      </c>
      <c r="D762" t="s">
        <v>1743</v>
      </c>
      <c r="E762" t="s">
        <v>1781</v>
      </c>
      <c r="G762" t="s">
        <v>1173</v>
      </c>
      <c r="J762" t="s">
        <v>1579</v>
      </c>
      <c r="K762" s="2" t="str">
        <f>+IFERROR(VLOOKUP(B762,Sectores[[Sector]:[Columna1]],2),"")</f>
        <v>07 Delincuencia</v>
      </c>
      <c r="L762" s="2" t="str">
        <f>+IFERROR(VLOOKUP(C762,Contenido[[Contenido]:[Columna1]],2,0),"")</f>
        <v>07.02 Sentencias Dictadas por Delito</v>
      </c>
      <c r="M762" s="2" t="str">
        <f>+IFERROR(VLOOKUP(D762,Temas[[Tema]:[Columna1]],2,0),"")</f>
        <v>07.02.17 Delitos e Infracciones de Tránsito</v>
      </c>
      <c r="AA762">
        <v>4365</v>
      </c>
      <c r="AB762">
        <v>4324</v>
      </c>
      <c r="AC762">
        <v>3785</v>
      </c>
      <c r="AD762">
        <v>4471</v>
      </c>
      <c r="AE762">
        <v>5301</v>
      </c>
      <c r="AF762">
        <v>5637</v>
      </c>
      <c r="AG762">
        <v>4486</v>
      </c>
    </row>
    <row r="763" spans="1:33" x14ac:dyDescent="0.25">
      <c r="A763" t="s">
        <v>1782</v>
      </c>
      <c r="B763" t="s">
        <v>67</v>
      </c>
      <c r="C763" t="s">
        <v>1576</v>
      </c>
      <c r="D763" t="s">
        <v>1743</v>
      </c>
      <c r="E763" t="s">
        <v>1783</v>
      </c>
      <c r="G763" t="s">
        <v>1173</v>
      </c>
      <c r="J763" t="s">
        <v>1579</v>
      </c>
      <c r="K763" s="2" t="str">
        <f>+IFERROR(VLOOKUP(B763,Sectores[[Sector]:[Columna1]],2),"")</f>
        <v>07 Delincuencia</v>
      </c>
      <c r="L763" s="2" t="str">
        <f>+IFERROR(VLOOKUP(C763,Contenido[[Contenido]:[Columna1]],2,0),"")</f>
        <v>07.02 Sentencias Dictadas por Delito</v>
      </c>
      <c r="M763" s="2" t="str">
        <f>+IFERROR(VLOOKUP(D763,Temas[[Tema]:[Columna1]],2,0),"")</f>
        <v>07.02.17 Delitos e Infracciones de Tránsito</v>
      </c>
      <c r="AA763">
        <v>167</v>
      </c>
      <c r="AB763">
        <v>447</v>
      </c>
      <c r="AC763">
        <v>642</v>
      </c>
      <c r="AD763">
        <v>913</v>
      </c>
      <c r="AE763">
        <v>1270</v>
      </c>
      <c r="AF763">
        <v>1728</v>
      </c>
      <c r="AG763">
        <v>1791</v>
      </c>
    </row>
    <row r="764" spans="1:33" x14ac:dyDescent="0.25">
      <c r="A764" t="s">
        <v>1784</v>
      </c>
      <c r="B764" t="s">
        <v>67</v>
      </c>
      <c r="C764" t="s">
        <v>1576</v>
      </c>
      <c r="D764" t="s">
        <v>1621</v>
      </c>
      <c r="E764" t="s">
        <v>1785</v>
      </c>
      <c r="G764" t="s">
        <v>1173</v>
      </c>
      <c r="J764" t="s">
        <v>1579</v>
      </c>
      <c r="K764" s="2" t="str">
        <f>+IFERROR(VLOOKUP(B764,Sectores[[Sector]:[Columna1]],2),"")</f>
        <v>07 Delincuencia</v>
      </c>
      <c r="L764" s="2" t="str">
        <f>+IFERROR(VLOOKUP(C764,Contenido[[Contenido]:[Columna1]],2,0),"")</f>
        <v>07.02 Sentencias Dictadas por Delito</v>
      </c>
      <c r="M764" s="2" t="str">
        <f>+IFERROR(VLOOKUP(D764,Temas[[Tema]:[Columna1]],2,0),"")</f>
        <v>07.02.03 Delitos Cometidos por Empleados y Funcionarios Públicos</v>
      </c>
      <c r="AA764">
        <v>9</v>
      </c>
      <c r="AB764">
        <v>15</v>
      </c>
      <c r="AC764">
        <v>12</v>
      </c>
      <c r="AD764">
        <v>12</v>
      </c>
      <c r="AE764">
        <v>14</v>
      </c>
      <c r="AF764">
        <v>17</v>
      </c>
      <c r="AG764">
        <v>10</v>
      </c>
    </row>
    <row r="765" spans="1:33" x14ac:dyDescent="0.25">
      <c r="A765" t="s">
        <v>1786</v>
      </c>
      <c r="B765" t="s">
        <v>67</v>
      </c>
      <c r="C765" t="s">
        <v>1576</v>
      </c>
      <c r="D765" t="s">
        <v>1787</v>
      </c>
      <c r="E765" t="s">
        <v>1788</v>
      </c>
      <c r="G765" t="s">
        <v>1173</v>
      </c>
      <c r="J765" t="s">
        <v>1579</v>
      </c>
      <c r="K765" s="2" t="str">
        <f>+IFERROR(VLOOKUP(B765,Sectores[[Sector]:[Columna1]],2),"")</f>
        <v>07 Delincuencia</v>
      </c>
      <c r="L765" s="2" t="str">
        <f>+IFERROR(VLOOKUP(C765,Contenido[[Contenido]:[Columna1]],2,0),"")</f>
        <v>07.02 Sentencias Dictadas por Delito</v>
      </c>
      <c r="M765" s="2" t="str">
        <f>+IFERROR(VLOOKUP(D765,Temas[[Tema]:[Columna1]],2,0),"")</f>
        <v xml:space="preserve">07.02.28 Drogas </v>
      </c>
      <c r="AA765">
        <v>0</v>
      </c>
      <c r="AB765">
        <v>0</v>
      </c>
      <c r="AC765">
        <v>0</v>
      </c>
      <c r="AD765">
        <v>0</v>
      </c>
      <c r="AE765">
        <v>1</v>
      </c>
      <c r="AF765">
        <v>0</v>
      </c>
      <c r="AG765">
        <v>0</v>
      </c>
    </row>
    <row r="766" spans="1:33" x14ac:dyDescent="0.25">
      <c r="A766" t="s">
        <v>1789</v>
      </c>
      <c r="B766" t="s">
        <v>67</v>
      </c>
      <c r="C766" t="s">
        <v>1576</v>
      </c>
      <c r="D766" t="s">
        <v>1787</v>
      </c>
      <c r="E766" t="s">
        <v>1790</v>
      </c>
      <c r="G766" t="s">
        <v>1173</v>
      </c>
      <c r="J766" t="s">
        <v>1579</v>
      </c>
      <c r="K766" s="2" t="str">
        <f>+IFERROR(VLOOKUP(B766,Sectores[[Sector]:[Columna1]],2),"")</f>
        <v>07 Delincuencia</v>
      </c>
      <c r="L766" s="2" t="str">
        <f>+IFERROR(VLOOKUP(C766,Contenido[[Contenido]:[Columna1]],2,0),"")</f>
        <v>07.02 Sentencias Dictadas por Delito</v>
      </c>
      <c r="M766" s="2" t="str">
        <f>+IFERROR(VLOOKUP(D766,Temas[[Tema]:[Columna1]],2,0),"")</f>
        <v xml:space="preserve">07.02.28 Drogas </v>
      </c>
      <c r="AA766">
        <v>37</v>
      </c>
      <c r="AB766">
        <v>14</v>
      </c>
      <c r="AC766">
        <v>16</v>
      </c>
      <c r="AD766">
        <v>37</v>
      </c>
      <c r="AE766">
        <v>6</v>
      </c>
      <c r="AF766">
        <v>8</v>
      </c>
      <c r="AG766">
        <v>7</v>
      </c>
    </row>
    <row r="767" spans="1:33" x14ac:dyDescent="0.25">
      <c r="A767" t="s">
        <v>1791</v>
      </c>
      <c r="B767" t="s">
        <v>67</v>
      </c>
      <c r="C767" t="s">
        <v>1576</v>
      </c>
      <c r="D767" t="s">
        <v>1787</v>
      </c>
      <c r="E767" t="s">
        <v>1792</v>
      </c>
      <c r="G767" t="s">
        <v>1173</v>
      </c>
      <c r="J767" t="s">
        <v>1579</v>
      </c>
      <c r="K767" s="2" t="str">
        <f>+IFERROR(VLOOKUP(B767,Sectores[[Sector]:[Columna1]],2),"")</f>
        <v>07 Delincuencia</v>
      </c>
      <c r="L767" s="2" t="str">
        <f>+IFERROR(VLOOKUP(C767,Contenido[[Contenido]:[Columna1]],2,0),"")</f>
        <v>07.02 Sentencias Dictadas por Delito</v>
      </c>
      <c r="M767" s="2" t="str">
        <f>+IFERROR(VLOOKUP(D767,Temas[[Tema]:[Columna1]],2,0),"")</f>
        <v xml:space="preserve">07.02.28 Drogas </v>
      </c>
      <c r="AA767">
        <v>4</v>
      </c>
      <c r="AB767">
        <v>11</v>
      </c>
      <c r="AC767">
        <v>5</v>
      </c>
      <c r="AD767">
        <v>0</v>
      </c>
      <c r="AE767">
        <v>0</v>
      </c>
      <c r="AF767">
        <v>0</v>
      </c>
      <c r="AG767">
        <v>0</v>
      </c>
    </row>
    <row r="768" spans="1:33" x14ac:dyDescent="0.25">
      <c r="A768" t="s">
        <v>1793</v>
      </c>
      <c r="B768" t="s">
        <v>67</v>
      </c>
      <c r="C768" t="s">
        <v>1576</v>
      </c>
      <c r="D768" t="s">
        <v>1787</v>
      </c>
      <c r="E768" t="s">
        <v>1794</v>
      </c>
      <c r="G768" t="s">
        <v>1173</v>
      </c>
      <c r="J768" t="s">
        <v>1579</v>
      </c>
      <c r="K768" s="2" t="str">
        <f>+IFERROR(VLOOKUP(B768,Sectores[[Sector]:[Columna1]],2),"")</f>
        <v>07 Delincuencia</v>
      </c>
      <c r="L768" s="2" t="str">
        <f>+IFERROR(VLOOKUP(C768,Contenido[[Contenido]:[Columna1]],2,0),"")</f>
        <v>07.02 Sentencias Dictadas por Delito</v>
      </c>
      <c r="M768" s="2" t="str">
        <f>+IFERROR(VLOOKUP(D768,Temas[[Tema]:[Columna1]],2,0),"")</f>
        <v xml:space="preserve">07.02.28 Drogas </v>
      </c>
      <c r="AA768">
        <v>4602</v>
      </c>
      <c r="AB768">
        <v>3754</v>
      </c>
      <c r="AC768">
        <v>3248</v>
      </c>
      <c r="AD768">
        <v>3819</v>
      </c>
      <c r="AE768">
        <v>4033</v>
      </c>
      <c r="AF768">
        <v>3607</v>
      </c>
      <c r="AG768">
        <v>3138</v>
      </c>
    </row>
    <row r="769" spans="1:33" x14ac:dyDescent="0.25">
      <c r="A769" t="s">
        <v>1795</v>
      </c>
      <c r="B769" t="s">
        <v>67</v>
      </c>
      <c r="C769" t="s">
        <v>1576</v>
      </c>
      <c r="D769" t="s">
        <v>1787</v>
      </c>
      <c r="E769" t="s">
        <v>1796</v>
      </c>
      <c r="G769" t="s">
        <v>1173</v>
      </c>
      <c r="J769" t="s">
        <v>1579</v>
      </c>
      <c r="K769" s="2" t="str">
        <f>+IFERROR(VLOOKUP(B769,Sectores[[Sector]:[Columna1]],2),"")</f>
        <v>07 Delincuencia</v>
      </c>
      <c r="L769" s="2" t="str">
        <f>+IFERROR(VLOOKUP(C769,Contenido[[Contenido]:[Columna1]],2,0),"")</f>
        <v>07.02 Sentencias Dictadas por Delito</v>
      </c>
      <c r="M769" s="2" t="str">
        <f>+IFERROR(VLOOKUP(D769,Temas[[Tema]:[Columna1]],2,0),"")</f>
        <v xml:space="preserve">07.02.28 Drogas </v>
      </c>
      <c r="AA769">
        <v>23930</v>
      </c>
      <c r="AB769">
        <v>18307</v>
      </c>
      <c r="AC769">
        <v>17152</v>
      </c>
      <c r="AD769">
        <v>14666</v>
      </c>
      <c r="AE769">
        <v>13600</v>
      </c>
      <c r="AF769">
        <v>13342</v>
      </c>
      <c r="AG769">
        <v>11796</v>
      </c>
    </row>
    <row r="770" spans="1:33" x14ac:dyDescent="0.25">
      <c r="A770" t="s">
        <v>1797</v>
      </c>
      <c r="B770" t="s">
        <v>67</v>
      </c>
      <c r="C770" t="s">
        <v>1576</v>
      </c>
      <c r="D770" t="s">
        <v>1798</v>
      </c>
      <c r="E770" t="s">
        <v>1799</v>
      </c>
      <c r="G770" t="s">
        <v>1173</v>
      </c>
      <c r="J770" t="s">
        <v>1579</v>
      </c>
      <c r="K770" s="2" t="str">
        <f>+IFERROR(VLOOKUP(B770,Sectores[[Sector]:[Columna1]],2),"")</f>
        <v>07 Delincuencia</v>
      </c>
      <c r="L770" s="2" t="str">
        <f>+IFERROR(VLOOKUP(C770,Contenido[[Contenido]:[Columna1]],2,0),"")</f>
        <v>07.02 Sentencias Dictadas por Delito</v>
      </c>
      <c r="M770" s="2" t="str">
        <f>+IFERROR(VLOOKUP(D770,Temas[[Tema]:[Columna1]],2,0),"")</f>
        <v>07.02.12 Delitos Contra la Salud Pública</v>
      </c>
      <c r="AA770">
        <v>13</v>
      </c>
      <c r="AB770">
        <v>18</v>
      </c>
      <c r="AC770">
        <v>26</v>
      </c>
      <c r="AD770">
        <v>24</v>
      </c>
      <c r="AE770">
        <v>28</v>
      </c>
      <c r="AF770">
        <v>43</v>
      </c>
      <c r="AG770">
        <v>101</v>
      </c>
    </row>
    <row r="771" spans="1:33" x14ac:dyDescent="0.25">
      <c r="A771" t="s">
        <v>1800</v>
      </c>
      <c r="B771" t="s">
        <v>67</v>
      </c>
      <c r="C771" t="s">
        <v>1576</v>
      </c>
      <c r="D771" t="s">
        <v>1588</v>
      </c>
      <c r="E771" t="s">
        <v>1801</v>
      </c>
      <c r="G771" t="s">
        <v>1173</v>
      </c>
      <c r="J771" t="s">
        <v>1579</v>
      </c>
      <c r="K771" s="2" t="str">
        <f>+IFERROR(VLOOKUP(B771,Sectores[[Sector]:[Columna1]],2),"")</f>
        <v>07 Delincuencia</v>
      </c>
      <c r="L771" s="2" t="str">
        <f>+IFERROR(VLOOKUP(C771,Contenido[[Contenido]:[Columna1]],2,0),"")</f>
        <v>07.02 Sentencias Dictadas por Delito</v>
      </c>
      <c r="M771" s="2" t="str">
        <f>+IFERROR(VLOOKUP(D771,Temas[[Tema]:[Columna1]],2,0),"")</f>
        <v>07.02.06 Delitos Contra el Medioambientales y Seres Vivos</v>
      </c>
      <c r="AA771">
        <v>0</v>
      </c>
      <c r="AB771">
        <v>0</v>
      </c>
      <c r="AC771">
        <v>0</v>
      </c>
      <c r="AD771">
        <v>0</v>
      </c>
      <c r="AE771">
        <v>1</v>
      </c>
      <c r="AF771">
        <v>5</v>
      </c>
      <c r="AG771">
        <v>15</v>
      </c>
    </row>
    <row r="772" spans="1:33" x14ac:dyDescent="0.25">
      <c r="A772" t="s">
        <v>1802</v>
      </c>
      <c r="B772" t="s">
        <v>67</v>
      </c>
      <c r="C772" t="s">
        <v>1576</v>
      </c>
      <c r="D772" t="s">
        <v>1750</v>
      </c>
      <c r="E772" t="s">
        <v>1803</v>
      </c>
      <c r="G772" t="s">
        <v>1173</v>
      </c>
      <c r="J772" t="s">
        <v>1579</v>
      </c>
      <c r="K772" s="2" t="str">
        <f>+IFERROR(VLOOKUP(B772,Sectores[[Sector]:[Columna1]],2),"")</f>
        <v>07 Delincuencia</v>
      </c>
      <c r="L772" s="2" t="str">
        <f>+IFERROR(VLOOKUP(C772,Contenido[[Contenido]:[Columna1]],2,0),"")</f>
        <v>07.02 Sentencias Dictadas por Delito</v>
      </c>
      <c r="M772" s="2" t="str">
        <f>+IFERROR(VLOOKUP(D772,Temas[[Tema]:[Columna1]],2,0),"")</f>
        <v>07.02.25 Delitos Tributarios</v>
      </c>
      <c r="AA772">
        <v>4</v>
      </c>
      <c r="AB772">
        <v>17</v>
      </c>
      <c r="AC772">
        <v>43</v>
      </c>
      <c r="AD772">
        <v>472</v>
      </c>
      <c r="AE772">
        <v>860</v>
      </c>
      <c r="AF772">
        <v>1531</v>
      </c>
      <c r="AG772">
        <v>1804</v>
      </c>
    </row>
    <row r="773" spans="1:33" x14ac:dyDescent="0.25">
      <c r="A773" t="s">
        <v>1804</v>
      </c>
      <c r="B773" t="s">
        <v>67</v>
      </c>
      <c r="C773" t="s">
        <v>1576</v>
      </c>
      <c r="D773" t="s">
        <v>1634</v>
      </c>
      <c r="E773" t="s">
        <v>1805</v>
      </c>
      <c r="G773" t="s">
        <v>1173</v>
      </c>
      <c r="J773" t="s">
        <v>1579</v>
      </c>
      <c r="K773" s="2" t="str">
        <f>+IFERROR(VLOOKUP(B773,Sectores[[Sector]:[Columna1]],2),"")</f>
        <v>07 Delincuencia</v>
      </c>
      <c r="L773" s="2" t="str">
        <f>+IFERROR(VLOOKUP(C773,Contenido[[Contenido]:[Columna1]],2,0),"")</f>
        <v>07.02 Sentencias Dictadas por Delito</v>
      </c>
      <c r="M773" s="2" t="str">
        <f>+IFERROR(VLOOKUP(D773,Temas[[Tema]:[Columna1]],2,0),"")</f>
        <v>07.02.01 Corrupción</v>
      </c>
      <c r="AA773">
        <v>0</v>
      </c>
      <c r="AB773">
        <v>0</v>
      </c>
      <c r="AC773">
        <v>0</v>
      </c>
      <c r="AD773">
        <v>0</v>
      </c>
      <c r="AE773">
        <v>0</v>
      </c>
      <c r="AF773">
        <v>0</v>
      </c>
      <c r="AG773">
        <v>1</v>
      </c>
    </row>
    <row r="774" spans="1:33" x14ac:dyDescent="0.25">
      <c r="A774" t="s">
        <v>1806</v>
      </c>
      <c r="B774" t="s">
        <v>67</v>
      </c>
      <c r="C774" t="s">
        <v>1576</v>
      </c>
      <c r="D774" t="s">
        <v>1588</v>
      </c>
      <c r="E774" t="s">
        <v>1807</v>
      </c>
      <c r="G774" t="s">
        <v>1173</v>
      </c>
      <c r="J774" t="s">
        <v>1579</v>
      </c>
      <c r="K774" s="2" t="str">
        <f>+IFERROR(VLOOKUP(B774,Sectores[[Sector]:[Columna1]],2),"")</f>
        <v>07 Delincuencia</v>
      </c>
      <c r="L774" s="2" t="str">
        <f>+IFERROR(VLOOKUP(C774,Contenido[[Contenido]:[Columna1]],2,0),"")</f>
        <v>07.02 Sentencias Dictadas por Delito</v>
      </c>
      <c r="M774" s="2" t="str">
        <f>+IFERROR(VLOOKUP(D774,Temas[[Tema]:[Columna1]],2,0),"")</f>
        <v>07.02.06 Delitos Contra el Medioambientales y Seres Vivos</v>
      </c>
      <c r="AA774">
        <v>33</v>
      </c>
      <c r="AB774">
        <v>28</v>
      </c>
      <c r="AC774">
        <v>28</v>
      </c>
      <c r="AD774">
        <v>43</v>
      </c>
      <c r="AE774">
        <v>49</v>
      </c>
      <c r="AF774">
        <v>26</v>
      </c>
      <c r="AG774">
        <v>47</v>
      </c>
    </row>
    <row r="775" spans="1:33" x14ac:dyDescent="0.25">
      <c r="A775" t="s">
        <v>1808</v>
      </c>
      <c r="B775" t="s">
        <v>67</v>
      </c>
      <c r="C775" t="s">
        <v>1576</v>
      </c>
      <c r="D775" t="s">
        <v>1594</v>
      </c>
      <c r="E775" t="s">
        <v>1809</v>
      </c>
      <c r="G775" t="s">
        <v>1173</v>
      </c>
      <c r="J775" t="s">
        <v>1579</v>
      </c>
      <c r="K775" s="2" t="str">
        <f>+IFERROR(VLOOKUP(B775,Sectores[[Sector]:[Columna1]],2),"")</f>
        <v>07 Delincuencia</v>
      </c>
      <c r="L775" s="2" t="str">
        <f>+IFERROR(VLOOKUP(C775,Contenido[[Contenido]:[Columna1]],2,0),"")</f>
        <v>07.02 Sentencias Dictadas por Delito</v>
      </c>
      <c r="M775" s="2" t="str">
        <f>+IFERROR(VLOOKUP(D775,Temas[[Tema]:[Columna1]],2,0),"")</f>
        <v>07.02.14 Delitos Contra la Vida, Integridad o Dignidad Personal</v>
      </c>
      <c r="AA775">
        <v>0</v>
      </c>
      <c r="AB775">
        <v>2</v>
      </c>
      <c r="AC775">
        <v>0</v>
      </c>
      <c r="AD775">
        <v>5</v>
      </c>
      <c r="AE775">
        <v>1</v>
      </c>
      <c r="AF775">
        <v>5</v>
      </c>
      <c r="AG775">
        <v>8</v>
      </c>
    </row>
    <row r="776" spans="1:33" x14ac:dyDescent="0.25">
      <c r="A776" t="s">
        <v>1810</v>
      </c>
      <c r="B776" t="s">
        <v>67</v>
      </c>
      <c r="C776" t="s">
        <v>1576</v>
      </c>
      <c r="D776" t="s">
        <v>1647</v>
      </c>
      <c r="E776" t="s">
        <v>1811</v>
      </c>
      <c r="G776" t="s">
        <v>1173</v>
      </c>
      <c r="J776" t="s">
        <v>1579</v>
      </c>
      <c r="K776" s="2" t="str">
        <f>+IFERROR(VLOOKUP(B776,Sectores[[Sector]:[Columna1]],2),"")</f>
        <v>07 Delincuencia</v>
      </c>
      <c r="L776" s="2" t="str">
        <f>+IFERROR(VLOOKUP(C776,Contenido[[Contenido]:[Columna1]],2,0),"")</f>
        <v>07.02 Sentencias Dictadas por Delito</v>
      </c>
      <c r="M776" s="2" t="str">
        <f>+IFERROR(VLOOKUP(D776,Temas[[Tema]:[Columna1]],2,0),"")</f>
        <v>07.02.07 Delitos Contra el Orden Público, Funcionarios o Agentes del Estado</v>
      </c>
      <c r="AA776">
        <v>1</v>
      </c>
      <c r="AB776">
        <v>1</v>
      </c>
      <c r="AC776">
        <v>0</v>
      </c>
      <c r="AD776">
        <v>0</v>
      </c>
      <c r="AE776">
        <v>2</v>
      </c>
      <c r="AF776">
        <v>3</v>
      </c>
      <c r="AG776">
        <v>12</v>
      </c>
    </row>
    <row r="777" spans="1:33" x14ac:dyDescent="0.25">
      <c r="A777" t="s">
        <v>1812</v>
      </c>
      <c r="B777" t="s">
        <v>67</v>
      </c>
      <c r="C777" t="s">
        <v>1576</v>
      </c>
      <c r="D777" t="s">
        <v>1647</v>
      </c>
      <c r="E777" t="s">
        <v>1813</v>
      </c>
      <c r="G777" t="s">
        <v>1173</v>
      </c>
      <c r="J777" t="s">
        <v>1579</v>
      </c>
      <c r="K777" s="2" t="str">
        <f>+IFERROR(VLOOKUP(B777,Sectores[[Sector]:[Columna1]],2),"")</f>
        <v>07 Delincuencia</v>
      </c>
      <c r="L777" s="2" t="str">
        <f>+IFERROR(VLOOKUP(C777,Contenido[[Contenido]:[Columna1]],2,0),"")</f>
        <v>07.02 Sentencias Dictadas por Delito</v>
      </c>
      <c r="M777" s="2" t="str">
        <f>+IFERROR(VLOOKUP(D777,Temas[[Tema]:[Columna1]],2,0),"")</f>
        <v>07.02.07 Delitos Contra el Orden Público, Funcionarios o Agentes del Estado</v>
      </c>
      <c r="AA777">
        <v>1</v>
      </c>
      <c r="AB777">
        <v>5</v>
      </c>
      <c r="AC777">
        <v>7</v>
      </c>
      <c r="AD777">
        <v>42</v>
      </c>
      <c r="AE777">
        <v>10</v>
      </c>
      <c r="AF777">
        <v>11</v>
      </c>
      <c r="AG777">
        <v>742</v>
      </c>
    </row>
    <row r="778" spans="1:33" x14ac:dyDescent="0.25">
      <c r="A778" t="s">
        <v>1814</v>
      </c>
      <c r="B778" t="s">
        <v>67</v>
      </c>
      <c r="C778" t="s">
        <v>1576</v>
      </c>
      <c r="D778" t="s">
        <v>1629</v>
      </c>
      <c r="E778" t="s">
        <v>1815</v>
      </c>
      <c r="G778" t="s">
        <v>1173</v>
      </c>
      <c r="J778" t="s">
        <v>1579</v>
      </c>
      <c r="K778" s="2" t="str">
        <f>+IFERROR(VLOOKUP(B778,Sectores[[Sector]:[Columna1]],2),"")</f>
        <v>07 Delincuencia</v>
      </c>
      <c r="L778" s="2" t="str">
        <f>+IFERROR(VLOOKUP(C778,Contenido[[Contenido]:[Columna1]],2,0),"")</f>
        <v>07.02 Sentencias Dictadas por Delito</v>
      </c>
      <c r="M778" s="2" t="str">
        <f>+IFERROR(VLOOKUP(D778,Temas[[Tema]:[Columna1]],2,0),"")</f>
        <v xml:space="preserve">07.02.27 Delitos Violentos </v>
      </c>
      <c r="AA778">
        <v>856</v>
      </c>
      <c r="AB778">
        <v>861</v>
      </c>
      <c r="AC778">
        <v>862</v>
      </c>
      <c r="AD778">
        <v>792</v>
      </c>
      <c r="AE778">
        <v>859</v>
      </c>
      <c r="AF778">
        <v>750</v>
      </c>
      <c r="AG778">
        <v>805</v>
      </c>
    </row>
    <row r="779" spans="1:33" x14ac:dyDescent="0.25">
      <c r="A779" t="s">
        <v>1816</v>
      </c>
      <c r="B779" t="s">
        <v>67</v>
      </c>
      <c r="C779" t="s">
        <v>1576</v>
      </c>
      <c r="D779" t="s">
        <v>1798</v>
      </c>
      <c r="E779" t="s">
        <v>1817</v>
      </c>
      <c r="G779" t="s">
        <v>1173</v>
      </c>
      <c r="J779" t="s">
        <v>1579</v>
      </c>
      <c r="K779" s="2" t="str">
        <f>+IFERROR(VLOOKUP(B779,Sectores[[Sector]:[Columna1]],2),"")</f>
        <v>07 Delincuencia</v>
      </c>
      <c r="L779" s="2" t="str">
        <f>+IFERROR(VLOOKUP(C779,Contenido[[Contenido]:[Columna1]],2,0),"")</f>
        <v>07.02 Sentencias Dictadas por Delito</v>
      </c>
      <c r="M779" s="2" t="str">
        <f>+IFERROR(VLOOKUP(D779,Temas[[Tema]:[Columna1]],2,0),"")</f>
        <v>07.02.12 Delitos Contra la Salud Pública</v>
      </c>
      <c r="AA779">
        <v>193</v>
      </c>
      <c r="AB779">
        <v>212</v>
      </c>
      <c r="AC779">
        <v>218</v>
      </c>
      <c r="AD779">
        <v>170</v>
      </c>
      <c r="AE779">
        <v>152</v>
      </c>
      <c r="AF779">
        <v>126</v>
      </c>
      <c r="AG779">
        <v>118</v>
      </c>
    </row>
    <row r="780" spans="1:33" x14ac:dyDescent="0.25">
      <c r="A780" t="s">
        <v>1818</v>
      </c>
      <c r="B780" t="s">
        <v>67</v>
      </c>
      <c r="C780" t="s">
        <v>1576</v>
      </c>
      <c r="D780" t="s">
        <v>1629</v>
      </c>
      <c r="E780" t="s">
        <v>1819</v>
      </c>
      <c r="G780" t="s">
        <v>1173</v>
      </c>
      <c r="J780" t="s">
        <v>1579</v>
      </c>
      <c r="K780" s="2" t="str">
        <f>+IFERROR(VLOOKUP(B780,Sectores[[Sector]:[Columna1]],2),"")</f>
        <v>07 Delincuencia</v>
      </c>
      <c r="L780" s="2" t="str">
        <f>+IFERROR(VLOOKUP(C780,Contenido[[Contenido]:[Columna1]],2,0),"")</f>
        <v>07.02 Sentencias Dictadas por Delito</v>
      </c>
      <c r="M780" s="2" t="str">
        <f>+IFERROR(VLOOKUP(D780,Temas[[Tema]:[Columna1]],2,0),"")</f>
        <v xml:space="preserve">07.02.27 Delitos Violentos </v>
      </c>
      <c r="AA780">
        <v>6786</v>
      </c>
      <c r="AB780">
        <v>6966</v>
      </c>
      <c r="AC780">
        <v>6768</v>
      </c>
      <c r="AD780">
        <v>6674</v>
      </c>
      <c r="AE780">
        <v>6055</v>
      </c>
      <c r="AF780">
        <v>6038</v>
      </c>
      <c r="AG780">
        <v>5613</v>
      </c>
    </row>
    <row r="781" spans="1:33" x14ac:dyDescent="0.25">
      <c r="A781" t="s">
        <v>1820</v>
      </c>
      <c r="B781" t="s">
        <v>67</v>
      </c>
      <c r="C781" t="s">
        <v>1576</v>
      </c>
      <c r="D781" t="s">
        <v>1629</v>
      </c>
      <c r="E781" t="s">
        <v>1821</v>
      </c>
      <c r="G781" t="s">
        <v>1173</v>
      </c>
      <c r="J781" t="s">
        <v>1579</v>
      </c>
      <c r="K781" s="2" t="str">
        <f>+IFERROR(VLOOKUP(B781,Sectores[[Sector]:[Columna1]],2),"")</f>
        <v>07 Delincuencia</v>
      </c>
      <c r="L781" s="2" t="str">
        <f>+IFERROR(VLOOKUP(C781,Contenido[[Contenido]:[Columna1]],2,0),"")</f>
        <v>07.02 Sentencias Dictadas por Delito</v>
      </c>
      <c r="M781" s="2" t="str">
        <f>+IFERROR(VLOOKUP(D781,Temas[[Tema]:[Columna1]],2,0),"")</f>
        <v xml:space="preserve">07.02.27 Delitos Violentos </v>
      </c>
      <c r="AA781">
        <v>293</v>
      </c>
      <c r="AB781">
        <v>278</v>
      </c>
      <c r="AC781">
        <v>139</v>
      </c>
      <c r="AD781">
        <v>224</v>
      </c>
      <c r="AE781">
        <v>170</v>
      </c>
      <c r="AF781">
        <v>178</v>
      </c>
      <c r="AG781">
        <v>199</v>
      </c>
    </row>
    <row r="782" spans="1:33" x14ac:dyDescent="0.25">
      <c r="A782" t="s">
        <v>1822</v>
      </c>
      <c r="B782" t="s">
        <v>67</v>
      </c>
      <c r="C782" t="s">
        <v>1576</v>
      </c>
      <c r="D782" t="s">
        <v>1743</v>
      </c>
      <c r="E782" t="s">
        <v>1823</v>
      </c>
      <c r="G782" t="s">
        <v>1173</v>
      </c>
      <c r="J782" t="s">
        <v>1579</v>
      </c>
      <c r="K782" s="2" t="str">
        <f>+IFERROR(VLOOKUP(B782,Sectores[[Sector]:[Columna1]],2),"")</f>
        <v>07 Delincuencia</v>
      </c>
      <c r="L782" s="2" t="str">
        <f>+IFERROR(VLOOKUP(C782,Contenido[[Contenido]:[Columna1]],2,0),"")</f>
        <v>07.02 Sentencias Dictadas por Delito</v>
      </c>
      <c r="M782" s="2" t="str">
        <f>+IFERROR(VLOOKUP(D782,Temas[[Tema]:[Columna1]],2,0),"")</f>
        <v>07.02.17 Delitos e Infracciones de Tránsito</v>
      </c>
      <c r="AA782">
        <v>2</v>
      </c>
      <c r="AB782">
        <v>5</v>
      </c>
      <c r="AC782">
        <v>76</v>
      </c>
      <c r="AD782">
        <v>211</v>
      </c>
      <c r="AE782">
        <v>368</v>
      </c>
      <c r="AF782">
        <v>421</v>
      </c>
      <c r="AG782">
        <v>508</v>
      </c>
    </row>
    <row r="783" spans="1:33" x14ac:dyDescent="0.25">
      <c r="A783" t="s">
        <v>1824</v>
      </c>
      <c r="B783" t="s">
        <v>67</v>
      </c>
      <c r="C783" t="s">
        <v>1576</v>
      </c>
      <c r="D783" t="s">
        <v>1787</v>
      </c>
      <c r="E783" t="s">
        <v>1825</v>
      </c>
      <c r="G783" t="s">
        <v>1173</v>
      </c>
      <c r="J783" t="s">
        <v>1579</v>
      </c>
      <c r="K783" s="2" t="str">
        <f>+IFERROR(VLOOKUP(B783,Sectores[[Sector]:[Columna1]],2),"")</f>
        <v>07 Delincuencia</v>
      </c>
      <c r="L783" s="2" t="str">
        <f>+IFERROR(VLOOKUP(C783,Contenido[[Contenido]:[Columna1]],2,0),"")</f>
        <v>07.02 Sentencias Dictadas por Delito</v>
      </c>
      <c r="M783" s="2" t="str">
        <f>+IFERROR(VLOOKUP(D783,Temas[[Tema]:[Columna1]],2,0),"")</f>
        <v xml:space="preserve">07.02.28 Drogas </v>
      </c>
      <c r="AA783">
        <v>965</v>
      </c>
      <c r="AB783">
        <v>1119</v>
      </c>
      <c r="AC783">
        <v>1605</v>
      </c>
      <c r="AD783">
        <v>1915</v>
      </c>
      <c r="AE783">
        <v>1675</v>
      </c>
      <c r="AF783">
        <v>1721</v>
      </c>
      <c r="AG783">
        <v>1335</v>
      </c>
    </row>
    <row r="784" spans="1:33" x14ac:dyDescent="0.25">
      <c r="A784" t="s">
        <v>1826</v>
      </c>
      <c r="B784" t="s">
        <v>67</v>
      </c>
      <c r="C784" t="s">
        <v>1576</v>
      </c>
      <c r="D784" t="s">
        <v>1591</v>
      </c>
      <c r="E784" t="s">
        <v>1827</v>
      </c>
      <c r="G784" t="s">
        <v>1173</v>
      </c>
      <c r="J784" t="s">
        <v>1579</v>
      </c>
      <c r="K784" s="2" t="str">
        <f>+IFERROR(VLOOKUP(B784,Sectores[[Sector]:[Columna1]],2),"")</f>
        <v>07 Delincuencia</v>
      </c>
      <c r="L784" s="2" t="str">
        <f>+IFERROR(VLOOKUP(C784,Contenido[[Contenido]:[Columna1]],2,0),"")</f>
        <v>07.02 Sentencias Dictadas por Delito</v>
      </c>
      <c r="M784" s="2" t="str">
        <f>+IFERROR(VLOOKUP(D784,Temas[[Tema]:[Columna1]],2,0),"")</f>
        <v>07.02.11 Delitos Contra la Propiedad y el Patrimonio</v>
      </c>
      <c r="AA784">
        <v>2662</v>
      </c>
      <c r="AB784">
        <v>2543</v>
      </c>
      <c r="AC784">
        <v>2238</v>
      </c>
      <c r="AD784">
        <v>2010</v>
      </c>
      <c r="AE784">
        <v>1770</v>
      </c>
      <c r="AF784">
        <v>1581</v>
      </c>
      <c r="AG784">
        <v>1354</v>
      </c>
    </row>
    <row r="785" spans="1:33" x14ac:dyDescent="0.25">
      <c r="A785" t="s">
        <v>1828</v>
      </c>
      <c r="B785" t="s">
        <v>67</v>
      </c>
      <c r="C785" t="s">
        <v>1576</v>
      </c>
      <c r="D785" t="s">
        <v>1591</v>
      </c>
      <c r="E785" t="s">
        <v>1829</v>
      </c>
      <c r="G785" t="s">
        <v>1173</v>
      </c>
      <c r="J785" t="s">
        <v>1579</v>
      </c>
      <c r="K785" s="2" t="str">
        <f>+IFERROR(VLOOKUP(B785,Sectores[[Sector]:[Columna1]],2),"")</f>
        <v>07 Delincuencia</v>
      </c>
      <c r="L785" s="2" t="str">
        <f>+IFERROR(VLOOKUP(C785,Contenido[[Contenido]:[Columna1]],2,0),"")</f>
        <v>07.02 Sentencias Dictadas por Delito</v>
      </c>
      <c r="M785" s="2" t="str">
        <f>+IFERROR(VLOOKUP(D785,Temas[[Tema]:[Columna1]],2,0),"")</f>
        <v>07.02.11 Delitos Contra la Propiedad y el Patrimonio</v>
      </c>
      <c r="AA785">
        <v>212</v>
      </c>
      <c r="AB785">
        <v>212</v>
      </c>
      <c r="AC785">
        <v>218</v>
      </c>
      <c r="AD785">
        <v>172</v>
      </c>
      <c r="AE785">
        <v>102</v>
      </c>
      <c r="AF785">
        <v>65</v>
      </c>
      <c r="AG785">
        <v>54</v>
      </c>
    </row>
    <row r="786" spans="1:33" x14ac:dyDescent="0.25">
      <c r="A786" t="s">
        <v>1830</v>
      </c>
      <c r="B786" t="s">
        <v>67</v>
      </c>
      <c r="C786" t="s">
        <v>1576</v>
      </c>
      <c r="D786" t="s">
        <v>1591</v>
      </c>
      <c r="E786" t="s">
        <v>1831</v>
      </c>
      <c r="G786" t="s">
        <v>1173</v>
      </c>
      <c r="J786" t="s">
        <v>1579</v>
      </c>
      <c r="K786" s="2" t="str">
        <f>+IFERROR(VLOOKUP(B786,Sectores[[Sector]:[Columna1]],2),"")</f>
        <v>07 Delincuencia</v>
      </c>
      <c r="L786" s="2" t="str">
        <f>+IFERROR(VLOOKUP(C786,Contenido[[Contenido]:[Columna1]],2,0),"")</f>
        <v>07.02 Sentencias Dictadas por Delito</v>
      </c>
      <c r="M786" s="2" t="str">
        <f>+IFERROR(VLOOKUP(D786,Temas[[Tema]:[Columna1]],2,0),"")</f>
        <v>07.02.11 Delitos Contra la Propiedad y el Patrimonio</v>
      </c>
      <c r="AA786">
        <v>0</v>
      </c>
      <c r="AB786">
        <v>0</v>
      </c>
      <c r="AC786">
        <v>2</v>
      </c>
      <c r="AD786">
        <v>8</v>
      </c>
      <c r="AE786">
        <v>30</v>
      </c>
      <c r="AF786">
        <v>31</v>
      </c>
      <c r="AG786">
        <v>49</v>
      </c>
    </row>
    <row r="787" spans="1:33" x14ac:dyDescent="0.25">
      <c r="A787" t="s">
        <v>1832</v>
      </c>
      <c r="B787" t="s">
        <v>67</v>
      </c>
      <c r="C787" t="s">
        <v>1576</v>
      </c>
      <c r="D787" t="s">
        <v>1591</v>
      </c>
      <c r="E787" t="s">
        <v>1833</v>
      </c>
      <c r="G787" t="s">
        <v>1173</v>
      </c>
      <c r="J787" t="s">
        <v>1579</v>
      </c>
      <c r="K787" s="2" t="str">
        <f>+IFERROR(VLOOKUP(B787,Sectores[[Sector]:[Columna1]],2),"")</f>
        <v>07 Delincuencia</v>
      </c>
      <c r="L787" s="2" t="str">
        <f>+IFERROR(VLOOKUP(C787,Contenido[[Contenido]:[Columna1]],2,0),"")</f>
        <v>07.02 Sentencias Dictadas por Delito</v>
      </c>
      <c r="M787" s="2" t="str">
        <f>+IFERROR(VLOOKUP(D787,Temas[[Tema]:[Columna1]],2,0),"")</f>
        <v>07.02.11 Delitos Contra la Propiedad y el Patrimonio</v>
      </c>
      <c r="AA787">
        <v>472</v>
      </c>
      <c r="AB787">
        <v>390</v>
      </c>
      <c r="AC787">
        <v>371</v>
      </c>
      <c r="AD787">
        <v>346</v>
      </c>
      <c r="AE787">
        <v>247</v>
      </c>
      <c r="AF787">
        <v>289</v>
      </c>
      <c r="AG787">
        <v>652</v>
      </c>
    </row>
    <row r="788" spans="1:33" x14ac:dyDescent="0.25">
      <c r="A788" t="s">
        <v>1834</v>
      </c>
      <c r="B788" t="s">
        <v>67</v>
      </c>
      <c r="C788" t="s">
        <v>1576</v>
      </c>
      <c r="D788" t="s">
        <v>1591</v>
      </c>
      <c r="E788" t="s">
        <v>1835</v>
      </c>
      <c r="G788" t="s">
        <v>1173</v>
      </c>
      <c r="J788" t="s">
        <v>1579</v>
      </c>
      <c r="K788" s="2" t="str">
        <f>+IFERROR(VLOOKUP(B788,Sectores[[Sector]:[Columna1]],2),"")</f>
        <v>07 Delincuencia</v>
      </c>
      <c r="L788" s="2" t="str">
        <f>+IFERROR(VLOOKUP(C788,Contenido[[Contenido]:[Columna1]],2,0),"")</f>
        <v>07.02 Sentencias Dictadas por Delito</v>
      </c>
      <c r="M788" s="2" t="str">
        <f>+IFERROR(VLOOKUP(D788,Temas[[Tema]:[Columna1]],2,0),"")</f>
        <v>07.02.11 Delitos Contra la Propiedad y el Patrimonio</v>
      </c>
      <c r="AA788">
        <v>28</v>
      </c>
      <c r="AB788">
        <v>28</v>
      </c>
      <c r="AC788">
        <v>34</v>
      </c>
      <c r="AD788">
        <v>11</v>
      </c>
      <c r="AE788">
        <v>4</v>
      </c>
      <c r="AF788">
        <v>1</v>
      </c>
      <c r="AG788">
        <v>2</v>
      </c>
    </row>
    <row r="789" spans="1:33" x14ac:dyDescent="0.25">
      <c r="A789" t="s">
        <v>1836</v>
      </c>
      <c r="B789" t="s">
        <v>67</v>
      </c>
      <c r="C789" t="s">
        <v>1576</v>
      </c>
      <c r="D789" t="s">
        <v>1591</v>
      </c>
      <c r="E789" t="s">
        <v>1837</v>
      </c>
      <c r="G789" t="s">
        <v>1173</v>
      </c>
      <c r="J789" t="s">
        <v>1579</v>
      </c>
      <c r="K789" s="2" t="str">
        <f>+IFERROR(VLOOKUP(B789,Sectores[[Sector]:[Columna1]],2),"")</f>
        <v>07 Delincuencia</v>
      </c>
      <c r="L789" s="2" t="str">
        <f>+IFERROR(VLOOKUP(C789,Contenido[[Contenido]:[Columna1]],2,0),"")</f>
        <v>07.02 Sentencias Dictadas por Delito</v>
      </c>
      <c r="M789" s="2" t="str">
        <f>+IFERROR(VLOOKUP(D789,Temas[[Tema]:[Columna1]],2,0),"")</f>
        <v>07.02.11 Delitos Contra la Propiedad y el Patrimonio</v>
      </c>
      <c r="AA789">
        <v>15676</v>
      </c>
      <c r="AB789">
        <v>16635</v>
      </c>
      <c r="AC789">
        <v>15553</v>
      </c>
      <c r="AD789">
        <v>15321</v>
      </c>
      <c r="AE789">
        <v>15387</v>
      </c>
      <c r="AF789">
        <v>14621</v>
      </c>
      <c r="AG789">
        <v>16174</v>
      </c>
    </row>
    <row r="790" spans="1:33" x14ac:dyDescent="0.25">
      <c r="A790" t="s">
        <v>1838</v>
      </c>
      <c r="B790" t="s">
        <v>67</v>
      </c>
      <c r="C790" t="s">
        <v>1576</v>
      </c>
      <c r="D790" t="s">
        <v>1750</v>
      </c>
      <c r="E790" t="s">
        <v>1839</v>
      </c>
      <c r="G790" t="s">
        <v>1173</v>
      </c>
      <c r="J790" t="s">
        <v>1579</v>
      </c>
      <c r="K790" s="2" t="str">
        <f>+IFERROR(VLOOKUP(B790,Sectores[[Sector]:[Columna1]],2),"")</f>
        <v>07 Delincuencia</v>
      </c>
      <c r="L790" s="2" t="str">
        <f>+IFERROR(VLOOKUP(C790,Contenido[[Contenido]:[Columna1]],2,0),"")</f>
        <v>07.02 Sentencias Dictadas por Delito</v>
      </c>
      <c r="M790" s="2" t="str">
        <f>+IFERROR(VLOOKUP(D790,Temas[[Tema]:[Columna1]],2,0),"")</f>
        <v>07.02.25 Delitos Tributarios</v>
      </c>
      <c r="AA790">
        <v>8</v>
      </c>
      <c r="AB790">
        <v>15</v>
      </c>
      <c r="AC790">
        <v>34</v>
      </c>
      <c r="AD790">
        <v>55</v>
      </c>
      <c r="AE790">
        <v>48</v>
      </c>
      <c r="AF790">
        <v>22</v>
      </c>
      <c r="AG790">
        <v>20</v>
      </c>
    </row>
    <row r="791" spans="1:33" x14ac:dyDescent="0.25">
      <c r="A791" t="s">
        <v>1840</v>
      </c>
      <c r="B791" t="s">
        <v>67</v>
      </c>
      <c r="C791" t="s">
        <v>1576</v>
      </c>
      <c r="D791" t="s">
        <v>1647</v>
      </c>
      <c r="E791" t="s">
        <v>1841</v>
      </c>
      <c r="G791" t="s">
        <v>1173</v>
      </c>
      <c r="J791" t="s">
        <v>1579</v>
      </c>
      <c r="K791" s="2" t="str">
        <f>+IFERROR(VLOOKUP(B791,Sectores[[Sector]:[Columna1]],2),"")</f>
        <v>07 Delincuencia</v>
      </c>
      <c r="L791" s="2" t="str">
        <f>+IFERROR(VLOOKUP(C791,Contenido[[Contenido]:[Columna1]],2,0),"")</f>
        <v>07.02 Sentencias Dictadas por Delito</v>
      </c>
      <c r="M791" s="2" t="str">
        <f>+IFERROR(VLOOKUP(D791,Temas[[Tema]:[Columna1]],2,0),"")</f>
        <v>07.02.07 Delitos Contra el Orden Público, Funcionarios o Agentes del Estado</v>
      </c>
      <c r="AA791">
        <v>1365</v>
      </c>
      <c r="AB791">
        <v>1317</v>
      </c>
      <c r="AC791">
        <v>1254</v>
      </c>
      <c r="AD791">
        <v>1220</v>
      </c>
      <c r="AE791">
        <v>1177</v>
      </c>
      <c r="AF791">
        <v>1234</v>
      </c>
      <c r="AG791">
        <v>1427</v>
      </c>
    </row>
    <row r="792" spans="1:33" x14ac:dyDescent="0.25">
      <c r="A792" t="s">
        <v>1842</v>
      </c>
      <c r="B792" t="s">
        <v>67</v>
      </c>
      <c r="C792" t="s">
        <v>1576</v>
      </c>
      <c r="D792" t="s">
        <v>1647</v>
      </c>
      <c r="E792" t="s">
        <v>1843</v>
      </c>
      <c r="G792" t="s">
        <v>1173</v>
      </c>
      <c r="J792" t="s">
        <v>1579</v>
      </c>
      <c r="K792" s="2" t="str">
        <f>+IFERROR(VLOOKUP(B792,Sectores[[Sector]:[Columna1]],2),"")</f>
        <v>07 Delincuencia</v>
      </c>
      <c r="L792" s="2" t="str">
        <f>+IFERROR(VLOOKUP(C792,Contenido[[Contenido]:[Columna1]],2,0),"")</f>
        <v>07.02 Sentencias Dictadas por Delito</v>
      </c>
      <c r="M792" s="2" t="str">
        <f>+IFERROR(VLOOKUP(D792,Temas[[Tema]:[Columna1]],2,0),"")</f>
        <v>07.02.07 Delitos Contra el Orden Público, Funcionarios o Agentes del Estado</v>
      </c>
      <c r="AA792">
        <v>1691</v>
      </c>
      <c r="AB792">
        <v>1162</v>
      </c>
      <c r="AC792">
        <v>1000</v>
      </c>
      <c r="AD792">
        <v>1215</v>
      </c>
      <c r="AE792">
        <v>1001</v>
      </c>
      <c r="AF792">
        <v>907</v>
      </c>
      <c r="AG792">
        <v>4163</v>
      </c>
    </row>
    <row r="793" spans="1:33" x14ac:dyDescent="0.25">
      <c r="A793" t="s">
        <v>1844</v>
      </c>
      <c r="B793" t="s">
        <v>67</v>
      </c>
      <c r="C793" t="s">
        <v>1576</v>
      </c>
      <c r="D793" t="s">
        <v>194</v>
      </c>
      <c r="E793" t="s">
        <v>1845</v>
      </c>
      <c r="G793" t="s">
        <v>1173</v>
      </c>
      <c r="J793" t="s">
        <v>1579</v>
      </c>
      <c r="K793" s="2" t="str">
        <f>+IFERROR(VLOOKUP(B793,Sectores[[Sector]:[Columna1]],2),"")</f>
        <v>07 Delincuencia</v>
      </c>
      <c r="L793" s="2" t="str">
        <f>+IFERROR(VLOOKUP(C793,Contenido[[Contenido]:[Columna1]],2,0),"")</f>
        <v>07.02 Sentencias Dictadas por Delito</v>
      </c>
      <c r="M793" s="2" t="str">
        <f>+IFERROR(VLOOKUP(D793,Temas[[Tema]:[Columna1]],2,0),"")</f>
        <v>07.02.29 Otros</v>
      </c>
      <c r="AA793">
        <v>124</v>
      </c>
      <c r="AB793">
        <v>159</v>
      </c>
      <c r="AC793">
        <v>196</v>
      </c>
      <c r="AD793">
        <v>351</v>
      </c>
      <c r="AE793">
        <v>1557</v>
      </c>
      <c r="AF793">
        <v>1461</v>
      </c>
      <c r="AG793">
        <v>1307</v>
      </c>
    </row>
    <row r="794" spans="1:33" x14ac:dyDescent="0.25">
      <c r="A794" t="s">
        <v>1846</v>
      </c>
      <c r="B794" t="s">
        <v>67</v>
      </c>
      <c r="C794" t="s">
        <v>1576</v>
      </c>
      <c r="D794" t="s">
        <v>1847</v>
      </c>
      <c r="E794" t="s">
        <v>1848</v>
      </c>
      <c r="G794" t="s">
        <v>1173</v>
      </c>
      <c r="J794" t="s">
        <v>1579</v>
      </c>
      <c r="K794" s="2" t="str">
        <f>+IFERROR(VLOOKUP(B794,Sectores[[Sector]:[Columna1]],2),"")</f>
        <v>07 Delincuencia</v>
      </c>
      <c r="L794" s="2" t="str">
        <f>+IFERROR(VLOOKUP(C794,Contenido[[Contenido]:[Columna1]],2,0),"")</f>
        <v>07.02 Sentencias Dictadas por Delito</v>
      </c>
      <c r="M794" s="2" t="str">
        <f>+IFERROR(VLOOKUP(D794,Temas[[Tema]:[Columna1]],2,0),"")</f>
        <v>07.02.22 Delitos Migratorios</v>
      </c>
      <c r="AA794">
        <v>7</v>
      </c>
      <c r="AB794">
        <v>4</v>
      </c>
      <c r="AC794">
        <v>1</v>
      </c>
      <c r="AD794">
        <v>0</v>
      </c>
      <c r="AE794">
        <v>0</v>
      </c>
      <c r="AF794">
        <v>0</v>
      </c>
      <c r="AG794">
        <v>0</v>
      </c>
    </row>
    <row r="795" spans="1:33" x14ac:dyDescent="0.25">
      <c r="A795" t="s">
        <v>1849</v>
      </c>
      <c r="B795" t="s">
        <v>67</v>
      </c>
      <c r="C795" t="s">
        <v>1576</v>
      </c>
      <c r="D795" t="s">
        <v>1717</v>
      </c>
      <c r="E795" t="s">
        <v>1850</v>
      </c>
      <c r="G795" t="s">
        <v>1173</v>
      </c>
      <c r="J795" t="s">
        <v>1579</v>
      </c>
      <c r="K795" s="2" t="str">
        <f>+IFERROR(VLOOKUP(B795,Sectores[[Sector]:[Columna1]],2),"")</f>
        <v>07 Delincuencia</v>
      </c>
      <c r="L795" s="2" t="str">
        <f>+IFERROR(VLOOKUP(C795,Contenido[[Contenido]:[Columna1]],2,0),"")</f>
        <v>07.02 Sentencias Dictadas por Delito</v>
      </c>
      <c r="M795" s="2" t="str">
        <f>+IFERROR(VLOOKUP(D795,Temas[[Tema]:[Columna1]],2,0),"")</f>
        <v>07.02.04 Delitos Contra el Estado Civil y la Familia</v>
      </c>
      <c r="AA795">
        <v>1</v>
      </c>
      <c r="AB795">
        <v>3</v>
      </c>
      <c r="AC795">
        <v>7</v>
      </c>
      <c r="AD795">
        <v>4</v>
      </c>
      <c r="AE795">
        <v>1</v>
      </c>
      <c r="AF795">
        <v>1</v>
      </c>
      <c r="AG795">
        <v>3</v>
      </c>
    </row>
    <row r="796" spans="1:33" x14ac:dyDescent="0.25">
      <c r="A796" t="s">
        <v>1851</v>
      </c>
      <c r="B796" t="s">
        <v>67</v>
      </c>
      <c r="C796" t="s">
        <v>1576</v>
      </c>
      <c r="D796" t="s">
        <v>1601</v>
      </c>
      <c r="E796" t="s">
        <v>1852</v>
      </c>
      <c r="G796" t="s">
        <v>1173</v>
      </c>
      <c r="J796" t="s">
        <v>1579</v>
      </c>
      <c r="K796" s="2" t="str">
        <f>+IFERROR(VLOOKUP(B796,Sectores[[Sector]:[Columna1]],2),"")</f>
        <v>07 Delincuencia</v>
      </c>
      <c r="L796" s="2" t="str">
        <f>+IFERROR(VLOOKUP(C796,Contenido[[Contenido]:[Columna1]],2,0),"")</f>
        <v>07.02 Sentencias Dictadas por Delito</v>
      </c>
      <c r="M796" s="2" t="str">
        <f>+IFERROR(VLOOKUP(D796,Temas[[Tema]:[Columna1]],2,0),"")</f>
        <v>07.02.18 Delitos Económicos</v>
      </c>
      <c r="AA796">
        <v>27</v>
      </c>
      <c r="AB796">
        <v>24</v>
      </c>
      <c r="AC796">
        <v>80</v>
      </c>
      <c r="AD796">
        <v>100</v>
      </c>
      <c r="AE796">
        <v>216</v>
      </c>
      <c r="AF796">
        <v>138</v>
      </c>
      <c r="AG796">
        <v>109</v>
      </c>
    </row>
    <row r="797" spans="1:33" x14ac:dyDescent="0.25">
      <c r="A797" t="s">
        <v>1853</v>
      </c>
      <c r="B797" t="s">
        <v>67</v>
      </c>
      <c r="C797" t="s">
        <v>1576</v>
      </c>
      <c r="D797" t="s">
        <v>1588</v>
      </c>
      <c r="E797" t="s">
        <v>1854</v>
      </c>
      <c r="G797" t="s">
        <v>1173</v>
      </c>
      <c r="J797" t="s">
        <v>1579</v>
      </c>
      <c r="K797" s="2" t="str">
        <f>+IFERROR(VLOOKUP(B797,Sectores[[Sector]:[Columna1]],2),"")</f>
        <v>07 Delincuencia</v>
      </c>
      <c r="L797" s="2" t="str">
        <f>+IFERROR(VLOOKUP(C797,Contenido[[Contenido]:[Columna1]],2,0),"")</f>
        <v>07.02 Sentencias Dictadas por Delito</v>
      </c>
      <c r="M797" s="2" t="str">
        <f>+IFERROR(VLOOKUP(D797,Temas[[Tema]:[Columna1]],2,0),"")</f>
        <v>07.02.06 Delitos Contra el Medioambientales y Seres Vivos</v>
      </c>
      <c r="AA797">
        <v>9</v>
      </c>
      <c r="AB797">
        <v>10</v>
      </c>
      <c r="AC797">
        <v>16</v>
      </c>
      <c r="AD797">
        <v>20</v>
      </c>
      <c r="AE797">
        <v>27</v>
      </c>
      <c r="AF797">
        <v>23</v>
      </c>
      <c r="AG797">
        <v>14</v>
      </c>
    </row>
    <row r="798" spans="1:33" x14ac:dyDescent="0.25">
      <c r="A798" t="s">
        <v>1855</v>
      </c>
      <c r="B798" t="s">
        <v>67</v>
      </c>
      <c r="C798" t="s">
        <v>1576</v>
      </c>
      <c r="D798" t="s">
        <v>1626</v>
      </c>
      <c r="E798" t="s">
        <v>1856</v>
      </c>
      <c r="G798" t="s">
        <v>1173</v>
      </c>
      <c r="J798" t="s">
        <v>1579</v>
      </c>
      <c r="K798" s="2" t="str">
        <f>+IFERROR(VLOOKUP(B798,Sectores[[Sector]:[Columna1]],2),"")</f>
        <v>07 Delincuencia</v>
      </c>
      <c r="L798" s="2" t="str">
        <f>+IFERROR(VLOOKUP(C798,Contenido[[Contenido]:[Columna1]],2,0),"")</f>
        <v>07.02 Sentencias Dictadas por Delito</v>
      </c>
      <c r="M798" s="2" t="str">
        <f>+IFERROR(VLOOKUP(D798,Temas[[Tema]:[Columna1]],2,0),"")</f>
        <v>07.02.10 Delitos Contra la Intimidad y la Libertad</v>
      </c>
      <c r="AA798">
        <v>3</v>
      </c>
      <c r="AB798">
        <v>1</v>
      </c>
      <c r="AC798">
        <v>0</v>
      </c>
      <c r="AD798">
        <v>3</v>
      </c>
      <c r="AE798">
        <v>3</v>
      </c>
      <c r="AF798">
        <v>1</v>
      </c>
      <c r="AG798">
        <v>5</v>
      </c>
    </row>
    <row r="799" spans="1:33" x14ac:dyDescent="0.25">
      <c r="A799" t="s">
        <v>1857</v>
      </c>
      <c r="B799" t="s">
        <v>67</v>
      </c>
      <c r="C799" t="s">
        <v>1576</v>
      </c>
      <c r="D799" t="s">
        <v>1626</v>
      </c>
      <c r="E799" t="s">
        <v>1858</v>
      </c>
      <c r="G799" t="s">
        <v>1173</v>
      </c>
      <c r="J799" t="s">
        <v>1579</v>
      </c>
      <c r="K799" s="2" t="str">
        <f>+IFERROR(VLOOKUP(B799,Sectores[[Sector]:[Columna1]],2),"")</f>
        <v>07 Delincuencia</v>
      </c>
      <c r="L799" s="2" t="str">
        <f>+IFERROR(VLOOKUP(C799,Contenido[[Contenido]:[Columna1]],2,0),"")</f>
        <v>07.02 Sentencias Dictadas por Delito</v>
      </c>
      <c r="M799" s="2" t="str">
        <f>+IFERROR(VLOOKUP(D799,Temas[[Tema]:[Columna1]],2,0),"")</f>
        <v>07.02.10 Delitos Contra la Intimidad y la Libertad</v>
      </c>
      <c r="AA799">
        <v>33</v>
      </c>
      <c r="AB799">
        <v>56</v>
      </c>
      <c r="AC799">
        <v>68</v>
      </c>
      <c r="AD799">
        <v>114</v>
      </c>
      <c r="AE799">
        <v>117</v>
      </c>
      <c r="AF799">
        <v>135</v>
      </c>
      <c r="AG799">
        <v>179</v>
      </c>
    </row>
    <row r="800" spans="1:33" x14ac:dyDescent="0.25">
      <c r="A800" t="s">
        <v>1859</v>
      </c>
      <c r="B800" t="s">
        <v>67</v>
      </c>
      <c r="C800" t="s">
        <v>1576</v>
      </c>
      <c r="D800" t="s">
        <v>1591</v>
      </c>
      <c r="E800" t="s">
        <v>1860</v>
      </c>
      <c r="G800" t="s">
        <v>1173</v>
      </c>
      <c r="J800" t="s">
        <v>1579</v>
      </c>
      <c r="K800" s="2" t="str">
        <f>+IFERROR(VLOOKUP(B800,Sectores[[Sector]:[Columna1]],2),"")</f>
        <v>07 Delincuencia</v>
      </c>
      <c r="L800" s="2" t="str">
        <f>+IFERROR(VLOOKUP(C800,Contenido[[Contenido]:[Columna1]],2,0),"")</f>
        <v>07.02 Sentencias Dictadas por Delito</v>
      </c>
      <c r="M800" s="2" t="str">
        <f>+IFERROR(VLOOKUP(D800,Temas[[Tema]:[Columna1]],2,0),"")</f>
        <v>07.02.11 Delitos Contra la Propiedad y el Patrimonio</v>
      </c>
      <c r="AA800">
        <v>9</v>
      </c>
      <c r="AB800">
        <v>5</v>
      </c>
      <c r="AC800">
        <v>7</v>
      </c>
      <c r="AD800">
        <v>4</v>
      </c>
      <c r="AE800">
        <v>2</v>
      </c>
      <c r="AF800">
        <v>0</v>
      </c>
      <c r="AG800">
        <v>0</v>
      </c>
    </row>
    <row r="801" spans="1:33" x14ac:dyDescent="0.25">
      <c r="A801" t="s">
        <v>1861</v>
      </c>
      <c r="B801" t="s">
        <v>67</v>
      </c>
      <c r="C801" t="s">
        <v>1576</v>
      </c>
      <c r="D801" t="s">
        <v>1591</v>
      </c>
      <c r="E801" t="s">
        <v>1862</v>
      </c>
      <c r="G801" t="s">
        <v>1173</v>
      </c>
      <c r="J801" t="s">
        <v>1579</v>
      </c>
      <c r="K801" s="2" t="str">
        <f>+IFERROR(VLOOKUP(B801,Sectores[[Sector]:[Columna1]],2),"")</f>
        <v>07 Delincuencia</v>
      </c>
      <c r="L801" s="2" t="str">
        <f>+IFERROR(VLOOKUP(C801,Contenido[[Contenido]:[Columna1]],2,0),"")</f>
        <v>07.02 Sentencias Dictadas por Delito</v>
      </c>
      <c r="M801" s="2" t="str">
        <f>+IFERROR(VLOOKUP(D801,Temas[[Tema]:[Columna1]],2,0),"")</f>
        <v>07.02.11 Delitos Contra la Propiedad y el Patrimonio</v>
      </c>
      <c r="AA801">
        <v>218</v>
      </c>
      <c r="AB801">
        <v>206</v>
      </c>
      <c r="AC801">
        <v>159</v>
      </c>
      <c r="AD801">
        <v>166</v>
      </c>
      <c r="AE801">
        <v>132</v>
      </c>
      <c r="AF801">
        <v>26</v>
      </c>
      <c r="AG801">
        <v>0</v>
      </c>
    </row>
    <row r="802" spans="1:33" x14ac:dyDescent="0.25">
      <c r="A802" t="s">
        <v>1863</v>
      </c>
      <c r="B802" t="s">
        <v>67</v>
      </c>
      <c r="C802" t="s">
        <v>1576</v>
      </c>
      <c r="D802" t="s">
        <v>1750</v>
      </c>
      <c r="E802" t="s">
        <v>1864</v>
      </c>
      <c r="G802" t="s">
        <v>1173</v>
      </c>
      <c r="J802" t="s">
        <v>1579</v>
      </c>
      <c r="K802" s="2" t="str">
        <f>+IFERROR(VLOOKUP(B802,Sectores[[Sector]:[Columna1]],2),"")</f>
        <v>07 Delincuencia</v>
      </c>
      <c r="L802" s="2" t="str">
        <f>+IFERROR(VLOOKUP(C802,Contenido[[Contenido]:[Columna1]],2,0),"")</f>
        <v>07.02 Sentencias Dictadas por Delito</v>
      </c>
      <c r="M802" s="2" t="str">
        <f>+IFERROR(VLOOKUP(D802,Temas[[Tema]:[Columna1]],2,0),"")</f>
        <v>07.02.25 Delitos Tributarios</v>
      </c>
      <c r="AA802">
        <v>0</v>
      </c>
      <c r="AB802">
        <v>0</v>
      </c>
      <c r="AC802">
        <v>0</v>
      </c>
      <c r="AD802">
        <v>0</v>
      </c>
      <c r="AE802">
        <v>0</v>
      </c>
      <c r="AF802">
        <v>0</v>
      </c>
      <c r="AG802">
        <v>1</v>
      </c>
    </row>
    <row r="803" spans="1:33" x14ac:dyDescent="0.25">
      <c r="A803" t="s">
        <v>1865</v>
      </c>
      <c r="B803" t="s">
        <v>67</v>
      </c>
      <c r="C803" t="s">
        <v>1576</v>
      </c>
      <c r="D803" t="s">
        <v>1604</v>
      </c>
      <c r="E803" t="s">
        <v>1866</v>
      </c>
      <c r="G803" t="s">
        <v>1173</v>
      </c>
      <c r="J803" t="s">
        <v>1579</v>
      </c>
      <c r="K803" s="2" t="str">
        <f>+IFERROR(VLOOKUP(B803,Sectores[[Sector]:[Columna1]],2),"")</f>
        <v>07 Delincuencia</v>
      </c>
      <c r="L803" s="2" t="str">
        <f>+IFERROR(VLOOKUP(C803,Contenido[[Contenido]:[Columna1]],2,0),"")</f>
        <v>07.02 Sentencias Dictadas por Delito</v>
      </c>
      <c r="M803" s="2" t="str">
        <f>+IFERROR(VLOOKUP(D803,Temas[[Tema]:[Columna1]],2,0),"")</f>
        <v>07.02.24 Delitos Sexuales</v>
      </c>
      <c r="AA803">
        <v>1</v>
      </c>
      <c r="AB803">
        <v>2</v>
      </c>
      <c r="AC803">
        <v>1</v>
      </c>
      <c r="AD803">
        <v>0</v>
      </c>
      <c r="AE803">
        <v>0</v>
      </c>
      <c r="AF803">
        <v>0</v>
      </c>
      <c r="AG803">
        <v>0</v>
      </c>
    </row>
    <row r="804" spans="1:33" x14ac:dyDescent="0.25">
      <c r="A804" t="s">
        <v>1867</v>
      </c>
      <c r="B804" t="s">
        <v>67</v>
      </c>
      <c r="C804" t="s">
        <v>1576</v>
      </c>
      <c r="D804" t="s">
        <v>1750</v>
      </c>
      <c r="E804" t="s">
        <v>1868</v>
      </c>
      <c r="G804" t="s">
        <v>1173</v>
      </c>
      <c r="J804" t="s">
        <v>1579</v>
      </c>
      <c r="K804" s="2" t="str">
        <f>+IFERROR(VLOOKUP(B804,Sectores[[Sector]:[Columna1]],2),"")</f>
        <v>07 Delincuencia</v>
      </c>
      <c r="L804" s="2" t="str">
        <f>+IFERROR(VLOOKUP(C804,Contenido[[Contenido]:[Columna1]],2,0),"")</f>
        <v>07.02 Sentencias Dictadas por Delito</v>
      </c>
      <c r="M804" s="2" t="str">
        <f>+IFERROR(VLOOKUP(D804,Temas[[Tema]:[Columna1]],2,0),"")</f>
        <v>07.02.25 Delitos Tributarios</v>
      </c>
      <c r="AA804">
        <v>0</v>
      </c>
      <c r="AB804">
        <v>0</v>
      </c>
      <c r="AC804">
        <v>0</v>
      </c>
      <c r="AD804">
        <v>0</v>
      </c>
      <c r="AE804">
        <v>0</v>
      </c>
      <c r="AF804">
        <v>0</v>
      </c>
      <c r="AG804">
        <v>1</v>
      </c>
    </row>
    <row r="805" spans="1:33" x14ac:dyDescent="0.25">
      <c r="A805" t="s">
        <v>1869</v>
      </c>
      <c r="B805" t="s">
        <v>67</v>
      </c>
      <c r="C805" t="s">
        <v>1576</v>
      </c>
      <c r="D805" t="s">
        <v>1870</v>
      </c>
      <c r="E805" t="s">
        <v>1871</v>
      </c>
      <c r="G805" t="s">
        <v>1173</v>
      </c>
      <c r="J805" t="s">
        <v>1579</v>
      </c>
      <c r="K805" s="2" t="str">
        <f>+IFERROR(VLOOKUP(B805,Sectores[[Sector]:[Columna1]],2),"")</f>
        <v>07 Delincuencia</v>
      </c>
      <c r="L805" s="2" t="str">
        <f>+IFERROR(VLOOKUP(C805,Contenido[[Contenido]:[Columna1]],2,0),"")</f>
        <v>07.02 Sentencias Dictadas por Delito</v>
      </c>
      <c r="M805" s="2" t="str">
        <f>+IFERROR(VLOOKUP(D805,Temas[[Tema]:[Columna1]],2,0),"")</f>
        <v>07.02.20 Delitos Informáticos</v>
      </c>
      <c r="AA805">
        <v>1</v>
      </c>
      <c r="AB805">
        <v>3</v>
      </c>
      <c r="AC805">
        <v>0</v>
      </c>
      <c r="AD805">
        <v>0</v>
      </c>
      <c r="AE805">
        <v>0</v>
      </c>
      <c r="AF805">
        <v>1</v>
      </c>
      <c r="AG805">
        <v>0</v>
      </c>
    </row>
    <row r="806" spans="1:33" x14ac:dyDescent="0.25">
      <c r="A806" t="s">
        <v>1872</v>
      </c>
      <c r="B806" t="s">
        <v>67</v>
      </c>
      <c r="C806" t="s">
        <v>1576</v>
      </c>
      <c r="D806" t="s">
        <v>1591</v>
      </c>
      <c r="E806" t="s">
        <v>1873</v>
      </c>
      <c r="G806" t="s">
        <v>1173</v>
      </c>
      <c r="J806" t="s">
        <v>1579</v>
      </c>
      <c r="K806" s="2" t="str">
        <f>+IFERROR(VLOOKUP(B806,Sectores[[Sector]:[Columna1]],2),"")</f>
        <v>07 Delincuencia</v>
      </c>
      <c r="L806" s="2" t="str">
        <f>+IFERROR(VLOOKUP(C806,Contenido[[Contenido]:[Columna1]],2,0),"")</f>
        <v>07.02 Sentencias Dictadas por Delito</v>
      </c>
      <c r="M806" s="2" t="str">
        <f>+IFERROR(VLOOKUP(D806,Temas[[Tema]:[Columna1]],2,0),"")</f>
        <v>07.02.11 Delitos Contra la Propiedad y el Patrimonio</v>
      </c>
      <c r="AA806">
        <v>278</v>
      </c>
      <c r="AB806">
        <v>406</v>
      </c>
      <c r="AC806">
        <v>561</v>
      </c>
      <c r="AD806">
        <v>1098</v>
      </c>
      <c r="AE806">
        <v>103</v>
      </c>
      <c r="AF806">
        <v>275</v>
      </c>
      <c r="AG806">
        <v>264</v>
      </c>
    </row>
    <row r="807" spans="1:33" x14ac:dyDescent="0.25">
      <c r="A807" t="s">
        <v>1874</v>
      </c>
      <c r="B807" t="s">
        <v>67</v>
      </c>
      <c r="C807" t="s">
        <v>1576</v>
      </c>
      <c r="D807" t="s">
        <v>1750</v>
      </c>
      <c r="E807" t="s">
        <v>1875</v>
      </c>
      <c r="G807" t="s">
        <v>1173</v>
      </c>
      <c r="J807" t="s">
        <v>1579</v>
      </c>
      <c r="K807" s="2" t="str">
        <f>+IFERROR(VLOOKUP(B807,Sectores[[Sector]:[Columna1]],2),"")</f>
        <v>07 Delincuencia</v>
      </c>
      <c r="L807" s="2" t="str">
        <f>+IFERROR(VLOOKUP(C807,Contenido[[Contenido]:[Columna1]],2,0),"")</f>
        <v>07.02 Sentencias Dictadas por Delito</v>
      </c>
      <c r="M807" s="2" t="str">
        <f>+IFERROR(VLOOKUP(D807,Temas[[Tema]:[Columna1]],2,0),"")</f>
        <v>07.02.25 Delitos Tributarios</v>
      </c>
      <c r="AA807">
        <v>77</v>
      </c>
      <c r="AB807">
        <v>95</v>
      </c>
      <c r="AC807">
        <v>99</v>
      </c>
      <c r="AD807">
        <v>112</v>
      </c>
      <c r="AE807">
        <v>154</v>
      </c>
      <c r="AF807">
        <v>83</v>
      </c>
      <c r="AG807">
        <v>73</v>
      </c>
    </row>
    <row r="808" spans="1:33" x14ac:dyDescent="0.25">
      <c r="A808" t="s">
        <v>1876</v>
      </c>
      <c r="B808" t="s">
        <v>67</v>
      </c>
      <c r="C808" t="s">
        <v>1576</v>
      </c>
      <c r="D808" t="s">
        <v>1717</v>
      </c>
      <c r="E808" t="s">
        <v>1877</v>
      </c>
      <c r="G808" t="s">
        <v>1173</v>
      </c>
      <c r="J808" t="s">
        <v>1579</v>
      </c>
      <c r="K808" s="2" t="str">
        <f>+IFERROR(VLOOKUP(B808,Sectores[[Sector]:[Columna1]],2),"")</f>
        <v>07 Delincuencia</v>
      </c>
      <c r="L808" s="2" t="str">
        <f>+IFERROR(VLOOKUP(C808,Contenido[[Contenido]:[Columna1]],2,0),"")</f>
        <v>07.02 Sentencias Dictadas por Delito</v>
      </c>
      <c r="M808" s="2" t="str">
        <f>+IFERROR(VLOOKUP(D808,Temas[[Tema]:[Columna1]],2,0),"")</f>
        <v>07.02.04 Delitos Contra el Estado Civil y la Familia</v>
      </c>
      <c r="AA808">
        <v>2</v>
      </c>
      <c r="AB808">
        <v>7</v>
      </c>
      <c r="AC808">
        <v>4</v>
      </c>
      <c r="AD808">
        <v>7</v>
      </c>
      <c r="AE808">
        <v>5</v>
      </c>
      <c r="AF808">
        <v>10</v>
      </c>
      <c r="AG808">
        <v>8</v>
      </c>
    </row>
    <row r="809" spans="1:33" x14ac:dyDescent="0.25">
      <c r="A809" t="s">
        <v>1878</v>
      </c>
      <c r="B809" t="s">
        <v>67</v>
      </c>
      <c r="C809" t="s">
        <v>1576</v>
      </c>
      <c r="D809" t="s">
        <v>1594</v>
      </c>
      <c r="E809" t="s">
        <v>1879</v>
      </c>
      <c r="G809" t="s">
        <v>1173</v>
      </c>
      <c r="J809" t="s">
        <v>1579</v>
      </c>
      <c r="K809" s="2" t="str">
        <f>+IFERROR(VLOOKUP(B809,Sectores[[Sector]:[Columna1]],2),"")</f>
        <v>07 Delincuencia</v>
      </c>
      <c r="L809" s="2" t="str">
        <f>+IFERROR(VLOOKUP(C809,Contenido[[Contenido]:[Columna1]],2,0),"")</f>
        <v>07.02 Sentencias Dictadas por Delito</v>
      </c>
      <c r="M809" s="2" t="str">
        <f>+IFERROR(VLOOKUP(D809,Temas[[Tema]:[Columna1]],2,0),"")</f>
        <v>07.02.14 Delitos Contra la Vida, Integridad o Dignidad Personal</v>
      </c>
      <c r="AA809">
        <v>0</v>
      </c>
      <c r="AB809">
        <v>1</v>
      </c>
      <c r="AC809">
        <v>0</v>
      </c>
      <c r="AD809">
        <v>0</v>
      </c>
      <c r="AE809">
        <v>1</v>
      </c>
      <c r="AF809">
        <v>0</v>
      </c>
      <c r="AG809">
        <v>0</v>
      </c>
    </row>
    <row r="810" spans="1:33" x14ac:dyDescent="0.25">
      <c r="A810" t="s">
        <v>1880</v>
      </c>
      <c r="B810" t="s">
        <v>67</v>
      </c>
      <c r="C810" t="s">
        <v>1576</v>
      </c>
      <c r="D810" t="s">
        <v>1601</v>
      </c>
      <c r="E810" t="s">
        <v>1881</v>
      </c>
      <c r="G810" t="s">
        <v>1173</v>
      </c>
      <c r="J810" t="s">
        <v>1579</v>
      </c>
      <c r="K810" s="2" t="str">
        <f>+IFERROR(VLOOKUP(B810,Sectores[[Sector]:[Columna1]],2),"")</f>
        <v>07 Delincuencia</v>
      </c>
      <c r="L810" s="2" t="str">
        <f>+IFERROR(VLOOKUP(C810,Contenido[[Contenido]:[Columna1]],2,0),"")</f>
        <v>07.02 Sentencias Dictadas por Delito</v>
      </c>
      <c r="M810" s="2" t="str">
        <f>+IFERROR(VLOOKUP(D810,Temas[[Tema]:[Columna1]],2,0),"")</f>
        <v>07.02.18 Delitos Económicos</v>
      </c>
      <c r="AA810">
        <v>106</v>
      </c>
      <c r="AB810">
        <v>98</v>
      </c>
      <c r="AC810">
        <v>80</v>
      </c>
      <c r="AD810">
        <v>61</v>
      </c>
      <c r="AE810">
        <v>68</v>
      </c>
      <c r="AF810">
        <v>149</v>
      </c>
      <c r="AG810">
        <v>64</v>
      </c>
    </row>
    <row r="811" spans="1:33" x14ac:dyDescent="0.25">
      <c r="A811" t="s">
        <v>1882</v>
      </c>
      <c r="B811" t="s">
        <v>67</v>
      </c>
      <c r="C811" t="s">
        <v>1576</v>
      </c>
      <c r="D811" t="s">
        <v>1647</v>
      </c>
      <c r="E811" t="s">
        <v>1883</v>
      </c>
      <c r="G811" t="s">
        <v>1173</v>
      </c>
      <c r="J811" t="s">
        <v>1579</v>
      </c>
      <c r="K811" s="2" t="str">
        <f>+IFERROR(VLOOKUP(B811,Sectores[[Sector]:[Columna1]],2),"")</f>
        <v>07 Delincuencia</v>
      </c>
      <c r="L811" s="2" t="str">
        <f>+IFERROR(VLOOKUP(C811,Contenido[[Contenido]:[Columna1]],2,0),"")</f>
        <v>07.02 Sentencias Dictadas por Delito</v>
      </c>
      <c r="M811" s="2" t="str">
        <f>+IFERROR(VLOOKUP(D811,Temas[[Tema]:[Columna1]],2,0),"")</f>
        <v>07.02.07 Delitos Contra el Orden Público, Funcionarios o Agentes del Estado</v>
      </c>
      <c r="AA811">
        <v>5882</v>
      </c>
      <c r="AB811">
        <v>5635</v>
      </c>
      <c r="AC811">
        <v>4998</v>
      </c>
      <c r="AD811">
        <v>5346</v>
      </c>
      <c r="AE811">
        <v>5740</v>
      </c>
      <c r="AF811">
        <v>5989</v>
      </c>
      <c r="AG811">
        <v>6521</v>
      </c>
    </row>
    <row r="812" spans="1:33" x14ac:dyDescent="0.25">
      <c r="A812" t="s">
        <v>1884</v>
      </c>
      <c r="B812" t="s">
        <v>67</v>
      </c>
      <c r="C812" t="s">
        <v>1576</v>
      </c>
      <c r="D812" t="s">
        <v>1647</v>
      </c>
      <c r="E812" t="s">
        <v>1885</v>
      </c>
      <c r="G812" t="s">
        <v>1173</v>
      </c>
      <c r="J812" t="s">
        <v>1579</v>
      </c>
      <c r="K812" s="2" t="str">
        <f>+IFERROR(VLOOKUP(B812,Sectores[[Sector]:[Columna1]],2),"")</f>
        <v>07 Delincuencia</v>
      </c>
      <c r="L812" s="2" t="str">
        <f>+IFERROR(VLOOKUP(C812,Contenido[[Contenido]:[Columna1]],2,0),"")</f>
        <v>07.02 Sentencias Dictadas por Delito</v>
      </c>
      <c r="M812" s="2" t="str">
        <f>+IFERROR(VLOOKUP(D812,Temas[[Tema]:[Columna1]],2,0),"")</f>
        <v>07.02.07 Delitos Contra el Orden Público, Funcionarios o Agentes del Estado</v>
      </c>
      <c r="AA812">
        <v>0</v>
      </c>
      <c r="AB812">
        <v>0</v>
      </c>
      <c r="AC812">
        <v>0</v>
      </c>
      <c r="AD812">
        <v>197</v>
      </c>
      <c r="AE812">
        <v>178</v>
      </c>
      <c r="AF812">
        <v>616</v>
      </c>
      <c r="AG812">
        <v>131</v>
      </c>
    </row>
    <row r="813" spans="1:33" x14ac:dyDescent="0.25">
      <c r="A813" t="s">
        <v>1886</v>
      </c>
      <c r="B813" t="s">
        <v>67</v>
      </c>
      <c r="C813" t="s">
        <v>1576</v>
      </c>
      <c r="D813" t="s">
        <v>1647</v>
      </c>
      <c r="E813" t="s">
        <v>1887</v>
      </c>
      <c r="G813" t="s">
        <v>1173</v>
      </c>
      <c r="J813" t="s">
        <v>1579</v>
      </c>
      <c r="K813" s="2" t="str">
        <f>+IFERROR(VLOOKUP(B813,Sectores[[Sector]:[Columna1]],2),"")</f>
        <v>07 Delincuencia</v>
      </c>
      <c r="L813" s="2" t="str">
        <f>+IFERROR(VLOOKUP(C813,Contenido[[Contenido]:[Columna1]],2,0),"")</f>
        <v>07.02 Sentencias Dictadas por Delito</v>
      </c>
      <c r="M813" s="2" t="str">
        <f>+IFERROR(VLOOKUP(D813,Temas[[Tema]:[Columna1]],2,0),"")</f>
        <v>07.02.07 Delitos Contra el Orden Público, Funcionarios o Agentes del Estado</v>
      </c>
      <c r="AA813">
        <v>584</v>
      </c>
      <c r="AB813">
        <v>361</v>
      </c>
      <c r="AC813">
        <v>283</v>
      </c>
      <c r="AD813">
        <v>306</v>
      </c>
      <c r="AE813">
        <v>223</v>
      </c>
      <c r="AF813">
        <v>209</v>
      </c>
      <c r="AG813">
        <v>992</v>
      </c>
    </row>
    <row r="814" spans="1:33" x14ac:dyDescent="0.25">
      <c r="A814" t="s">
        <v>1888</v>
      </c>
      <c r="B814" t="s">
        <v>67</v>
      </c>
      <c r="C814" t="s">
        <v>1576</v>
      </c>
      <c r="D814" t="s">
        <v>1591</v>
      </c>
      <c r="E814" t="s">
        <v>1889</v>
      </c>
      <c r="G814" t="s">
        <v>1173</v>
      </c>
      <c r="J814" t="s">
        <v>1579</v>
      </c>
      <c r="K814" s="2" t="str">
        <f>+IFERROR(VLOOKUP(B814,Sectores[[Sector]:[Columna1]],2),"")</f>
        <v>07 Delincuencia</v>
      </c>
      <c r="L814" s="2" t="str">
        <f>+IFERROR(VLOOKUP(C814,Contenido[[Contenido]:[Columna1]],2,0),"")</f>
        <v>07.02 Sentencias Dictadas por Delito</v>
      </c>
      <c r="M814" s="2" t="str">
        <f>+IFERROR(VLOOKUP(D814,Temas[[Tema]:[Columna1]],2,0),"")</f>
        <v>07.02.11 Delitos Contra la Propiedad y el Patrimonio</v>
      </c>
      <c r="AA814">
        <v>44</v>
      </c>
      <c r="AB814">
        <v>33</v>
      </c>
      <c r="AC814">
        <v>35</v>
      </c>
      <c r="AD814">
        <v>35</v>
      </c>
      <c r="AE814">
        <v>28</v>
      </c>
      <c r="AF814">
        <v>44</v>
      </c>
      <c r="AG814">
        <v>47</v>
      </c>
    </row>
    <row r="815" spans="1:33" x14ac:dyDescent="0.25">
      <c r="A815" t="s">
        <v>1890</v>
      </c>
      <c r="B815" t="s">
        <v>67</v>
      </c>
      <c r="C815" t="s">
        <v>1576</v>
      </c>
      <c r="D815" t="s">
        <v>1621</v>
      </c>
      <c r="E815" t="s">
        <v>1891</v>
      </c>
      <c r="G815" t="s">
        <v>1173</v>
      </c>
      <c r="J815" t="s">
        <v>1579</v>
      </c>
      <c r="K815" s="2" t="str">
        <f>+IFERROR(VLOOKUP(B815,Sectores[[Sector]:[Columna1]],2),"")</f>
        <v>07 Delincuencia</v>
      </c>
      <c r="L815" s="2" t="str">
        <f>+IFERROR(VLOOKUP(C815,Contenido[[Contenido]:[Columna1]],2,0),"")</f>
        <v>07.02 Sentencias Dictadas por Delito</v>
      </c>
      <c r="M815" s="2" t="str">
        <f>+IFERROR(VLOOKUP(D815,Temas[[Tema]:[Columna1]],2,0),"")</f>
        <v>07.02.03 Delitos Cometidos por Empleados y Funcionarios Públicos</v>
      </c>
      <c r="AA815">
        <v>73</v>
      </c>
      <c r="AB815">
        <v>55</v>
      </c>
      <c r="AC815">
        <v>45</v>
      </c>
      <c r="AD815">
        <v>42</v>
      </c>
      <c r="AE815">
        <v>39</v>
      </c>
      <c r="AF815">
        <v>49</v>
      </c>
      <c r="AG815">
        <v>85</v>
      </c>
    </row>
    <row r="816" spans="1:33" x14ac:dyDescent="0.25">
      <c r="A816" t="s">
        <v>1892</v>
      </c>
      <c r="B816" t="s">
        <v>67</v>
      </c>
      <c r="C816" t="s">
        <v>1576</v>
      </c>
      <c r="D816" t="s">
        <v>1601</v>
      </c>
      <c r="E816" t="s">
        <v>1893</v>
      </c>
      <c r="G816" t="s">
        <v>1173</v>
      </c>
      <c r="J816" t="s">
        <v>1579</v>
      </c>
      <c r="K816" s="2" t="str">
        <f>+IFERROR(VLOOKUP(B816,Sectores[[Sector]:[Columna1]],2),"")</f>
        <v>07 Delincuencia</v>
      </c>
      <c r="L816" s="2" t="str">
        <f>+IFERROR(VLOOKUP(C816,Contenido[[Contenido]:[Columna1]],2,0),"")</f>
        <v>07.02 Sentencias Dictadas por Delito</v>
      </c>
      <c r="M816" s="2" t="str">
        <f>+IFERROR(VLOOKUP(D816,Temas[[Tema]:[Columna1]],2,0),"")</f>
        <v>07.02.18 Delitos Económicos</v>
      </c>
      <c r="AA816">
        <v>0</v>
      </c>
      <c r="AB816">
        <v>0</v>
      </c>
      <c r="AC816">
        <v>4</v>
      </c>
      <c r="AD816">
        <v>1</v>
      </c>
      <c r="AE816">
        <v>10</v>
      </c>
      <c r="AF816">
        <v>17</v>
      </c>
      <c r="AG816">
        <v>32</v>
      </c>
    </row>
    <row r="817" spans="1:33" x14ac:dyDescent="0.25">
      <c r="A817" t="s">
        <v>1894</v>
      </c>
      <c r="B817" t="s">
        <v>67</v>
      </c>
      <c r="C817" t="s">
        <v>1576</v>
      </c>
      <c r="D817" t="s">
        <v>1604</v>
      </c>
      <c r="E817" t="s">
        <v>1895</v>
      </c>
      <c r="G817" t="s">
        <v>1173</v>
      </c>
      <c r="J817" t="s">
        <v>1579</v>
      </c>
      <c r="K817" s="2" t="str">
        <f>+IFERROR(VLOOKUP(B817,Sectores[[Sector]:[Columna1]],2),"")</f>
        <v>07 Delincuencia</v>
      </c>
      <c r="L817" s="2" t="str">
        <f>+IFERROR(VLOOKUP(C817,Contenido[[Contenido]:[Columna1]],2,0),"")</f>
        <v>07.02 Sentencias Dictadas por Delito</v>
      </c>
      <c r="M817" s="2" t="str">
        <f>+IFERROR(VLOOKUP(D817,Temas[[Tema]:[Columna1]],2,0),"")</f>
        <v>07.02.24 Delitos Sexuales</v>
      </c>
      <c r="AA817">
        <v>0</v>
      </c>
      <c r="AB817">
        <v>1</v>
      </c>
      <c r="AC817">
        <v>0</v>
      </c>
      <c r="AD817">
        <v>1</v>
      </c>
      <c r="AE817">
        <v>0</v>
      </c>
      <c r="AF817">
        <v>0</v>
      </c>
      <c r="AG817">
        <v>0</v>
      </c>
    </row>
    <row r="818" spans="1:33" x14ac:dyDescent="0.25">
      <c r="A818" t="s">
        <v>1896</v>
      </c>
      <c r="B818" t="s">
        <v>67</v>
      </c>
      <c r="C818" t="s">
        <v>1576</v>
      </c>
      <c r="D818" t="s">
        <v>1626</v>
      </c>
      <c r="E818" t="s">
        <v>1897</v>
      </c>
      <c r="G818" t="s">
        <v>1173</v>
      </c>
      <c r="J818" t="s">
        <v>1579</v>
      </c>
      <c r="K818" s="2" t="str">
        <f>+IFERROR(VLOOKUP(B818,Sectores[[Sector]:[Columna1]],2),"")</f>
        <v>07 Delincuencia</v>
      </c>
      <c r="L818" s="2" t="str">
        <f>+IFERROR(VLOOKUP(C818,Contenido[[Contenido]:[Columna1]],2,0),"")</f>
        <v>07.02 Sentencias Dictadas por Delito</v>
      </c>
      <c r="M818" s="2" t="str">
        <f>+IFERROR(VLOOKUP(D818,Temas[[Tema]:[Columna1]],2,0),"")</f>
        <v>07.02.10 Delitos Contra la Intimidad y la Libertad</v>
      </c>
      <c r="AA818">
        <v>0</v>
      </c>
      <c r="AB818">
        <v>0</v>
      </c>
      <c r="AC818">
        <v>0</v>
      </c>
      <c r="AD818">
        <v>0</v>
      </c>
      <c r="AE818">
        <v>0</v>
      </c>
      <c r="AF818">
        <v>0</v>
      </c>
      <c r="AG818">
        <v>1</v>
      </c>
    </row>
    <row r="819" spans="1:33" x14ac:dyDescent="0.25">
      <c r="A819" t="s">
        <v>1898</v>
      </c>
      <c r="B819" t="s">
        <v>67</v>
      </c>
      <c r="C819" t="s">
        <v>1576</v>
      </c>
      <c r="D819" t="s">
        <v>1647</v>
      </c>
      <c r="E819" t="s">
        <v>1899</v>
      </c>
      <c r="G819" t="s">
        <v>1173</v>
      </c>
      <c r="J819" t="s">
        <v>1579</v>
      </c>
      <c r="K819" s="2" t="str">
        <f>+IFERROR(VLOOKUP(B819,Sectores[[Sector]:[Columna1]],2),"")</f>
        <v>07 Delincuencia</v>
      </c>
      <c r="L819" s="2" t="str">
        <f>+IFERROR(VLOOKUP(C819,Contenido[[Contenido]:[Columna1]],2,0),"")</f>
        <v>07.02 Sentencias Dictadas por Delito</v>
      </c>
      <c r="M819" s="2" t="str">
        <f>+IFERROR(VLOOKUP(D819,Temas[[Tema]:[Columna1]],2,0),"")</f>
        <v>07.02.07 Delitos Contra el Orden Público, Funcionarios o Agentes del Estado</v>
      </c>
      <c r="AA819">
        <v>3</v>
      </c>
      <c r="AB819">
        <v>1</v>
      </c>
      <c r="AC819">
        <v>0</v>
      </c>
      <c r="AD819">
        <v>1</v>
      </c>
      <c r="AE819">
        <v>1</v>
      </c>
      <c r="AF819">
        <v>0</v>
      </c>
      <c r="AG819">
        <v>8</v>
      </c>
    </row>
    <row r="820" spans="1:33" x14ac:dyDescent="0.25">
      <c r="A820" t="s">
        <v>1900</v>
      </c>
      <c r="B820" t="s">
        <v>67</v>
      </c>
      <c r="C820" t="s">
        <v>1576</v>
      </c>
      <c r="D820" t="s">
        <v>1647</v>
      </c>
      <c r="E820" t="s">
        <v>1901</v>
      </c>
      <c r="G820" t="s">
        <v>1173</v>
      </c>
      <c r="J820" t="s">
        <v>1579</v>
      </c>
      <c r="K820" s="2" t="str">
        <f>+IFERROR(VLOOKUP(B820,Sectores[[Sector]:[Columna1]],2),"")</f>
        <v>07 Delincuencia</v>
      </c>
      <c r="L820" s="2" t="str">
        <f>+IFERROR(VLOOKUP(C820,Contenido[[Contenido]:[Columna1]],2,0),"")</f>
        <v>07.02 Sentencias Dictadas por Delito</v>
      </c>
      <c r="M820" s="2" t="str">
        <f>+IFERROR(VLOOKUP(D820,Temas[[Tema]:[Columna1]],2,0),"")</f>
        <v>07.02.07 Delitos Contra el Orden Público, Funcionarios o Agentes del Estado</v>
      </c>
      <c r="AA820">
        <v>315</v>
      </c>
      <c r="AB820">
        <v>187</v>
      </c>
      <c r="AC820">
        <v>183</v>
      </c>
      <c r="AD820">
        <v>161</v>
      </c>
      <c r="AE820">
        <v>154</v>
      </c>
      <c r="AF820">
        <v>149</v>
      </c>
      <c r="AG820">
        <v>145</v>
      </c>
    </row>
    <row r="821" spans="1:33" x14ac:dyDescent="0.25">
      <c r="A821" t="s">
        <v>1902</v>
      </c>
      <c r="B821" t="s">
        <v>67</v>
      </c>
      <c r="C821" t="s">
        <v>1576</v>
      </c>
      <c r="D821" t="s">
        <v>1647</v>
      </c>
      <c r="E821" t="s">
        <v>1903</v>
      </c>
      <c r="G821" t="s">
        <v>1173</v>
      </c>
      <c r="J821" t="s">
        <v>1579</v>
      </c>
      <c r="K821" s="2" t="str">
        <f>+IFERROR(VLOOKUP(B821,Sectores[[Sector]:[Columna1]],2),"")</f>
        <v>07 Delincuencia</v>
      </c>
      <c r="L821" s="2" t="str">
        <f>+IFERROR(VLOOKUP(C821,Contenido[[Contenido]:[Columna1]],2,0),"")</f>
        <v>07.02 Sentencias Dictadas por Delito</v>
      </c>
      <c r="M821" s="2" t="str">
        <f>+IFERROR(VLOOKUP(D821,Temas[[Tema]:[Columna1]],2,0),"")</f>
        <v>07.02.07 Delitos Contra el Orden Público, Funcionarios o Agentes del Estado</v>
      </c>
      <c r="AA821">
        <v>0</v>
      </c>
      <c r="AB821">
        <v>0</v>
      </c>
      <c r="AC821">
        <v>15</v>
      </c>
      <c r="AD821">
        <v>42</v>
      </c>
      <c r="AE821">
        <v>63</v>
      </c>
      <c r="AF821">
        <v>75</v>
      </c>
      <c r="AG821">
        <v>88</v>
      </c>
    </row>
    <row r="822" spans="1:33" x14ac:dyDescent="0.25">
      <c r="A822" t="s">
        <v>1904</v>
      </c>
      <c r="B822" t="s">
        <v>67</v>
      </c>
      <c r="C822" t="s">
        <v>1576</v>
      </c>
      <c r="D822" t="s">
        <v>1626</v>
      </c>
      <c r="E822" t="s">
        <v>1905</v>
      </c>
      <c r="G822" t="s">
        <v>1173</v>
      </c>
      <c r="J822" t="s">
        <v>1579</v>
      </c>
      <c r="K822" s="2" t="str">
        <f>+IFERROR(VLOOKUP(B822,Sectores[[Sector]:[Columna1]],2),"")</f>
        <v>07 Delincuencia</v>
      </c>
      <c r="L822" s="2" t="str">
        <f>+IFERROR(VLOOKUP(C822,Contenido[[Contenido]:[Columna1]],2,0),"")</f>
        <v>07.02 Sentencias Dictadas por Delito</v>
      </c>
      <c r="M822" s="2" t="str">
        <f>+IFERROR(VLOOKUP(D822,Temas[[Tema]:[Columna1]],2,0),"")</f>
        <v>07.02.10 Delitos Contra la Intimidad y la Libertad</v>
      </c>
      <c r="AA822">
        <v>0</v>
      </c>
      <c r="AB822">
        <v>0</v>
      </c>
      <c r="AC822">
        <v>0</v>
      </c>
      <c r="AD822">
        <v>0</v>
      </c>
      <c r="AE822">
        <v>0</v>
      </c>
      <c r="AF822">
        <v>1</v>
      </c>
      <c r="AG822">
        <v>0</v>
      </c>
    </row>
    <row r="823" spans="1:33" x14ac:dyDescent="0.25">
      <c r="A823" t="s">
        <v>1906</v>
      </c>
      <c r="B823" t="s">
        <v>67</v>
      </c>
      <c r="C823" t="s">
        <v>1576</v>
      </c>
      <c r="D823" t="s">
        <v>1626</v>
      </c>
      <c r="E823" t="s">
        <v>1907</v>
      </c>
      <c r="G823" t="s">
        <v>1173</v>
      </c>
      <c r="J823" t="s">
        <v>1579</v>
      </c>
      <c r="K823" s="2" t="str">
        <f>+IFERROR(VLOOKUP(B823,Sectores[[Sector]:[Columna1]],2),"")</f>
        <v>07 Delincuencia</v>
      </c>
      <c r="L823" s="2" t="str">
        <f>+IFERROR(VLOOKUP(C823,Contenido[[Contenido]:[Columna1]],2,0),"")</f>
        <v>07.02 Sentencias Dictadas por Delito</v>
      </c>
      <c r="M823" s="2" t="str">
        <f>+IFERROR(VLOOKUP(D823,Temas[[Tema]:[Columna1]],2,0),"")</f>
        <v>07.02.10 Delitos Contra la Intimidad y la Libertad</v>
      </c>
      <c r="AA823">
        <v>2</v>
      </c>
      <c r="AB823">
        <v>1</v>
      </c>
      <c r="AC823">
        <v>1</v>
      </c>
      <c r="AD823">
        <v>0</v>
      </c>
      <c r="AE823">
        <v>2</v>
      </c>
      <c r="AF823">
        <v>1</v>
      </c>
      <c r="AG823">
        <v>2</v>
      </c>
    </row>
    <row r="824" spans="1:33" x14ac:dyDescent="0.25">
      <c r="A824" t="s">
        <v>1908</v>
      </c>
      <c r="B824" t="s">
        <v>67</v>
      </c>
      <c r="C824" t="s">
        <v>1576</v>
      </c>
      <c r="D824" t="s">
        <v>1601</v>
      </c>
      <c r="E824" t="s">
        <v>1909</v>
      </c>
      <c r="G824" t="s">
        <v>1173</v>
      </c>
      <c r="J824" t="s">
        <v>1579</v>
      </c>
      <c r="K824" s="2" t="str">
        <f>+IFERROR(VLOOKUP(B824,Sectores[[Sector]:[Columna1]],2),"")</f>
        <v>07 Delincuencia</v>
      </c>
      <c r="L824" s="2" t="str">
        <f>+IFERROR(VLOOKUP(C824,Contenido[[Contenido]:[Columna1]],2,0),"")</f>
        <v>07.02 Sentencias Dictadas por Delito</v>
      </c>
      <c r="M824" s="2" t="str">
        <f>+IFERROR(VLOOKUP(D824,Temas[[Tema]:[Columna1]],2,0),"")</f>
        <v>07.02.18 Delitos Económicos</v>
      </c>
      <c r="AA824">
        <v>142</v>
      </c>
      <c r="AB824">
        <v>159</v>
      </c>
      <c r="AC824">
        <v>157</v>
      </c>
      <c r="AD824">
        <v>171</v>
      </c>
      <c r="AE824">
        <v>140</v>
      </c>
      <c r="AF824">
        <v>117</v>
      </c>
      <c r="AG824">
        <v>125</v>
      </c>
    </row>
    <row r="825" spans="1:33" x14ac:dyDescent="0.25">
      <c r="A825" t="s">
        <v>1910</v>
      </c>
      <c r="B825" t="s">
        <v>67</v>
      </c>
      <c r="C825" t="s">
        <v>1576</v>
      </c>
      <c r="D825" t="s">
        <v>1601</v>
      </c>
      <c r="E825" t="s">
        <v>1911</v>
      </c>
      <c r="G825" t="s">
        <v>1173</v>
      </c>
      <c r="J825" t="s">
        <v>1579</v>
      </c>
      <c r="K825" s="2" t="str">
        <f>+IFERROR(VLOOKUP(B825,Sectores[[Sector]:[Columna1]],2),"")</f>
        <v>07 Delincuencia</v>
      </c>
      <c r="L825" s="2" t="str">
        <f>+IFERROR(VLOOKUP(C825,Contenido[[Contenido]:[Columna1]],2,0),"")</f>
        <v>07.02 Sentencias Dictadas por Delito</v>
      </c>
      <c r="M825" s="2" t="str">
        <f>+IFERROR(VLOOKUP(D825,Temas[[Tema]:[Columna1]],2,0),"")</f>
        <v>07.02.18 Delitos Económicos</v>
      </c>
      <c r="AA825">
        <v>2</v>
      </c>
      <c r="AB825">
        <v>2</v>
      </c>
      <c r="AC825">
        <v>7</v>
      </c>
      <c r="AD825">
        <v>2</v>
      </c>
      <c r="AE825">
        <v>1</v>
      </c>
      <c r="AF825">
        <v>1</v>
      </c>
      <c r="AG825">
        <v>1</v>
      </c>
    </row>
    <row r="826" spans="1:33" x14ac:dyDescent="0.25">
      <c r="A826" t="s">
        <v>1912</v>
      </c>
      <c r="B826" t="s">
        <v>67</v>
      </c>
      <c r="C826" t="s">
        <v>1576</v>
      </c>
      <c r="D826" t="s">
        <v>1787</v>
      </c>
      <c r="E826" t="s">
        <v>1913</v>
      </c>
      <c r="G826" t="s">
        <v>1173</v>
      </c>
      <c r="J826" t="s">
        <v>1579</v>
      </c>
      <c r="K826" s="2" t="str">
        <f>+IFERROR(VLOOKUP(B826,Sectores[[Sector]:[Columna1]],2),"")</f>
        <v>07 Delincuencia</v>
      </c>
      <c r="L826" s="2" t="str">
        <f>+IFERROR(VLOOKUP(C826,Contenido[[Contenido]:[Columna1]],2,0),"")</f>
        <v>07.02 Sentencias Dictadas por Delito</v>
      </c>
      <c r="M826" s="2" t="str">
        <f>+IFERROR(VLOOKUP(D826,Temas[[Tema]:[Columna1]],2,0),"")</f>
        <v xml:space="preserve">07.02.28 Drogas </v>
      </c>
      <c r="AA826">
        <v>10</v>
      </c>
      <c r="AB826">
        <v>13</v>
      </c>
      <c r="AC826">
        <v>11</v>
      </c>
      <c r="AD826">
        <v>18</v>
      </c>
      <c r="AE826">
        <v>13</v>
      </c>
      <c r="AF826">
        <v>15</v>
      </c>
      <c r="AG826">
        <v>13</v>
      </c>
    </row>
    <row r="827" spans="1:33" x14ac:dyDescent="0.25">
      <c r="A827" t="s">
        <v>1914</v>
      </c>
      <c r="B827" t="s">
        <v>67</v>
      </c>
      <c r="C827" t="s">
        <v>1576</v>
      </c>
      <c r="D827" t="s">
        <v>1621</v>
      </c>
      <c r="E827" t="s">
        <v>1915</v>
      </c>
      <c r="G827" t="s">
        <v>1173</v>
      </c>
      <c r="J827" t="s">
        <v>1579</v>
      </c>
      <c r="K827" s="2" t="str">
        <f>+IFERROR(VLOOKUP(B827,Sectores[[Sector]:[Columna1]],2),"")</f>
        <v>07 Delincuencia</v>
      </c>
      <c r="L827" s="2" t="str">
        <f>+IFERROR(VLOOKUP(C827,Contenido[[Contenido]:[Columna1]],2,0),"")</f>
        <v>07.02 Sentencias Dictadas por Delito</v>
      </c>
      <c r="M827" s="2" t="str">
        <f>+IFERROR(VLOOKUP(D827,Temas[[Tema]:[Columna1]],2,0),"")</f>
        <v>07.02.03 Delitos Cometidos por Empleados y Funcionarios Públicos</v>
      </c>
      <c r="AA827">
        <v>1</v>
      </c>
      <c r="AB827">
        <v>1</v>
      </c>
      <c r="AC827">
        <v>0</v>
      </c>
      <c r="AD827">
        <v>3</v>
      </c>
      <c r="AE827">
        <v>2</v>
      </c>
      <c r="AF827">
        <v>2</v>
      </c>
      <c r="AG827">
        <v>2</v>
      </c>
    </row>
    <row r="828" spans="1:33" x14ac:dyDescent="0.25">
      <c r="A828" t="s">
        <v>1916</v>
      </c>
      <c r="B828" t="s">
        <v>67</v>
      </c>
      <c r="C828" t="s">
        <v>1576</v>
      </c>
      <c r="D828" t="s">
        <v>1601</v>
      </c>
      <c r="E828" t="s">
        <v>1917</v>
      </c>
      <c r="G828" t="s">
        <v>1173</v>
      </c>
      <c r="J828" t="s">
        <v>1579</v>
      </c>
      <c r="K828" s="2" t="str">
        <f>+IFERROR(VLOOKUP(B828,Sectores[[Sector]:[Columna1]],2),"")</f>
        <v>07 Delincuencia</v>
      </c>
      <c r="L828" s="2" t="str">
        <f>+IFERROR(VLOOKUP(C828,Contenido[[Contenido]:[Columna1]],2,0),"")</f>
        <v>07.02 Sentencias Dictadas por Delito</v>
      </c>
      <c r="M828" s="2" t="str">
        <f>+IFERROR(VLOOKUP(D828,Temas[[Tema]:[Columna1]],2,0),"")</f>
        <v>07.02.18 Delitos Económicos</v>
      </c>
      <c r="AA828">
        <v>2</v>
      </c>
      <c r="AB828">
        <v>1</v>
      </c>
      <c r="AC828">
        <v>3</v>
      </c>
      <c r="AD828">
        <v>2</v>
      </c>
      <c r="AE828">
        <v>8</v>
      </c>
      <c r="AF828">
        <v>3</v>
      </c>
      <c r="AG828">
        <v>3</v>
      </c>
    </row>
    <row r="829" spans="1:33" x14ac:dyDescent="0.25">
      <c r="A829" t="s">
        <v>1918</v>
      </c>
      <c r="B829" t="s">
        <v>67</v>
      </c>
      <c r="C829" t="s">
        <v>1576</v>
      </c>
      <c r="D829" t="s">
        <v>1919</v>
      </c>
      <c r="E829" t="s">
        <v>1920</v>
      </c>
      <c r="G829" t="s">
        <v>1173</v>
      </c>
      <c r="J829" t="s">
        <v>1579</v>
      </c>
      <c r="K829" s="2" t="str">
        <f>+IFERROR(VLOOKUP(B829,Sectores[[Sector]:[Columna1]],2),"")</f>
        <v>07 Delincuencia</v>
      </c>
      <c r="L829" s="2" t="str">
        <f>+IFERROR(VLOOKUP(C829,Contenido[[Contenido]:[Columna1]],2,0),"")</f>
        <v>07.02 Sentencias Dictadas por Delito</v>
      </c>
      <c r="M829" s="2" t="str">
        <f>+IFERROR(VLOOKUP(D829,Temas[[Tema]:[Columna1]],2,0),"")</f>
        <v>07.02.13 Delitos Contra la Seguridad</v>
      </c>
      <c r="AA829">
        <v>2</v>
      </c>
      <c r="AB829">
        <v>3</v>
      </c>
      <c r="AC829">
        <v>1</v>
      </c>
      <c r="AD829">
        <v>9</v>
      </c>
      <c r="AE829">
        <v>9</v>
      </c>
      <c r="AF829">
        <v>10</v>
      </c>
      <c r="AG829">
        <v>7</v>
      </c>
    </row>
    <row r="830" spans="1:33" x14ac:dyDescent="0.25">
      <c r="A830" t="s">
        <v>1921</v>
      </c>
      <c r="B830" t="s">
        <v>67</v>
      </c>
      <c r="C830" t="s">
        <v>1576</v>
      </c>
      <c r="D830" t="s">
        <v>1577</v>
      </c>
      <c r="E830" t="s">
        <v>1922</v>
      </c>
      <c r="G830" t="s">
        <v>1173</v>
      </c>
      <c r="J830" t="s">
        <v>1579</v>
      </c>
      <c r="K830" s="2" t="str">
        <f>+IFERROR(VLOOKUP(B830,Sectores[[Sector]:[Columna1]],2),"")</f>
        <v>07 Delincuencia</v>
      </c>
      <c r="L830" s="2" t="str">
        <f>+IFERROR(VLOOKUP(C830,Contenido[[Contenido]:[Columna1]],2,0),"")</f>
        <v>07.02 Sentencias Dictadas por Delito</v>
      </c>
      <c r="M830" s="2" t="str">
        <f>+IFERROR(VLOOKUP(D830,Temas[[Tema]:[Columna1]],2,0),"")</f>
        <v>07.02.16 Delitos de Tenecia y Porte de Armas</v>
      </c>
      <c r="AA830">
        <v>0</v>
      </c>
      <c r="AB830">
        <v>0</v>
      </c>
      <c r="AC830">
        <v>0</v>
      </c>
      <c r="AD830">
        <v>0</v>
      </c>
      <c r="AE830">
        <v>1</v>
      </c>
      <c r="AF830">
        <v>0</v>
      </c>
      <c r="AG830">
        <v>0</v>
      </c>
    </row>
    <row r="831" spans="1:33" x14ac:dyDescent="0.25">
      <c r="A831" t="s">
        <v>1923</v>
      </c>
      <c r="B831" t="s">
        <v>67</v>
      </c>
      <c r="C831" t="s">
        <v>1576</v>
      </c>
      <c r="D831" t="s">
        <v>1919</v>
      </c>
      <c r="E831" t="s">
        <v>1924</v>
      </c>
      <c r="G831" t="s">
        <v>1173</v>
      </c>
      <c r="J831" t="s">
        <v>1579</v>
      </c>
      <c r="K831" s="2" t="str">
        <f>+IFERROR(VLOOKUP(B831,Sectores[[Sector]:[Columna1]],2),"")</f>
        <v>07 Delincuencia</v>
      </c>
      <c r="L831" s="2" t="str">
        <f>+IFERROR(VLOOKUP(C831,Contenido[[Contenido]:[Columna1]],2,0),"")</f>
        <v>07.02 Sentencias Dictadas por Delito</v>
      </c>
      <c r="M831" s="2" t="str">
        <f>+IFERROR(VLOOKUP(D831,Temas[[Tema]:[Columna1]],2,0),"")</f>
        <v>07.02.13 Delitos Contra la Seguridad</v>
      </c>
      <c r="AA831">
        <v>1</v>
      </c>
      <c r="AB831">
        <v>0</v>
      </c>
      <c r="AC831">
        <v>0</v>
      </c>
      <c r="AD831">
        <v>0</v>
      </c>
      <c r="AE831">
        <v>3</v>
      </c>
      <c r="AF831">
        <v>4</v>
      </c>
      <c r="AG831">
        <v>4</v>
      </c>
    </row>
    <row r="832" spans="1:33" x14ac:dyDescent="0.25">
      <c r="A832" t="s">
        <v>1925</v>
      </c>
      <c r="B832" t="s">
        <v>67</v>
      </c>
      <c r="C832" t="s">
        <v>1576</v>
      </c>
      <c r="D832" t="s">
        <v>1919</v>
      </c>
      <c r="E832" t="s">
        <v>1926</v>
      </c>
      <c r="G832" t="s">
        <v>1173</v>
      </c>
      <c r="J832" t="s">
        <v>1579</v>
      </c>
      <c r="K832" s="2" t="str">
        <f>+IFERROR(VLOOKUP(B832,Sectores[[Sector]:[Columna1]],2),"")</f>
        <v>07 Delincuencia</v>
      </c>
      <c r="L832" s="2" t="str">
        <f>+IFERROR(VLOOKUP(C832,Contenido[[Contenido]:[Columna1]],2,0),"")</f>
        <v>07.02 Sentencias Dictadas por Delito</v>
      </c>
      <c r="M832" s="2" t="str">
        <f>+IFERROR(VLOOKUP(D832,Temas[[Tema]:[Columna1]],2,0),"")</f>
        <v>07.02.13 Delitos Contra la Seguridad</v>
      </c>
      <c r="AA832">
        <v>156</v>
      </c>
      <c r="AB832">
        <v>138</v>
      </c>
      <c r="AC832">
        <v>140</v>
      </c>
      <c r="AD832">
        <v>189</v>
      </c>
      <c r="AE832">
        <v>121</v>
      </c>
      <c r="AF832">
        <v>138</v>
      </c>
      <c r="AG832">
        <v>108</v>
      </c>
    </row>
    <row r="833" spans="1:33" x14ac:dyDescent="0.25">
      <c r="A833" t="s">
        <v>1927</v>
      </c>
      <c r="B833" t="s">
        <v>67</v>
      </c>
      <c r="C833" t="s">
        <v>1576</v>
      </c>
      <c r="D833" t="s">
        <v>1601</v>
      </c>
      <c r="E833" t="s">
        <v>1928</v>
      </c>
      <c r="G833" t="s">
        <v>1173</v>
      </c>
      <c r="J833" t="s">
        <v>1579</v>
      </c>
      <c r="K833" s="2" t="str">
        <f>+IFERROR(VLOOKUP(B833,Sectores[[Sector]:[Columna1]],2),"")</f>
        <v>07 Delincuencia</v>
      </c>
      <c r="L833" s="2" t="str">
        <f>+IFERROR(VLOOKUP(C833,Contenido[[Contenido]:[Columna1]],2,0),"")</f>
        <v>07.02 Sentencias Dictadas por Delito</v>
      </c>
      <c r="M833" s="2" t="str">
        <f>+IFERROR(VLOOKUP(D833,Temas[[Tema]:[Columna1]],2,0),"")</f>
        <v>07.02.18 Delitos Económicos</v>
      </c>
      <c r="AA833">
        <v>0</v>
      </c>
      <c r="AB833">
        <v>0</v>
      </c>
      <c r="AC833">
        <v>1</v>
      </c>
      <c r="AD833">
        <v>1</v>
      </c>
      <c r="AE833">
        <v>4</v>
      </c>
      <c r="AF833">
        <v>0</v>
      </c>
      <c r="AG833">
        <v>1</v>
      </c>
    </row>
    <row r="834" spans="1:33" x14ac:dyDescent="0.25">
      <c r="A834" t="s">
        <v>1929</v>
      </c>
      <c r="B834" t="s">
        <v>67</v>
      </c>
      <c r="C834" t="s">
        <v>1576</v>
      </c>
      <c r="D834" t="s">
        <v>1601</v>
      </c>
      <c r="E834" t="s">
        <v>1930</v>
      </c>
      <c r="G834" t="s">
        <v>1173</v>
      </c>
      <c r="J834" t="s">
        <v>1579</v>
      </c>
      <c r="K834" s="2" t="str">
        <f>+IFERROR(VLOOKUP(B834,Sectores[[Sector]:[Columna1]],2),"")</f>
        <v>07 Delincuencia</v>
      </c>
      <c r="L834" s="2" t="str">
        <f>+IFERROR(VLOOKUP(C834,Contenido[[Contenido]:[Columna1]],2,0),"")</f>
        <v>07.02 Sentencias Dictadas por Delito</v>
      </c>
      <c r="M834" s="2" t="str">
        <f>+IFERROR(VLOOKUP(D834,Temas[[Tema]:[Columna1]],2,0),"")</f>
        <v>07.02.18 Delitos Económicos</v>
      </c>
      <c r="AA834">
        <v>9842</v>
      </c>
      <c r="AB834">
        <v>10356</v>
      </c>
      <c r="AC834">
        <v>10853</v>
      </c>
      <c r="AD834">
        <v>12213</v>
      </c>
      <c r="AE834">
        <v>12254</v>
      </c>
      <c r="AF834">
        <v>15941</v>
      </c>
      <c r="AG834">
        <v>17463</v>
      </c>
    </row>
    <row r="835" spans="1:33" x14ac:dyDescent="0.25">
      <c r="A835" t="s">
        <v>1931</v>
      </c>
      <c r="B835" t="s">
        <v>67</v>
      </c>
      <c r="C835" t="s">
        <v>1576</v>
      </c>
      <c r="D835" t="s">
        <v>1604</v>
      </c>
      <c r="E835" t="s">
        <v>1932</v>
      </c>
      <c r="G835" t="s">
        <v>1173</v>
      </c>
      <c r="J835" t="s">
        <v>1579</v>
      </c>
      <c r="K835" s="2" t="str">
        <f>+IFERROR(VLOOKUP(B835,Sectores[[Sector]:[Columna1]],2),"")</f>
        <v>07 Delincuencia</v>
      </c>
      <c r="L835" s="2" t="str">
        <f>+IFERROR(VLOOKUP(C835,Contenido[[Contenido]:[Columna1]],2,0),"")</f>
        <v>07.02 Sentencias Dictadas por Delito</v>
      </c>
      <c r="M835" s="2" t="str">
        <f>+IFERROR(VLOOKUP(D835,Temas[[Tema]:[Columna1]],2,0),"")</f>
        <v>07.02.24 Delitos Sexuales</v>
      </c>
      <c r="AA835">
        <v>350</v>
      </c>
      <c r="AB835">
        <v>336</v>
      </c>
      <c r="AC835">
        <v>390</v>
      </c>
      <c r="AD835">
        <v>408</v>
      </c>
      <c r="AE835">
        <v>327</v>
      </c>
      <c r="AF835">
        <v>270</v>
      </c>
      <c r="AG835">
        <v>264</v>
      </c>
    </row>
    <row r="836" spans="1:33" x14ac:dyDescent="0.25">
      <c r="A836" t="s">
        <v>1933</v>
      </c>
      <c r="B836" t="s">
        <v>67</v>
      </c>
      <c r="C836" t="s">
        <v>1576</v>
      </c>
      <c r="D836" t="s">
        <v>1621</v>
      </c>
      <c r="E836" t="s">
        <v>1934</v>
      </c>
      <c r="G836" t="s">
        <v>1173</v>
      </c>
      <c r="J836" t="s">
        <v>1579</v>
      </c>
      <c r="K836" s="2" t="str">
        <f>+IFERROR(VLOOKUP(B836,Sectores[[Sector]:[Columna1]],2),"")</f>
        <v>07 Delincuencia</v>
      </c>
      <c r="L836" s="2" t="str">
        <f>+IFERROR(VLOOKUP(C836,Contenido[[Contenido]:[Columna1]],2,0),"")</f>
        <v>07.02 Sentencias Dictadas por Delito</v>
      </c>
      <c r="M836" s="2" t="str">
        <f>+IFERROR(VLOOKUP(D836,Temas[[Tema]:[Columna1]],2,0),"")</f>
        <v>07.02.03 Delitos Cometidos por Empleados y Funcionarios Públicos</v>
      </c>
      <c r="AA836">
        <v>3</v>
      </c>
      <c r="AB836">
        <v>0</v>
      </c>
      <c r="AC836">
        <v>4</v>
      </c>
      <c r="AD836">
        <v>2</v>
      </c>
      <c r="AE836">
        <v>3</v>
      </c>
      <c r="AF836">
        <v>4</v>
      </c>
      <c r="AG836">
        <v>4</v>
      </c>
    </row>
    <row r="837" spans="1:33" x14ac:dyDescent="0.25">
      <c r="A837" t="s">
        <v>1935</v>
      </c>
      <c r="B837" t="s">
        <v>67</v>
      </c>
      <c r="C837" t="s">
        <v>1576</v>
      </c>
      <c r="D837" t="s">
        <v>1601</v>
      </c>
      <c r="E837" t="s">
        <v>1936</v>
      </c>
      <c r="G837" t="s">
        <v>1173</v>
      </c>
      <c r="J837" t="s">
        <v>1579</v>
      </c>
      <c r="K837" s="2" t="str">
        <f>+IFERROR(VLOOKUP(B837,Sectores[[Sector]:[Columna1]],2),"")</f>
        <v>07 Delincuencia</v>
      </c>
      <c r="L837" s="2" t="str">
        <f>+IFERROR(VLOOKUP(C837,Contenido[[Contenido]:[Columna1]],2,0),"")</f>
        <v>07.02 Sentencias Dictadas por Delito</v>
      </c>
      <c r="M837" s="2" t="str">
        <f>+IFERROR(VLOOKUP(D837,Temas[[Tema]:[Columna1]],2,0),"")</f>
        <v>07.02.18 Delitos Económicos</v>
      </c>
      <c r="AA837">
        <v>1</v>
      </c>
      <c r="AB837">
        <v>0</v>
      </c>
      <c r="AC837">
        <v>1</v>
      </c>
      <c r="AD837">
        <v>0</v>
      </c>
      <c r="AE837">
        <v>1</v>
      </c>
      <c r="AF837">
        <v>2</v>
      </c>
      <c r="AG837">
        <v>1</v>
      </c>
    </row>
    <row r="838" spans="1:33" x14ac:dyDescent="0.25">
      <c r="A838" t="s">
        <v>1937</v>
      </c>
      <c r="B838" t="s">
        <v>67</v>
      </c>
      <c r="C838" t="s">
        <v>1576</v>
      </c>
      <c r="D838" t="s">
        <v>1601</v>
      </c>
      <c r="E838" t="s">
        <v>1938</v>
      </c>
      <c r="G838" t="s">
        <v>1173</v>
      </c>
      <c r="J838" t="s">
        <v>1579</v>
      </c>
      <c r="K838" s="2" t="str">
        <f>+IFERROR(VLOOKUP(B838,Sectores[[Sector]:[Columna1]],2),"")</f>
        <v>07 Delincuencia</v>
      </c>
      <c r="L838" s="2" t="str">
        <f>+IFERROR(VLOOKUP(C838,Contenido[[Contenido]:[Columna1]],2,0),"")</f>
        <v>07.02 Sentencias Dictadas por Delito</v>
      </c>
      <c r="M838" s="2" t="str">
        <f>+IFERROR(VLOOKUP(D838,Temas[[Tema]:[Columna1]],2,0),"")</f>
        <v>07.02.18 Delitos Económicos</v>
      </c>
      <c r="AA838">
        <v>99</v>
      </c>
      <c r="AB838">
        <v>52</v>
      </c>
      <c r="AC838">
        <v>38</v>
      </c>
      <c r="AD838">
        <v>35</v>
      </c>
      <c r="AE838">
        <v>53</v>
      </c>
      <c r="AF838">
        <v>38</v>
      </c>
      <c r="AG838">
        <v>44</v>
      </c>
    </row>
    <row r="839" spans="1:33" x14ac:dyDescent="0.25">
      <c r="A839" t="s">
        <v>1939</v>
      </c>
      <c r="B839" t="s">
        <v>67</v>
      </c>
      <c r="C839" t="s">
        <v>1576</v>
      </c>
      <c r="D839" t="s">
        <v>1626</v>
      </c>
      <c r="E839" t="s">
        <v>1940</v>
      </c>
      <c r="G839" t="s">
        <v>1173</v>
      </c>
      <c r="J839" t="s">
        <v>1579</v>
      </c>
      <c r="K839" s="2" t="str">
        <f>+IFERROR(VLOOKUP(B839,Sectores[[Sector]:[Columna1]],2),"")</f>
        <v>07 Delincuencia</v>
      </c>
      <c r="L839" s="2" t="str">
        <f>+IFERROR(VLOOKUP(C839,Contenido[[Contenido]:[Columna1]],2,0),"")</f>
        <v>07.02 Sentencias Dictadas por Delito</v>
      </c>
      <c r="M839" s="2" t="str">
        <f>+IFERROR(VLOOKUP(D839,Temas[[Tema]:[Columna1]],2,0),"")</f>
        <v>07.02.10 Delitos Contra la Intimidad y la Libertad</v>
      </c>
      <c r="AA839">
        <v>11</v>
      </c>
      <c r="AB839">
        <v>25</v>
      </c>
      <c r="AC839">
        <v>29</v>
      </c>
      <c r="AD839">
        <v>35</v>
      </c>
      <c r="AE839">
        <v>41</v>
      </c>
      <c r="AF839">
        <v>49</v>
      </c>
      <c r="AG839">
        <v>95</v>
      </c>
    </row>
    <row r="840" spans="1:33" x14ac:dyDescent="0.25">
      <c r="A840" t="s">
        <v>1941</v>
      </c>
      <c r="B840" t="s">
        <v>67</v>
      </c>
      <c r="C840" t="s">
        <v>1576</v>
      </c>
      <c r="D840" t="s">
        <v>1847</v>
      </c>
      <c r="E840" t="s">
        <v>1942</v>
      </c>
      <c r="G840" t="s">
        <v>1173</v>
      </c>
      <c r="J840" t="s">
        <v>1579</v>
      </c>
      <c r="K840" s="2" t="str">
        <f>+IFERROR(VLOOKUP(B840,Sectores[[Sector]:[Columna1]],2),"")</f>
        <v>07 Delincuencia</v>
      </c>
      <c r="L840" s="2" t="str">
        <f>+IFERROR(VLOOKUP(C840,Contenido[[Contenido]:[Columna1]],2,0),"")</f>
        <v>07.02 Sentencias Dictadas por Delito</v>
      </c>
      <c r="M840" s="2" t="str">
        <f>+IFERROR(VLOOKUP(D840,Temas[[Tema]:[Columna1]],2,0),"")</f>
        <v>07.02.22 Delitos Migratorios</v>
      </c>
      <c r="AA840">
        <v>27</v>
      </c>
      <c r="AB840">
        <v>27</v>
      </c>
      <c r="AC840">
        <v>20</v>
      </c>
      <c r="AD840">
        <v>30</v>
      </c>
      <c r="AE840">
        <v>26</v>
      </c>
      <c r="AF840">
        <v>23</v>
      </c>
      <c r="AG840">
        <v>35</v>
      </c>
    </row>
    <row r="841" spans="1:33" x14ac:dyDescent="0.25">
      <c r="A841" t="s">
        <v>1943</v>
      </c>
      <c r="B841" t="s">
        <v>67</v>
      </c>
      <c r="C841" t="s">
        <v>1576</v>
      </c>
      <c r="D841" t="s">
        <v>1847</v>
      </c>
      <c r="E841" t="s">
        <v>1944</v>
      </c>
      <c r="G841" t="s">
        <v>1173</v>
      </c>
      <c r="J841" t="s">
        <v>1579</v>
      </c>
      <c r="K841" s="2" t="str">
        <f>+IFERROR(VLOOKUP(B841,Sectores[[Sector]:[Columna1]],2),"")</f>
        <v>07 Delincuencia</v>
      </c>
      <c r="L841" s="2" t="str">
        <f>+IFERROR(VLOOKUP(C841,Contenido[[Contenido]:[Columna1]],2,0),"")</f>
        <v>07.02 Sentencias Dictadas por Delito</v>
      </c>
      <c r="M841" s="2" t="str">
        <f>+IFERROR(VLOOKUP(D841,Temas[[Tema]:[Columna1]],2,0),"")</f>
        <v>07.02.22 Delitos Migratorios</v>
      </c>
      <c r="AA841">
        <v>685</v>
      </c>
      <c r="AB841">
        <v>912</v>
      </c>
      <c r="AC841">
        <v>1261</v>
      </c>
      <c r="AD841">
        <v>1452</v>
      </c>
      <c r="AE841">
        <v>1214</v>
      </c>
      <c r="AF841">
        <v>820</v>
      </c>
      <c r="AG841">
        <v>1863</v>
      </c>
    </row>
    <row r="842" spans="1:33" x14ac:dyDescent="0.25">
      <c r="A842" t="s">
        <v>1945</v>
      </c>
      <c r="B842" t="s">
        <v>67</v>
      </c>
      <c r="C842" t="s">
        <v>1576</v>
      </c>
      <c r="D842" t="s">
        <v>1601</v>
      </c>
      <c r="E842" t="s">
        <v>1946</v>
      </c>
      <c r="G842" t="s">
        <v>1173</v>
      </c>
      <c r="J842" t="s">
        <v>1579</v>
      </c>
      <c r="K842" s="2" t="str">
        <f>+IFERROR(VLOOKUP(B842,Sectores[[Sector]:[Columna1]],2),"")</f>
        <v>07 Delincuencia</v>
      </c>
      <c r="L842" s="2" t="str">
        <f>+IFERROR(VLOOKUP(C842,Contenido[[Contenido]:[Columna1]],2,0),"")</f>
        <v>07.02 Sentencias Dictadas por Delito</v>
      </c>
      <c r="M842" s="2" t="str">
        <f>+IFERROR(VLOOKUP(D842,Temas[[Tema]:[Columna1]],2,0),"")</f>
        <v>07.02.18 Delitos Económicos</v>
      </c>
      <c r="AA842">
        <v>0</v>
      </c>
      <c r="AB842">
        <v>11</v>
      </c>
      <c r="AC842">
        <v>13</v>
      </c>
      <c r="AD842">
        <v>7</v>
      </c>
      <c r="AE842">
        <v>3</v>
      </c>
      <c r="AF842">
        <v>9</v>
      </c>
      <c r="AG842">
        <v>6</v>
      </c>
    </row>
    <row r="843" spans="1:33" x14ac:dyDescent="0.25">
      <c r="A843" t="s">
        <v>1947</v>
      </c>
      <c r="B843" t="s">
        <v>67</v>
      </c>
      <c r="C843" t="s">
        <v>1576</v>
      </c>
      <c r="D843" t="s">
        <v>1787</v>
      </c>
      <c r="E843" t="s">
        <v>1948</v>
      </c>
      <c r="G843" t="s">
        <v>1173</v>
      </c>
      <c r="J843" t="s">
        <v>1579</v>
      </c>
      <c r="K843" s="2" t="str">
        <f>+IFERROR(VLOOKUP(B843,Sectores[[Sector]:[Columna1]],2),"")</f>
        <v>07 Delincuencia</v>
      </c>
      <c r="L843" s="2" t="str">
        <f>+IFERROR(VLOOKUP(C843,Contenido[[Contenido]:[Columna1]],2,0),"")</f>
        <v>07.02 Sentencias Dictadas por Delito</v>
      </c>
      <c r="M843" s="2" t="str">
        <f>+IFERROR(VLOOKUP(D843,Temas[[Tema]:[Columna1]],2,0),"")</f>
        <v xml:space="preserve">07.02.28 Drogas </v>
      </c>
      <c r="AA843">
        <v>1</v>
      </c>
      <c r="AB843">
        <v>1</v>
      </c>
      <c r="AC843">
        <v>5</v>
      </c>
      <c r="AD843">
        <v>1</v>
      </c>
      <c r="AE843">
        <v>1</v>
      </c>
      <c r="AF843">
        <v>4</v>
      </c>
      <c r="AG843">
        <v>0</v>
      </c>
    </row>
    <row r="844" spans="1:33" x14ac:dyDescent="0.25">
      <c r="A844" t="s">
        <v>1949</v>
      </c>
      <c r="B844" t="s">
        <v>67</v>
      </c>
      <c r="C844" t="s">
        <v>1576</v>
      </c>
      <c r="D844" t="s">
        <v>1750</v>
      </c>
      <c r="E844" t="s">
        <v>1950</v>
      </c>
      <c r="G844" t="s">
        <v>1173</v>
      </c>
      <c r="J844" t="s">
        <v>1579</v>
      </c>
      <c r="K844" s="2" t="str">
        <f>+IFERROR(VLOOKUP(B844,Sectores[[Sector]:[Columna1]],2),"")</f>
        <v>07 Delincuencia</v>
      </c>
      <c r="L844" s="2" t="str">
        <f>+IFERROR(VLOOKUP(C844,Contenido[[Contenido]:[Columna1]],2,0),"")</f>
        <v>07.02 Sentencias Dictadas por Delito</v>
      </c>
      <c r="M844" s="2" t="str">
        <f>+IFERROR(VLOOKUP(D844,Temas[[Tema]:[Columna1]],2,0),"")</f>
        <v>07.02.25 Delitos Tributarios</v>
      </c>
      <c r="AA844">
        <v>2</v>
      </c>
      <c r="AB844">
        <v>1</v>
      </c>
      <c r="AC844">
        <v>1</v>
      </c>
      <c r="AD844">
        <v>10</v>
      </c>
      <c r="AE844">
        <v>11</v>
      </c>
      <c r="AF844">
        <v>6</v>
      </c>
      <c r="AG844">
        <v>6</v>
      </c>
    </row>
    <row r="845" spans="1:33" x14ac:dyDescent="0.25">
      <c r="A845" t="s">
        <v>1951</v>
      </c>
      <c r="B845" t="s">
        <v>67</v>
      </c>
      <c r="C845" t="s">
        <v>1576</v>
      </c>
      <c r="D845" t="s">
        <v>1647</v>
      </c>
      <c r="E845" t="s">
        <v>1952</v>
      </c>
      <c r="G845" t="s">
        <v>1173</v>
      </c>
      <c r="J845" t="s">
        <v>1579</v>
      </c>
      <c r="K845" s="2" t="str">
        <f>+IFERROR(VLOOKUP(B845,Sectores[[Sector]:[Columna1]],2),"")</f>
        <v>07 Delincuencia</v>
      </c>
      <c r="L845" s="2" t="str">
        <f>+IFERROR(VLOOKUP(C845,Contenido[[Contenido]:[Columna1]],2,0),"")</f>
        <v>07.02 Sentencias Dictadas por Delito</v>
      </c>
      <c r="M845" s="2" t="str">
        <f>+IFERROR(VLOOKUP(D845,Temas[[Tema]:[Columna1]],2,0),"")</f>
        <v>07.02.07 Delitos Contra el Orden Público, Funcionarios o Agentes del Estado</v>
      </c>
      <c r="AA845">
        <v>20</v>
      </c>
      <c r="AB845">
        <v>74</v>
      </c>
      <c r="AC845">
        <v>29</v>
      </c>
      <c r="AD845">
        <v>20</v>
      </c>
      <c r="AE845">
        <v>40</v>
      </c>
      <c r="AF845">
        <v>23</v>
      </c>
      <c r="AG845">
        <v>39</v>
      </c>
    </row>
    <row r="846" spans="1:33" x14ac:dyDescent="0.25">
      <c r="A846" t="s">
        <v>1953</v>
      </c>
      <c r="B846" t="s">
        <v>67</v>
      </c>
      <c r="C846" t="s">
        <v>1576</v>
      </c>
      <c r="D846" t="s">
        <v>1954</v>
      </c>
      <c r="E846" t="s">
        <v>1955</v>
      </c>
      <c r="G846" t="s">
        <v>1173</v>
      </c>
      <c r="J846" t="s">
        <v>1579</v>
      </c>
      <c r="K846" s="2" t="str">
        <f>+IFERROR(VLOOKUP(B846,Sectores[[Sector]:[Columna1]],2),"")</f>
        <v>07 Delincuencia</v>
      </c>
      <c r="L846" s="2" t="str">
        <f>+IFERROR(VLOOKUP(C846,Contenido[[Contenido]:[Columna1]],2,0),"")</f>
        <v>07.02 Sentencias Dictadas por Delito</v>
      </c>
      <c r="M846" s="2" t="str">
        <f>+IFERROR(VLOOKUP(D846,Temas[[Tema]:[Columna1]],2,0),"")</f>
        <v>07.02.23 Delitos Militares</v>
      </c>
      <c r="AA846">
        <v>1</v>
      </c>
      <c r="AB846">
        <v>3</v>
      </c>
      <c r="AC846">
        <v>1</v>
      </c>
      <c r="AD846">
        <v>1</v>
      </c>
      <c r="AE846">
        <v>2</v>
      </c>
      <c r="AF846">
        <v>3</v>
      </c>
      <c r="AG846">
        <v>7</v>
      </c>
    </row>
    <row r="847" spans="1:33" x14ac:dyDescent="0.25">
      <c r="A847" t="s">
        <v>1956</v>
      </c>
      <c r="B847" t="s">
        <v>67</v>
      </c>
      <c r="C847" t="s">
        <v>1576</v>
      </c>
      <c r="D847" t="s">
        <v>1957</v>
      </c>
      <c r="E847" t="s">
        <v>1958</v>
      </c>
      <c r="G847" t="s">
        <v>1173</v>
      </c>
      <c r="J847" t="s">
        <v>1579</v>
      </c>
      <c r="K847" s="2" t="str">
        <f>+IFERROR(VLOOKUP(B847,Sectores[[Sector]:[Columna1]],2),"")</f>
        <v>07 Delincuencia</v>
      </c>
      <c r="L847" s="2" t="str">
        <f>+IFERROR(VLOOKUP(C847,Contenido[[Contenido]:[Columna1]],2,0),"")</f>
        <v>07.02 Sentencias Dictadas por Delito</v>
      </c>
      <c r="M847" s="2" t="str">
        <f>+IFERROR(VLOOKUP(D847,Temas[[Tema]:[Columna1]],2,0),"")</f>
        <v>07.02.09 Delitos Contra la Fé Pública</v>
      </c>
      <c r="AA847">
        <v>114</v>
      </c>
      <c r="AB847">
        <v>99</v>
      </c>
      <c r="AC847">
        <v>115</v>
      </c>
      <c r="AD847">
        <v>144</v>
      </c>
      <c r="AE847">
        <v>132</v>
      </c>
      <c r="AF847">
        <v>125</v>
      </c>
      <c r="AG847">
        <v>109</v>
      </c>
    </row>
    <row r="848" spans="1:33" x14ac:dyDescent="0.25">
      <c r="A848" t="s">
        <v>1959</v>
      </c>
      <c r="B848" t="s">
        <v>67</v>
      </c>
      <c r="C848" t="s">
        <v>1576</v>
      </c>
      <c r="D848" t="s">
        <v>1957</v>
      </c>
      <c r="E848" t="s">
        <v>1960</v>
      </c>
      <c r="G848" t="s">
        <v>1173</v>
      </c>
      <c r="J848" t="s">
        <v>1579</v>
      </c>
      <c r="K848" s="2" t="str">
        <f>+IFERROR(VLOOKUP(B848,Sectores[[Sector]:[Columna1]],2),"")</f>
        <v>07 Delincuencia</v>
      </c>
      <c r="L848" s="2" t="str">
        <f>+IFERROR(VLOOKUP(C848,Contenido[[Contenido]:[Columna1]],2,0),"")</f>
        <v>07.02 Sentencias Dictadas por Delito</v>
      </c>
      <c r="M848" s="2" t="str">
        <f>+IFERROR(VLOOKUP(D848,Temas[[Tema]:[Columna1]],2,0),"")</f>
        <v>07.02.09 Delitos Contra la Fé Pública</v>
      </c>
      <c r="AA848">
        <v>12</v>
      </c>
      <c r="AB848">
        <v>9</v>
      </c>
      <c r="AC848">
        <v>22</v>
      </c>
      <c r="AD848">
        <v>27</v>
      </c>
      <c r="AE848">
        <v>23</v>
      </c>
      <c r="AF848">
        <v>25</v>
      </c>
      <c r="AG848">
        <v>43</v>
      </c>
    </row>
    <row r="849" spans="1:33" x14ac:dyDescent="0.25">
      <c r="A849" t="s">
        <v>1961</v>
      </c>
      <c r="B849" t="s">
        <v>67</v>
      </c>
      <c r="C849" t="s">
        <v>1576</v>
      </c>
      <c r="D849" t="s">
        <v>1957</v>
      </c>
      <c r="E849" t="s">
        <v>1962</v>
      </c>
      <c r="G849" t="s">
        <v>1173</v>
      </c>
      <c r="J849" t="s">
        <v>1579</v>
      </c>
      <c r="K849" s="2" t="str">
        <f>+IFERROR(VLOOKUP(B849,Sectores[[Sector]:[Columna1]],2),"")</f>
        <v>07 Delincuencia</v>
      </c>
      <c r="L849" s="2" t="str">
        <f>+IFERROR(VLOOKUP(C849,Contenido[[Contenido]:[Columna1]],2,0),"")</f>
        <v>07.02 Sentencias Dictadas por Delito</v>
      </c>
      <c r="M849" s="2" t="str">
        <f>+IFERROR(VLOOKUP(D849,Temas[[Tema]:[Columna1]],2,0),"")</f>
        <v>07.02.09 Delitos Contra la Fé Pública</v>
      </c>
      <c r="AA849">
        <v>55</v>
      </c>
      <c r="AB849">
        <v>56</v>
      </c>
      <c r="AC849">
        <v>45</v>
      </c>
      <c r="AD849">
        <v>44</v>
      </c>
      <c r="AE849">
        <v>36</v>
      </c>
      <c r="AF849">
        <v>26</v>
      </c>
      <c r="AG849">
        <v>41</v>
      </c>
    </row>
    <row r="850" spans="1:33" x14ac:dyDescent="0.25">
      <c r="A850" t="s">
        <v>1963</v>
      </c>
      <c r="B850" t="s">
        <v>67</v>
      </c>
      <c r="C850" t="s">
        <v>1576</v>
      </c>
      <c r="D850" t="s">
        <v>1957</v>
      </c>
      <c r="E850" t="s">
        <v>1964</v>
      </c>
      <c r="G850" t="s">
        <v>1173</v>
      </c>
      <c r="J850" t="s">
        <v>1579</v>
      </c>
      <c r="K850" s="2" t="str">
        <f>+IFERROR(VLOOKUP(B850,Sectores[[Sector]:[Columna1]],2),"")</f>
        <v>07 Delincuencia</v>
      </c>
      <c r="L850" s="2" t="str">
        <f>+IFERROR(VLOOKUP(C850,Contenido[[Contenido]:[Columna1]],2,0),"")</f>
        <v>07.02 Sentencias Dictadas por Delito</v>
      </c>
      <c r="M850" s="2" t="str">
        <f>+IFERROR(VLOOKUP(D850,Temas[[Tema]:[Columna1]],2,0),"")</f>
        <v>07.02.09 Delitos Contra la Fé Pública</v>
      </c>
      <c r="AA850">
        <v>93</v>
      </c>
      <c r="AB850">
        <v>121</v>
      </c>
      <c r="AC850">
        <v>154</v>
      </c>
      <c r="AD850">
        <v>111</v>
      </c>
      <c r="AE850">
        <v>57</v>
      </c>
      <c r="AF850">
        <v>63</v>
      </c>
      <c r="AG850">
        <v>49</v>
      </c>
    </row>
    <row r="851" spans="1:33" x14ac:dyDescent="0.25">
      <c r="A851" t="s">
        <v>1965</v>
      </c>
      <c r="B851" t="s">
        <v>67</v>
      </c>
      <c r="C851" t="s">
        <v>1576</v>
      </c>
      <c r="D851" t="s">
        <v>1957</v>
      </c>
      <c r="E851" t="s">
        <v>1966</v>
      </c>
      <c r="G851" t="s">
        <v>1173</v>
      </c>
      <c r="J851" t="s">
        <v>1579</v>
      </c>
      <c r="K851" s="2" t="str">
        <f>+IFERROR(VLOOKUP(B851,Sectores[[Sector]:[Columna1]],2),"")</f>
        <v>07 Delincuencia</v>
      </c>
      <c r="L851" s="2" t="str">
        <f>+IFERROR(VLOOKUP(C851,Contenido[[Contenido]:[Columna1]],2,0),"")</f>
        <v>07.02 Sentencias Dictadas por Delito</v>
      </c>
      <c r="M851" s="2" t="str">
        <f>+IFERROR(VLOOKUP(D851,Temas[[Tema]:[Columna1]],2,0),"")</f>
        <v>07.02.09 Delitos Contra la Fé Pública</v>
      </c>
      <c r="AA851">
        <v>12</v>
      </c>
      <c r="AB851">
        <v>18</v>
      </c>
      <c r="AC851">
        <v>17</v>
      </c>
      <c r="AD851">
        <v>21</v>
      </c>
      <c r="AE851">
        <v>20</v>
      </c>
      <c r="AF851">
        <v>22</v>
      </c>
      <c r="AG851">
        <v>30</v>
      </c>
    </row>
    <row r="852" spans="1:33" x14ac:dyDescent="0.25">
      <c r="A852" t="s">
        <v>1967</v>
      </c>
      <c r="B852" t="s">
        <v>67</v>
      </c>
      <c r="C852" t="s">
        <v>1576</v>
      </c>
      <c r="D852" t="s">
        <v>1957</v>
      </c>
      <c r="E852" t="s">
        <v>1968</v>
      </c>
      <c r="G852" t="s">
        <v>1173</v>
      </c>
      <c r="J852" t="s">
        <v>1579</v>
      </c>
      <c r="K852" s="2" t="str">
        <f>+IFERROR(VLOOKUP(B852,Sectores[[Sector]:[Columna1]],2),"")</f>
        <v>07 Delincuencia</v>
      </c>
      <c r="L852" s="2" t="str">
        <f>+IFERROR(VLOOKUP(C852,Contenido[[Contenido]:[Columna1]],2,0),"")</f>
        <v>07.02 Sentencias Dictadas por Delito</v>
      </c>
      <c r="M852" s="2" t="str">
        <f>+IFERROR(VLOOKUP(D852,Temas[[Tema]:[Columna1]],2,0),"")</f>
        <v>07.02.09 Delitos Contra la Fé Pública</v>
      </c>
      <c r="AA852">
        <v>0</v>
      </c>
      <c r="AB852">
        <v>0</v>
      </c>
      <c r="AC852">
        <v>0</v>
      </c>
      <c r="AD852">
        <v>0</v>
      </c>
      <c r="AE852">
        <v>2</v>
      </c>
      <c r="AF852">
        <v>2</v>
      </c>
      <c r="AG852">
        <v>2</v>
      </c>
    </row>
    <row r="853" spans="1:33" x14ac:dyDescent="0.25">
      <c r="A853" t="s">
        <v>1969</v>
      </c>
      <c r="B853" t="s">
        <v>67</v>
      </c>
      <c r="C853" t="s">
        <v>1576</v>
      </c>
      <c r="D853" t="s">
        <v>1957</v>
      </c>
      <c r="E853" t="s">
        <v>1970</v>
      </c>
      <c r="G853" t="s">
        <v>1173</v>
      </c>
      <c r="J853" t="s">
        <v>1579</v>
      </c>
      <c r="K853" s="2" t="str">
        <f>+IFERROR(VLOOKUP(B853,Sectores[[Sector]:[Columna1]],2),"")</f>
        <v>07 Delincuencia</v>
      </c>
      <c r="L853" s="2" t="str">
        <f>+IFERROR(VLOOKUP(C853,Contenido[[Contenido]:[Columna1]],2,0),"")</f>
        <v>07.02 Sentencias Dictadas por Delito</v>
      </c>
      <c r="M853" s="2" t="str">
        <f>+IFERROR(VLOOKUP(D853,Temas[[Tema]:[Columna1]],2,0),"")</f>
        <v>07.02.09 Delitos Contra la Fé Pública</v>
      </c>
      <c r="AA853">
        <v>439</v>
      </c>
      <c r="AB853">
        <v>600</v>
      </c>
      <c r="AC853">
        <v>865</v>
      </c>
      <c r="AD853">
        <v>916</v>
      </c>
      <c r="AE853">
        <v>872</v>
      </c>
      <c r="AF853">
        <v>862</v>
      </c>
      <c r="AG853">
        <v>846</v>
      </c>
    </row>
    <row r="854" spans="1:33" x14ac:dyDescent="0.25">
      <c r="A854" t="s">
        <v>1971</v>
      </c>
      <c r="B854" t="s">
        <v>67</v>
      </c>
      <c r="C854" t="s">
        <v>1576</v>
      </c>
      <c r="D854" t="s">
        <v>1743</v>
      </c>
      <c r="E854" t="s">
        <v>1972</v>
      </c>
      <c r="G854" t="s">
        <v>1173</v>
      </c>
      <c r="J854" t="s">
        <v>1579</v>
      </c>
      <c r="K854" s="2" t="str">
        <f>+IFERROR(VLOOKUP(B854,Sectores[[Sector]:[Columna1]],2),"")</f>
        <v>07 Delincuencia</v>
      </c>
      <c r="L854" s="2" t="str">
        <f>+IFERROR(VLOOKUP(C854,Contenido[[Contenido]:[Columna1]],2,0),"")</f>
        <v>07.02 Sentencias Dictadas por Delito</v>
      </c>
      <c r="M854" s="2" t="str">
        <f>+IFERROR(VLOOKUP(D854,Temas[[Tema]:[Columna1]],2,0),"")</f>
        <v>07.02.17 Delitos e Infracciones de Tránsito</v>
      </c>
      <c r="AA854">
        <v>0</v>
      </c>
      <c r="AB854">
        <v>0</v>
      </c>
      <c r="AC854">
        <v>0</v>
      </c>
      <c r="AD854">
        <v>0</v>
      </c>
      <c r="AE854">
        <v>0</v>
      </c>
      <c r="AF854">
        <v>0</v>
      </c>
      <c r="AG854">
        <v>3</v>
      </c>
    </row>
    <row r="855" spans="1:33" x14ac:dyDescent="0.25">
      <c r="A855" t="s">
        <v>1973</v>
      </c>
      <c r="B855" t="s">
        <v>67</v>
      </c>
      <c r="C855" t="s">
        <v>1576</v>
      </c>
      <c r="D855" t="s">
        <v>1957</v>
      </c>
      <c r="E855" t="s">
        <v>1974</v>
      </c>
      <c r="G855" t="s">
        <v>1173</v>
      </c>
      <c r="J855" t="s">
        <v>1579</v>
      </c>
      <c r="K855" s="2" t="str">
        <f>+IFERROR(VLOOKUP(B855,Sectores[[Sector]:[Columna1]],2),"")</f>
        <v>07 Delincuencia</v>
      </c>
      <c r="L855" s="2" t="str">
        <f>+IFERROR(VLOOKUP(C855,Contenido[[Contenido]:[Columna1]],2,0),"")</f>
        <v>07.02 Sentencias Dictadas por Delito</v>
      </c>
      <c r="M855" s="2" t="str">
        <f>+IFERROR(VLOOKUP(D855,Temas[[Tema]:[Columna1]],2,0),"")</f>
        <v>07.02.09 Delitos Contra la Fé Pública</v>
      </c>
      <c r="AA855">
        <v>2</v>
      </c>
      <c r="AB855">
        <v>3</v>
      </c>
      <c r="AC855">
        <v>2</v>
      </c>
      <c r="AD855">
        <v>5</v>
      </c>
      <c r="AE855">
        <v>8</v>
      </c>
      <c r="AF855">
        <v>5</v>
      </c>
      <c r="AG855">
        <v>6</v>
      </c>
    </row>
    <row r="856" spans="1:33" x14ac:dyDescent="0.25">
      <c r="A856" t="s">
        <v>1975</v>
      </c>
      <c r="B856" t="s">
        <v>67</v>
      </c>
      <c r="C856" t="s">
        <v>1576</v>
      </c>
      <c r="D856" t="s">
        <v>1957</v>
      </c>
      <c r="E856" t="s">
        <v>1976</v>
      </c>
      <c r="G856" t="s">
        <v>1173</v>
      </c>
      <c r="J856" t="s">
        <v>1579</v>
      </c>
      <c r="K856" s="2" t="str">
        <f>+IFERROR(VLOOKUP(B856,Sectores[[Sector]:[Columna1]],2),"")</f>
        <v>07 Delincuencia</v>
      </c>
      <c r="L856" s="2" t="str">
        <f>+IFERROR(VLOOKUP(C856,Contenido[[Contenido]:[Columna1]],2,0),"")</f>
        <v>07.02 Sentencias Dictadas por Delito</v>
      </c>
      <c r="M856" s="2" t="str">
        <f>+IFERROR(VLOOKUP(D856,Temas[[Tema]:[Columna1]],2,0),"")</f>
        <v>07.02.09 Delitos Contra la Fé Pública</v>
      </c>
      <c r="AA856">
        <v>2207</v>
      </c>
      <c r="AB856">
        <v>2453</v>
      </c>
      <c r="AC856">
        <v>2461</v>
      </c>
      <c r="AD856">
        <v>2272</v>
      </c>
      <c r="AE856">
        <v>2055</v>
      </c>
      <c r="AF856">
        <v>1998</v>
      </c>
      <c r="AG856">
        <v>1931</v>
      </c>
    </row>
    <row r="857" spans="1:33" x14ac:dyDescent="0.25">
      <c r="A857" t="s">
        <v>1977</v>
      </c>
      <c r="B857" t="s">
        <v>67</v>
      </c>
      <c r="C857" t="s">
        <v>1576</v>
      </c>
      <c r="D857" t="s">
        <v>1957</v>
      </c>
      <c r="E857" t="s">
        <v>1978</v>
      </c>
      <c r="G857" t="s">
        <v>1173</v>
      </c>
      <c r="J857" t="s">
        <v>1579</v>
      </c>
      <c r="K857" s="2" t="str">
        <f>+IFERROR(VLOOKUP(B857,Sectores[[Sector]:[Columna1]],2),"")</f>
        <v>07 Delincuencia</v>
      </c>
      <c r="L857" s="2" t="str">
        <f>+IFERROR(VLOOKUP(C857,Contenido[[Contenido]:[Columna1]],2,0),"")</f>
        <v>07.02 Sentencias Dictadas por Delito</v>
      </c>
      <c r="M857" s="2" t="str">
        <f>+IFERROR(VLOOKUP(D857,Temas[[Tema]:[Columna1]],2,0),"")</f>
        <v>07.02.09 Delitos Contra la Fé Pública</v>
      </c>
      <c r="AA857">
        <v>993</v>
      </c>
      <c r="AB857">
        <v>1073</v>
      </c>
      <c r="AC857">
        <v>1217</v>
      </c>
      <c r="AD857">
        <v>1287</v>
      </c>
      <c r="AE857">
        <v>1211</v>
      </c>
      <c r="AF857">
        <v>1396</v>
      </c>
      <c r="AG857">
        <v>1384</v>
      </c>
    </row>
    <row r="858" spans="1:33" x14ac:dyDescent="0.25">
      <c r="A858" t="s">
        <v>1979</v>
      </c>
      <c r="B858" t="s">
        <v>67</v>
      </c>
      <c r="C858" t="s">
        <v>1576</v>
      </c>
      <c r="D858" t="s">
        <v>1957</v>
      </c>
      <c r="E858" t="s">
        <v>1980</v>
      </c>
      <c r="G858" t="s">
        <v>1173</v>
      </c>
      <c r="J858" t="s">
        <v>1579</v>
      </c>
      <c r="K858" s="2" t="str">
        <f>+IFERROR(VLOOKUP(B858,Sectores[[Sector]:[Columna1]],2),"")</f>
        <v>07 Delincuencia</v>
      </c>
      <c r="L858" s="2" t="str">
        <f>+IFERROR(VLOOKUP(C858,Contenido[[Contenido]:[Columna1]],2,0),"")</f>
        <v>07.02 Sentencias Dictadas por Delito</v>
      </c>
      <c r="M858" s="2" t="str">
        <f>+IFERROR(VLOOKUP(D858,Temas[[Tema]:[Columna1]],2,0),"")</f>
        <v>07.02.09 Delitos Contra la Fé Pública</v>
      </c>
      <c r="AA858">
        <v>215</v>
      </c>
      <c r="AB858">
        <v>218</v>
      </c>
      <c r="AC858">
        <v>190</v>
      </c>
      <c r="AD858">
        <v>255</v>
      </c>
      <c r="AE858">
        <v>274</v>
      </c>
      <c r="AF858">
        <v>286</v>
      </c>
      <c r="AG858">
        <v>268</v>
      </c>
    </row>
    <row r="859" spans="1:33" x14ac:dyDescent="0.25">
      <c r="A859" t="s">
        <v>1981</v>
      </c>
      <c r="B859" t="s">
        <v>67</v>
      </c>
      <c r="C859" t="s">
        <v>1576</v>
      </c>
      <c r="D859" t="s">
        <v>1647</v>
      </c>
      <c r="E859" t="s">
        <v>1982</v>
      </c>
      <c r="G859" t="s">
        <v>1173</v>
      </c>
      <c r="J859" t="s">
        <v>1579</v>
      </c>
      <c r="K859" s="2" t="str">
        <f>+IFERROR(VLOOKUP(B859,Sectores[[Sector]:[Columna1]],2),"")</f>
        <v>07 Delincuencia</v>
      </c>
      <c r="L859" s="2" t="str">
        <f>+IFERROR(VLOOKUP(C859,Contenido[[Contenido]:[Columna1]],2,0),"")</f>
        <v>07.02 Sentencias Dictadas por Delito</v>
      </c>
      <c r="M859" s="2" t="str">
        <f>+IFERROR(VLOOKUP(D859,Temas[[Tema]:[Columna1]],2,0),"")</f>
        <v>07.02.07 Delitos Contra el Orden Público, Funcionarios o Agentes del Estado</v>
      </c>
      <c r="AA859">
        <v>1300</v>
      </c>
      <c r="AB859">
        <v>1154</v>
      </c>
      <c r="AC859">
        <v>1082</v>
      </c>
      <c r="AD859">
        <v>1053</v>
      </c>
      <c r="AE859">
        <v>1220</v>
      </c>
      <c r="AF859">
        <v>1308</v>
      </c>
      <c r="AG859">
        <v>1314</v>
      </c>
    </row>
    <row r="860" spans="1:33" x14ac:dyDescent="0.25">
      <c r="A860" t="s">
        <v>1983</v>
      </c>
      <c r="B860" t="s">
        <v>67</v>
      </c>
      <c r="C860" t="s">
        <v>1576</v>
      </c>
      <c r="D860" t="s">
        <v>1647</v>
      </c>
      <c r="E860" t="s">
        <v>1984</v>
      </c>
      <c r="G860" t="s">
        <v>1173</v>
      </c>
      <c r="J860" t="s">
        <v>1579</v>
      </c>
      <c r="K860" s="2" t="str">
        <f>+IFERROR(VLOOKUP(B860,Sectores[[Sector]:[Columna1]],2),"")</f>
        <v>07 Delincuencia</v>
      </c>
      <c r="L860" s="2" t="str">
        <f>+IFERROR(VLOOKUP(C860,Contenido[[Contenido]:[Columna1]],2,0),"")</f>
        <v>07.02 Sentencias Dictadas por Delito</v>
      </c>
      <c r="M860" s="2" t="str">
        <f>+IFERROR(VLOOKUP(D860,Temas[[Tema]:[Columna1]],2,0),"")</f>
        <v>07.02.07 Delitos Contra el Orden Público, Funcionarios o Agentes del Estado</v>
      </c>
      <c r="AA860">
        <v>0</v>
      </c>
      <c r="AB860">
        <v>0</v>
      </c>
      <c r="AC860">
        <v>0</v>
      </c>
      <c r="AD860">
        <v>0</v>
      </c>
      <c r="AE860">
        <v>2</v>
      </c>
      <c r="AF860">
        <v>6</v>
      </c>
      <c r="AG860">
        <v>309</v>
      </c>
    </row>
    <row r="861" spans="1:33" x14ac:dyDescent="0.25">
      <c r="A861" t="s">
        <v>1985</v>
      </c>
      <c r="B861" t="s">
        <v>67</v>
      </c>
      <c r="C861" t="s">
        <v>1576</v>
      </c>
      <c r="D861" t="s">
        <v>194</v>
      </c>
      <c r="E861" t="s">
        <v>1986</v>
      </c>
      <c r="G861" t="s">
        <v>1173</v>
      </c>
      <c r="J861" t="s">
        <v>1579</v>
      </c>
      <c r="K861" s="2" t="str">
        <f>+IFERROR(VLOOKUP(B861,Sectores[[Sector]:[Columna1]],2),"")</f>
        <v>07 Delincuencia</v>
      </c>
      <c r="L861" s="2" t="str">
        <f>+IFERROR(VLOOKUP(C861,Contenido[[Contenido]:[Columna1]],2,0),"")</f>
        <v>07.02 Sentencias Dictadas por Delito</v>
      </c>
      <c r="M861" s="2" t="str">
        <f>+IFERROR(VLOOKUP(D861,Temas[[Tema]:[Columna1]],2,0),"")</f>
        <v>07.02.29 Otros</v>
      </c>
      <c r="AA861">
        <v>2</v>
      </c>
      <c r="AB861">
        <v>0</v>
      </c>
      <c r="AC861">
        <v>1</v>
      </c>
      <c r="AD861">
        <v>1</v>
      </c>
      <c r="AE861">
        <v>0</v>
      </c>
      <c r="AF861">
        <v>1</v>
      </c>
      <c r="AG861">
        <v>0</v>
      </c>
    </row>
    <row r="862" spans="1:33" x14ac:dyDescent="0.25">
      <c r="A862" t="s">
        <v>1987</v>
      </c>
      <c r="B862" t="s">
        <v>67</v>
      </c>
      <c r="C862" t="s">
        <v>1576</v>
      </c>
      <c r="D862" t="s">
        <v>1629</v>
      </c>
      <c r="E862" t="s">
        <v>1180</v>
      </c>
      <c r="G862" t="s">
        <v>1173</v>
      </c>
      <c r="J862" t="s">
        <v>1579</v>
      </c>
      <c r="K862" s="2" t="str">
        <f>+IFERROR(VLOOKUP(B862,Sectores[[Sector]:[Columna1]],2),"")</f>
        <v>07 Delincuencia</v>
      </c>
      <c r="L862" s="2" t="str">
        <f>+IFERROR(VLOOKUP(C862,Contenido[[Contenido]:[Columna1]],2,0),"")</f>
        <v>07.02 Sentencias Dictadas por Delito</v>
      </c>
      <c r="M862" s="2" t="str">
        <f>+IFERROR(VLOOKUP(D862,Temas[[Tema]:[Columna1]],2,0),"")</f>
        <v xml:space="preserve">07.02.27 Delitos Violentos </v>
      </c>
      <c r="AA862">
        <v>75</v>
      </c>
      <c r="AB862">
        <v>68</v>
      </c>
      <c r="AC862">
        <v>69</v>
      </c>
      <c r="AD862">
        <v>112</v>
      </c>
      <c r="AE862">
        <v>96</v>
      </c>
      <c r="AF862">
        <v>97</v>
      </c>
      <c r="AG862">
        <v>123</v>
      </c>
    </row>
    <row r="863" spans="1:33" x14ac:dyDescent="0.25">
      <c r="A863" t="s">
        <v>1988</v>
      </c>
      <c r="B863" t="s">
        <v>67</v>
      </c>
      <c r="C863" t="s">
        <v>1576</v>
      </c>
      <c r="D863" t="s">
        <v>1629</v>
      </c>
      <c r="E863" t="s">
        <v>1989</v>
      </c>
      <c r="G863" t="s">
        <v>1173</v>
      </c>
      <c r="J863" t="s">
        <v>1579</v>
      </c>
      <c r="K863" s="2" t="str">
        <f>+IFERROR(VLOOKUP(B863,Sectores[[Sector]:[Columna1]],2),"")</f>
        <v>07 Delincuencia</v>
      </c>
      <c r="L863" s="2" t="str">
        <f>+IFERROR(VLOOKUP(C863,Contenido[[Contenido]:[Columna1]],2,0),"")</f>
        <v>07.02 Sentencias Dictadas por Delito</v>
      </c>
      <c r="M863" s="2" t="str">
        <f>+IFERROR(VLOOKUP(D863,Temas[[Tema]:[Columna1]],2,0),"")</f>
        <v xml:space="preserve">07.02.27 Delitos Violentos </v>
      </c>
      <c r="AA863">
        <v>0</v>
      </c>
      <c r="AB863">
        <v>0</v>
      </c>
      <c r="AC863">
        <v>0</v>
      </c>
      <c r="AD863">
        <v>0</v>
      </c>
      <c r="AE863">
        <v>0</v>
      </c>
      <c r="AF863">
        <v>0</v>
      </c>
      <c r="AG863">
        <v>1</v>
      </c>
    </row>
    <row r="864" spans="1:33" x14ac:dyDescent="0.25">
      <c r="A864" t="s">
        <v>1990</v>
      </c>
      <c r="B864" t="s">
        <v>67</v>
      </c>
      <c r="C864" t="s">
        <v>1576</v>
      </c>
      <c r="D864" t="s">
        <v>1601</v>
      </c>
      <c r="E864" t="s">
        <v>1991</v>
      </c>
      <c r="G864" t="s">
        <v>1173</v>
      </c>
      <c r="J864" t="s">
        <v>1579</v>
      </c>
      <c r="K864" s="2" t="str">
        <f>+IFERROR(VLOOKUP(B864,Sectores[[Sector]:[Columna1]],2),"")</f>
        <v>07 Delincuencia</v>
      </c>
      <c r="L864" s="2" t="str">
        <f>+IFERROR(VLOOKUP(C864,Contenido[[Contenido]:[Columna1]],2,0),"")</f>
        <v>07.02 Sentencias Dictadas por Delito</v>
      </c>
      <c r="M864" s="2" t="str">
        <f>+IFERROR(VLOOKUP(D864,Temas[[Tema]:[Columna1]],2,0),"")</f>
        <v>07.02.18 Delitos Económicos</v>
      </c>
      <c r="AA864">
        <v>7</v>
      </c>
      <c r="AB864">
        <v>15</v>
      </c>
      <c r="AC864">
        <v>16</v>
      </c>
      <c r="AD864">
        <v>17</v>
      </c>
      <c r="AE864">
        <v>17</v>
      </c>
      <c r="AF864">
        <v>48</v>
      </c>
      <c r="AG864">
        <v>41</v>
      </c>
    </row>
    <row r="865" spans="1:33" x14ac:dyDescent="0.25">
      <c r="A865" t="s">
        <v>1992</v>
      </c>
      <c r="B865" t="s">
        <v>67</v>
      </c>
      <c r="C865" t="s">
        <v>1576</v>
      </c>
      <c r="D865" t="s">
        <v>1750</v>
      </c>
      <c r="E865" t="s">
        <v>1993</v>
      </c>
      <c r="G865" t="s">
        <v>1173</v>
      </c>
      <c r="J865" t="s">
        <v>1579</v>
      </c>
      <c r="K865" s="2" t="str">
        <f>+IFERROR(VLOOKUP(B865,Sectores[[Sector]:[Columna1]],2),"")</f>
        <v>07 Delincuencia</v>
      </c>
      <c r="L865" s="2" t="str">
        <f>+IFERROR(VLOOKUP(C865,Contenido[[Contenido]:[Columna1]],2,0),"")</f>
        <v>07.02 Sentencias Dictadas por Delito</v>
      </c>
      <c r="M865" s="2" t="str">
        <f>+IFERROR(VLOOKUP(D865,Temas[[Tema]:[Columna1]],2,0),"")</f>
        <v>07.02.25 Delitos Tributarios</v>
      </c>
      <c r="AA865">
        <v>0</v>
      </c>
      <c r="AB865">
        <v>0</v>
      </c>
      <c r="AC865">
        <v>1</v>
      </c>
      <c r="AD865">
        <v>19</v>
      </c>
      <c r="AE865">
        <v>26</v>
      </c>
      <c r="AF865">
        <v>26</v>
      </c>
      <c r="AG865">
        <v>144</v>
      </c>
    </row>
    <row r="866" spans="1:33" x14ac:dyDescent="0.25">
      <c r="A866" t="s">
        <v>1994</v>
      </c>
      <c r="B866" t="s">
        <v>67</v>
      </c>
      <c r="C866" t="s">
        <v>1576</v>
      </c>
      <c r="D866" t="s">
        <v>1601</v>
      </c>
      <c r="E866" t="s">
        <v>1995</v>
      </c>
      <c r="G866" t="s">
        <v>1173</v>
      </c>
      <c r="J866" t="s">
        <v>1579</v>
      </c>
      <c r="K866" s="2" t="str">
        <f>+IFERROR(VLOOKUP(B866,Sectores[[Sector]:[Columna1]],2),"")</f>
        <v>07 Delincuencia</v>
      </c>
      <c r="L866" s="2" t="str">
        <f>+IFERROR(VLOOKUP(C866,Contenido[[Contenido]:[Columna1]],2,0),"")</f>
        <v>07.02 Sentencias Dictadas por Delito</v>
      </c>
      <c r="M866" s="2" t="str">
        <f>+IFERROR(VLOOKUP(D866,Temas[[Tema]:[Columna1]],2,0),"")</f>
        <v>07.02.18 Delitos Económicos</v>
      </c>
      <c r="AA866">
        <v>53</v>
      </c>
      <c r="AB866">
        <v>38</v>
      </c>
      <c r="AC866">
        <v>111</v>
      </c>
      <c r="AD866">
        <v>113</v>
      </c>
      <c r="AE866">
        <v>68</v>
      </c>
      <c r="AF866">
        <v>59</v>
      </c>
      <c r="AG866">
        <v>70</v>
      </c>
    </row>
    <row r="867" spans="1:33" x14ac:dyDescent="0.25">
      <c r="A867" t="s">
        <v>1996</v>
      </c>
      <c r="B867" t="s">
        <v>67</v>
      </c>
      <c r="C867" t="s">
        <v>1576</v>
      </c>
      <c r="D867" t="s">
        <v>1601</v>
      </c>
      <c r="E867" t="s">
        <v>1997</v>
      </c>
      <c r="G867" t="s">
        <v>1173</v>
      </c>
      <c r="J867" t="s">
        <v>1579</v>
      </c>
      <c r="K867" s="2" t="str">
        <f>+IFERROR(VLOOKUP(B867,Sectores[[Sector]:[Columna1]],2),"")</f>
        <v>07 Delincuencia</v>
      </c>
      <c r="L867" s="2" t="str">
        <f>+IFERROR(VLOOKUP(C867,Contenido[[Contenido]:[Columna1]],2,0),"")</f>
        <v>07.02 Sentencias Dictadas por Delito</v>
      </c>
      <c r="M867" s="2" t="str">
        <f>+IFERROR(VLOOKUP(D867,Temas[[Tema]:[Columna1]],2,0),"")</f>
        <v>07.02.18 Delitos Económicos</v>
      </c>
      <c r="AA867">
        <v>121</v>
      </c>
      <c r="AB867">
        <v>100</v>
      </c>
      <c r="AC867">
        <v>104</v>
      </c>
      <c r="AD867">
        <v>111</v>
      </c>
      <c r="AE867">
        <v>126</v>
      </c>
      <c r="AF867">
        <v>126</v>
      </c>
      <c r="AG867">
        <v>143</v>
      </c>
    </row>
    <row r="868" spans="1:33" x14ac:dyDescent="0.25">
      <c r="A868" t="s">
        <v>1998</v>
      </c>
      <c r="B868" t="s">
        <v>67</v>
      </c>
      <c r="C868" t="s">
        <v>1576</v>
      </c>
      <c r="D868" t="s">
        <v>1957</v>
      </c>
      <c r="E868" t="s">
        <v>1999</v>
      </c>
      <c r="G868" t="s">
        <v>1173</v>
      </c>
      <c r="J868" t="s">
        <v>1579</v>
      </c>
      <c r="K868" s="2" t="str">
        <f>+IFERROR(VLOOKUP(B868,Sectores[[Sector]:[Columna1]],2),"")</f>
        <v>07 Delincuencia</v>
      </c>
      <c r="L868" s="2" t="str">
        <f>+IFERROR(VLOOKUP(C868,Contenido[[Contenido]:[Columna1]],2,0),"")</f>
        <v>07.02 Sentencias Dictadas por Delito</v>
      </c>
      <c r="M868" s="2" t="str">
        <f>+IFERROR(VLOOKUP(D868,Temas[[Tema]:[Columna1]],2,0),"")</f>
        <v>07.02.09 Delitos Contra la Fé Pública</v>
      </c>
      <c r="AA868">
        <v>2</v>
      </c>
      <c r="AB868">
        <v>0</v>
      </c>
      <c r="AC868">
        <v>0</v>
      </c>
      <c r="AD868">
        <v>0</v>
      </c>
      <c r="AE868">
        <v>0</v>
      </c>
      <c r="AF868">
        <v>0</v>
      </c>
      <c r="AG868">
        <v>0</v>
      </c>
    </row>
    <row r="869" spans="1:33" x14ac:dyDescent="0.25">
      <c r="A869" t="s">
        <v>2000</v>
      </c>
      <c r="B869" t="s">
        <v>67</v>
      </c>
      <c r="C869" t="s">
        <v>1576</v>
      </c>
      <c r="D869" t="s">
        <v>1647</v>
      </c>
      <c r="E869" t="s">
        <v>2001</v>
      </c>
      <c r="G869" t="s">
        <v>1173</v>
      </c>
      <c r="J869" t="s">
        <v>1579</v>
      </c>
      <c r="K869" s="2" t="str">
        <f>+IFERROR(VLOOKUP(B869,Sectores[[Sector]:[Columna1]],2),"")</f>
        <v>07 Delincuencia</v>
      </c>
      <c r="L869" s="2" t="str">
        <f>+IFERROR(VLOOKUP(C869,Contenido[[Contenido]:[Columna1]],2,0),"")</f>
        <v>07.02 Sentencias Dictadas por Delito</v>
      </c>
      <c r="M869" s="2" t="str">
        <f>+IFERROR(VLOOKUP(D869,Temas[[Tema]:[Columna1]],2,0),"")</f>
        <v>07.02.07 Delitos Contra el Orden Público, Funcionarios o Agentes del Estado</v>
      </c>
      <c r="AA869">
        <v>0</v>
      </c>
      <c r="AB869">
        <v>2</v>
      </c>
      <c r="AC869">
        <v>47</v>
      </c>
      <c r="AD869">
        <v>57</v>
      </c>
      <c r="AE869">
        <v>56</v>
      </c>
      <c r="AF869">
        <v>68</v>
      </c>
      <c r="AG869">
        <v>101</v>
      </c>
    </row>
    <row r="870" spans="1:33" x14ac:dyDescent="0.25">
      <c r="A870" t="s">
        <v>2002</v>
      </c>
      <c r="B870" t="s">
        <v>67</v>
      </c>
      <c r="C870" t="s">
        <v>1576</v>
      </c>
      <c r="D870" t="s">
        <v>1601</v>
      </c>
      <c r="E870" t="s">
        <v>2003</v>
      </c>
      <c r="G870" t="s">
        <v>1173</v>
      </c>
      <c r="J870" t="s">
        <v>1579</v>
      </c>
      <c r="K870" s="2" t="str">
        <f>+IFERROR(VLOOKUP(B870,Sectores[[Sector]:[Columna1]],2),"")</f>
        <v>07 Delincuencia</v>
      </c>
      <c r="L870" s="2" t="str">
        <f>+IFERROR(VLOOKUP(C870,Contenido[[Contenido]:[Columna1]],2,0),"")</f>
        <v>07.02 Sentencias Dictadas por Delito</v>
      </c>
      <c r="M870" s="2" t="str">
        <f>+IFERROR(VLOOKUP(D870,Temas[[Tema]:[Columna1]],2,0),"")</f>
        <v>07.02.18 Delitos Económicos</v>
      </c>
      <c r="AA870">
        <v>7</v>
      </c>
      <c r="AB870">
        <v>18</v>
      </c>
      <c r="AC870">
        <v>26</v>
      </c>
      <c r="AD870">
        <v>479</v>
      </c>
      <c r="AE870">
        <v>550</v>
      </c>
      <c r="AF870">
        <v>527</v>
      </c>
      <c r="AG870">
        <v>575</v>
      </c>
    </row>
    <row r="871" spans="1:33" x14ac:dyDescent="0.25">
      <c r="A871" t="s">
        <v>2004</v>
      </c>
      <c r="B871" t="s">
        <v>67</v>
      </c>
      <c r="C871" t="s">
        <v>1576</v>
      </c>
      <c r="D871" t="s">
        <v>1601</v>
      </c>
      <c r="E871" t="s">
        <v>2005</v>
      </c>
      <c r="G871" t="s">
        <v>1173</v>
      </c>
      <c r="J871" t="s">
        <v>1579</v>
      </c>
      <c r="K871" s="2" t="str">
        <f>+IFERROR(VLOOKUP(B871,Sectores[[Sector]:[Columna1]],2),"")</f>
        <v>07 Delincuencia</v>
      </c>
      <c r="L871" s="2" t="str">
        <f>+IFERROR(VLOOKUP(C871,Contenido[[Contenido]:[Columna1]],2,0),"")</f>
        <v>07.02 Sentencias Dictadas por Delito</v>
      </c>
      <c r="M871" s="2" t="str">
        <f>+IFERROR(VLOOKUP(D871,Temas[[Tema]:[Columna1]],2,0),"")</f>
        <v>07.02.18 Delitos Económicos</v>
      </c>
      <c r="AA871">
        <v>1</v>
      </c>
      <c r="AB871">
        <v>4</v>
      </c>
      <c r="AC871">
        <v>2</v>
      </c>
      <c r="AD871">
        <v>337</v>
      </c>
      <c r="AE871">
        <v>302</v>
      </c>
      <c r="AF871">
        <v>227</v>
      </c>
      <c r="AG871">
        <v>228</v>
      </c>
    </row>
    <row r="872" spans="1:33" x14ac:dyDescent="0.25">
      <c r="A872" t="s">
        <v>2006</v>
      </c>
      <c r="B872" t="s">
        <v>67</v>
      </c>
      <c r="C872" t="s">
        <v>1576</v>
      </c>
      <c r="D872" t="s">
        <v>1601</v>
      </c>
      <c r="E872" t="s">
        <v>2007</v>
      </c>
      <c r="G872" t="s">
        <v>1173</v>
      </c>
      <c r="J872" t="s">
        <v>1579</v>
      </c>
      <c r="K872" s="2" t="str">
        <f>+IFERROR(VLOOKUP(B872,Sectores[[Sector]:[Columna1]],2),"")</f>
        <v>07 Delincuencia</v>
      </c>
      <c r="L872" s="2" t="str">
        <f>+IFERROR(VLOOKUP(C872,Contenido[[Contenido]:[Columna1]],2,0),"")</f>
        <v>07.02 Sentencias Dictadas por Delito</v>
      </c>
      <c r="M872" s="2" t="str">
        <f>+IFERROR(VLOOKUP(D872,Temas[[Tema]:[Columna1]],2,0),"")</f>
        <v>07.02.18 Delitos Económicos</v>
      </c>
      <c r="AA872">
        <v>4</v>
      </c>
      <c r="AB872">
        <v>9</v>
      </c>
      <c r="AC872">
        <v>14</v>
      </c>
      <c r="AD872">
        <v>724</v>
      </c>
      <c r="AE872">
        <v>781</v>
      </c>
      <c r="AF872">
        <v>703</v>
      </c>
      <c r="AG872">
        <v>668</v>
      </c>
    </row>
    <row r="873" spans="1:33" x14ac:dyDescent="0.25">
      <c r="A873" t="s">
        <v>2008</v>
      </c>
      <c r="B873" t="s">
        <v>67</v>
      </c>
      <c r="C873" t="s">
        <v>1576</v>
      </c>
      <c r="D873" t="s">
        <v>1601</v>
      </c>
      <c r="E873" t="s">
        <v>2009</v>
      </c>
      <c r="G873" t="s">
        <v>1173</v>
      </c>
      <c r="J873" t="s">
        <v>1579</v>
      </c>
      <c r="K873" s="2" t="str">
        <f>+IFERROR(VLOOKUP(B873,Sectores[[Sector]:[Columna1]],2),"")</f>
        <v>07 Delincuencia</v>
      </c>
      <c r="L873" s="2" t="str">
        <f>+IFERROR(VLOOKUP(C873,Contenido[[Contenido]:[Columna1]],2,0),"")</f>
        <v>07.02 Sentencias Dictadas por Delito</v>
      </c>
      <c r="M873" s="2" t="str">
        <f>+IFERROR(VLOOKUP(D873,Temas[[Tema]:[Columna1]],2,0),"")</f>
        <v>07.02.18 Delitos Económicos</v>
      </c>
      <c r="AA873">
        <v>2115</v>
      </c>
      <c r="AB873">
        <v>1970</v>
      </c>
      <c r="AC873">
        <v>1795</v>
      </c>
      <c r="AD873">
        <v>379</v>
      </c>
      <c r="AE873">
        <v>62</v>
      </c>
      <c r="AF873">
        <v>8</v>
      </c>
      <c r="AG873">
        <v>15</v>
      </c>
    </row>
    <row r="874" spans="1:33" x14ac:dyDescent="0.25">
      <c r="A874" t="s">
        <v>2010</v>
      </c>
      <c r="B874" t="s">
        <v>67</v>
      </c>
      <c r="C874" t="s">
        <v>1576</v>
      </c>
      <c r="D874" t="s">
        <v>1787</v>
      </c>
      <c r="E874" t="s">
        <v>2011</v>
      </c>
      <c r="G874" t="s">
        <v>1173</v>
      </c>
      <c r="J874" t="s">
        <v>1579</v>
      </c>
      <c r="K874" s="2" t="str">
        <f>+IFERROR(VLOOKUP(B874,Sectores[[Sector]:[Columna1]],2),"")</f>
        <v>07 Delincuencia</v>
      </c>
      <c r="L874" s="2" t="str">
        <f>+IFERROR(VLOOKUP(C874,Contenido[[Contenido]:[Columna1]],2,0),"")</f>
        <v>07.02 Sentencias Dictadas por Delito</v>
      </c>
      <c r="M874" s="2" t="str">
        <f>+IFERROR(VLOOKUP(D874,Temas[[Tema]:[Columna1]],2,0),"")</f>
        <v xml:space="preserve">07.02.28 Drogas </v>
      </c>
      <c r="AA874">
        <v>262</v>
      </c>
      <c r="AB874">
        <v>439</v>
      </c>
      <c r="AC874">
        <v>417</v>
      </c>
      <c r="AD874">
        <v>395</v>
      </c>
      <c r="AE874">
        <v>277</v>
      </c>
      <c r="AF874">
        <v>288</v>
      </c>
      <c r="AG874">
        <v>357</v>
      </c>
    </row>
    <row r="875" spans="1:33" x14ac:dyDescent="0.25">
      <c r="A875" t="s">
        <v>2012</v>
      </c>
      <c r="B875" t="s">
        <v>67</v>
      </c>
      <c r="C875" t="s">
        <v>1576</v>
      </c>
      <c r="D875" t="s">
        <v>1601</v>
      </c>
      <c r="E875" t="s">
        <v>2013</v>
      </c>
      <c r="G875" t="s">
        <v>1173</v>
      </c>
      <c r="J875" t="s">
        <v>1579</v>
      </c>
      <c r="K875" s="2" t="str">
        <f>+IFERROR(VLOOKUP(B875,Sectores[[Sector]:[Columna1]],2),"")</f>
        <v>07 Delincuencia</v>
      </c>
      <c r="L875" s="2" t="str">
        <f>+IFERROR(VLOOKUP(C875,Contenido[[Contenido]:[Columna1]],2,0),"")</f>
        <v>07.02 Sentencias Dictadas por Delito</v>
      </c>
      <c r="M875" s="2" t="str">
        <f>+IFERROR(VLOOKUP(D875,Temas[[Tema]:[Columna1]],2,0),"")</f>
        <v>07.02.18 Delitos Económicos</v>
      </c>
      <c r="AA875">
        <v>1182</v>
      </c>
      <c r="AB875">
        <v>763</v>
      </c>
      <c r="AC875">
        <v>989</v>
      </c>
      <c r="AD875">
        <v>714</v>
      </c>
      <c r="AE875">
        <v>955</v>
      </c>
      <c r="AF875">
        <v>817</v>
      </c>
      <c r="AG875">
        <v>782</v>
      </c>
    </row>
    <row r="876" spans="1:33" x14ac:dyDescent="0.25">
      <c r="A876" t="s">
        <v>2014</v>
      </c>
      <c r="B876" t="s">
        <v>67</v>
      </c>
      <c r="C876" t="s">
        <v>1576</v>
      </c>
      <c r="D876" t="s">
        <v>1629</v>
      </c>
      <c r="E876" t="s">
        <v>2015</v>
      </c>
      <c r="G876" t="s">
        <v>1173</v>
      </c>
      <c r="J876" t="s">
        <v>1579</v>
      </c>
      <c r="K876" s="2" t="str">
        <f>+IFERROR(VLOOKUP(B876,Sectores[[Sector]:[Columna1]],2),"")</f>
        <v>07 Delincuencia</v>
      </c>
      <c r="L876" s="2" t="str">
        <f>+IFERROR(VLOOKUP(C876,Contenido[[Contenido]:[Columna1]],2,0),"")</f>
        <v>07.02 Sentencias Dictadas por Delito</v>
      </c>
      <c r="M876" s="2" t="str">
        <f>+IFERROR(VLOOKUP(D876,Temas[[Tema]:[Columna1]],2,0),"")</f>
        <v xml:space="preserve">07.02.27 Delitos Violentos </v>
      </c>
      <c r="AA876">
        <v>1111</v>
      </c>
      <c r="AB876">
        <v>1240</v>
      </c>
      <c r="AC876">
        <v>1173</v>
      </c>
      <c r="AD876">
        <v>1281</v>
      </c>
      <c r="AE876">
        <v>1178</v>
      </c>
      <c r="AF876">
        <v>1253</v>
      </c>
      <c r="AG876">
        <v>1340</v>
      </c>
    </row>
    <row r="877" spans="1:33" x14ac:dyDescent="0.25">
      <c r="A877" t="s">
        <v>2016</v>
      </c>
      <c r="B877" t="s">
        <v>67</v>
      </c>
      <c r="C877" t="s">
        <v>1576</v>
      </c>
      <c r="D877" t="s">
        <v>1629</v>
      </c>
      <c r="E877" t="s">
        <v>2017</v>
      </c>
      <c r="G877" t="s">
        <v>1173</v>
      </c>
      <c r="J877" t="s">
        <v>1579</v>
      </c>
      <c r="K877" s="2" t="str">
        <f>+IFERROR(VLOOKUP(B877,Sectores[[Sector]:[Columna1]],2),"")</f>
        <v>07 Delincuencia</v>
      </c>
      <c r="L877" s="2" t="str">
        <f>+IFERROR(VLOOKUP(C877,Contenido[[Contenido]:[Columna1]],2,0),"")</f>
        <v>07.02 Sentencias Dictadas por Delito</v>
      </c>
      <c r="M877" s="2" t="str">
        <f>+IFERROR(VLOOKUP(D877,Temas[[Tema]:[Columna1]],2,0),"")</f>
        <v xml:space="preserve">07.02.27 Delitos Violentos </v>
      </c>
      <c r="AA877">
        <v>108</v>
      </c>
      <c r="AB877">
        <v>105</v>
      </c>
      <c r="AC877">
        <v>94</v>
      </c>
      <c r="AD877">
        <v>116</v>
      </c>
      <c r="AE877">
        <v>115</v>
      </c>
      <c r="AF877">
        <v>115</v>
      </c>
      <c r="AG877">
        <v>123</v>
      </c>
    </row>
    <row r="878" spans="1:33" x14ac:dyDescent="0.25">
      <c r="A878" t="s">
        <v>2018</v>
      </c>
      <c r="B878" t="s">
        <v>67</v>
      </c>
      <c r="C878" t="s">
        <v>1576</v>
      </c>
      <c r="D878" t="s">
        <v>1629</v>
      </c>
      <c r="E878" t="s">
        <v>2019</v>
      </c>
      <c r="G878" t="s">
        <v>1173</v>
      </c>
      <c r="J878" t="s">
        <v>1579</v>
      </c>
      <c r="K878" s="2" t="str">
        <f>+IFERROR(VLOOKUP(B878,Sectores[[Sector]:[Columna1]],2),"")</f>
        <v>07 Delincuencia</v>
      </c>
      <c r="L878" s="2" t="str">
        <f>+IFERROR(VLOOKUP(C878,Contenido[[Contenido]:[Columna1]],2,0),"")</f>
        <v>07.02 Sentencias Dictadas por Delito</v>
      </c>
      <c r="M878" s="2" t="str">
        <f>+IFERROR(VLOOKUP(D878,Temas[[Tema]:[Columna1]],2,0),"")</f>
        <v xml:space="preserve">07.02.27 Delitos Violentos </v>
      </c>
      <c r="AA878">
        <v>0</v>
      </c>
      <c r="AB878">
        <v>0</v>
      </c>
      <c r="AC878">
        <v>1</v>
      </c>
      <c r="AD878">
        <v>0</v>
      </c>
      <c r="AE878">
        <v>0</v>
      </c>
      <c r="AF878">
        <v>0</v>
      </c>
      <c r="AG878">
        <v>0</v>
      </c>
    </row>
    <row r="879" spans="1:33" x14ac:dyDescent="0.25">
      <c r="A879" t="s">
        <v>2020</v>
      </c>
      <c r="B879" t="s">
        <v>67</v>
      </c>
      <c r="C879" t="s">
        <v>1576</v>
      </c>
      <c r="D879" t="s">
        <v>1629</v>
      </c>
      <c r="E879" t="s">
        <v>2021</v>
      </c>
      <c r="G879" t="s">
        <v>1173</v>
      </c>
      <c r="J879" t="s">
        <v>1579</v>
      </c>
      <c r="K879" s="2" t="str">
        <f>+IFERROR(VLOOKUP(B879,Sectores[[Sector]:[Columna1]],2),"")</f>
        <v>07 Delincuencia</v>
      </c>
      <c r="L879" s="2" t="str">
        <f>+IFERROR(VLOOKUP(C879,Contenido[[Contenido]:[Columna1]],2,0),"")</f>
        <v>07.02 Sentencias Dictadas por Delito</v>
      </c>
      <c r="M879" s="2" t="str">
        <f>+IFERROR(VLOOKUP(D879,Temas[[Tema]:[Columna1]],2,0),"")</f>
        <v xml:space="preserve">07.02.27 Delitos Violentos </v>
      </c>
      <c r="AA879">
        <v>3</v>
      </c>
      <c r="AB879">
        <v>2</v>
      </c>
      <c r="AC879">
        <v>1</v>
      </c>
      <c r="AD879">
        <v>0</v>
      </c>
      <c r="AE879">
        <v>3</v>
      </c>
      <c r="AF879">
        <v>2</v>
      </c>
      <c r="AG879">
        <v>1</v>
      </c>
    </row>
    <row r="880" spans="1:33" x14ac:dyDescent="0.25">
      <c r="A880" t="s">
        <v>2022</v>
      </c>
      <c r="B880" t="s">
        <v>67</v>
      </c>
      <c r="C880" t="s">
        <v>1576</v>
      </c>
      <c r="D880" t="s">
        <v>1629</v>
      </c>
      <c r="E880" t="s">
        <v>2023</v>
      </c>
      <c r="G880" t="s">
        <v>1173</v>
      </c>
      <c r="J880" t="s">
        <v>1579</v>
      </c>
      <c r="K880" s="2" t="str">
        <f>+IFERROR(VLOOKUP(B880,Sectores[[Sector]:[Columna1]],2),"")</f>
        <v>07 Delincuencia</v>
      </c>
      <c r="L880" s="2" t="str">
        <f>+IFERROR(VLOOKUP(C880,Contenido[[Contenido]:[Columna1]],2,0),"")</f>
        <v>07.02 Sentencias Dictadas por Delito</v>
      </c>
      <c r="M880" s="2" t="str">
        <f>+IFERROR(VLOOKUP(D880,Temas[[Tema]:[Columna1]],2,0),"")</f>
        <v xml:space="preserve">07.02.27 Delitos Violentos </v>
      </c>
      <c r="AA880">
        <v>20</v>
      </c>
      <c r="AB880">
        <v>14</v>
      </c>
      <c r="AC880">
        <v>11</v>
      </c>
      <c r="AD880">
        <v>13</v>
      </c>
      <c r="AE880">
        <v>12</v>
      </c>
      <c r="AF880">
        <v>17</v>
      </c>
      <c r="AG880">
        <v>18</v>
      </c>
    </row>
    <row r="881" spans="1:33" x14ac:dyDescent="0.25">
      <c r="A881" t="s">
        <v>2024</v>
      </c>
      <c r="B881" t="s">
        <v>67</v>
      </c>
      <c r="C881" t="s">
        <v>1576</v>
      </c>
      <c r="D881" t="s">
        <v>1629</v>
      </c>
      <c r="E881" t="s">
        <v>2025</v>
      </c>
      <c r="G881" t="s">
        <v>1173</v>
      </c>
      <c r="J881" t="s">
        <v>1579</v>
      </c>
      <c r="K881" s="2" t="str">
        <f>+IFERROR(VLOOKUP(B881,Sectores[[Sector]:[Columna1]],2),"")</f>
        <v>07 Delincuencia</v>
      </c>
      <c r="L881" s="2" t="str">
        <f>+IFERROR(VLOOKUP(C881,Contenido[[Contenido]:[Columna1]],2,0),"")</f>
        <v>07.02 Sentencias Dictadas por Delito</v>
      </c>
      <c r="M881" s="2" t="str">
        <f>+IFERROR(VLOOKUP(D881,Temas[[Tema]:[Columna1]],2,0),"")</f>
        <v xml:space="preserve">07.02.27 Delitos Violentos </v>
      </c>
      <c r="AA881">
        <v>32</v>
      </c>
      <c r="AB881">
        <v>39</v>
      </c>
      <c r="AC881">
        <v>22</v>
      </c>
      <c r="AD881">
        <v>2</v>
      </c>
      <c r="AE881">
        <v>3</v>
      </c>
      <c r="AF881">
        <v>1</v>
      </c>
      <c r="AG881">
        <v>4</v>
      </c>
    </row>
    <row r="882" spans="1:33" x14ac:dyDescent="0.25">
      <c r="A882" t="s">
        <v>2026</v>
      </c>
      <c r="B882" t="s">
        <v>67</v>
      </c>
      <c r="C882" t="s">
        <v>1576</v>
      </c>
      <c r="D882" t="s">
        <v>1601</v>
      </c>
      <c r="E882" t="s">
        <v>2027</v>
      </c>
      <c r="G882" t="s">
        <v>1173</v>
      </c>
      <c r="J882" t="s">
        <v>1579</v>
      </c>
      <c r="K882" s="2" t="str">
        <f>+IFERROR(VLOOKUP(B882,Sectores[[Sector]:[Columna1]],2),"")</f>
        <v>07 Delincuencia</v>
      </c>
      <c r="L882" s="2" t="str">
        <f>+IFERROR(VLOOKUP(C882,Contenido[[Contenido]:[Columna1]],2,0),"")</f>
        <v>07.02 Sentencias Dictadas por Delito</v>
      </c>
      <c r="M882" s="2" t="str">
        <f>+IFERROR(VLOOKUP(D882,Temas[[Tema]:[Columna1]],2,0),"")</f>
        <v>07.02.18 Delitos Económicos</v>
      </c>
      <c r="AA882">
        <v>0</v>
      </c>
      <c r="AB882">
        <v>0</v>
      </c>
      <c r="AC882">
        <v>0</v>
      </c>
      <c r="AD882">
        <v>1</v>
      </c>
      <c r="AE882">
        <v>0</v>
      </c>
      <c r="AF882">
        <v>0</v>
      </c>
      <c r="AG882">
        <v>0</v>
      </c>
    </row>
    <row r="883" spans="1:33" x14ac:dyDescent="0.25">
      <c r="A883" t="s">
        <v>2028</v>
      </c>
      <c r="B883" t="s">
        <v>67</v>
      </c>
      <c r="C883" t="s">
        <v>1576</v>
      </c>
      <c r="D883" t="s">
        <v>1601</v>
      </c>
      <c r="E883" t="s">
        <v>2029</v>
      </c>
      <c r="G883" t="s">
        <v>1173</v>
      </c>
      <c r="J883" t="s">
        <v>1579</v>
      </c>
      <c r="K883" s="2" t="str">
        <f>+IFERROR(VLOOKUP(B883,Sectores[[Sector]:[Columna1]],2),"")</f>
        <v>07 Delincuencia</v>
      </c>
      <c r="L883" s="2" t="str">
        <f>+IFERROR(VLOOKUP(C883,Contenido[[Contenido]:[Columna1]],2,0),"")</f>
        <v>07.02 Sentencias Dictadas por Delito</v>
      </c>
      <c r="M883" s="2" t="str">
        <f>+IFERROR(VLOOKUP(D883,Temas[[Tema]:[Columna1]],2,0),"")</f>
        <v>07.02.18 Delitos Económicos</v>
      </c>
      <c r="AA883">
        <v>1146</v>
      </c>
      <c r="AB883">
        <v>1052</v>
      </c>
      <c r="AC883">
        <v>1033</v>
      </c>
      <c r="AD883">
        <v>1109</v>
      </c>
      <c r="AE883">
        <v>1121</v>
      </c>
      <c r="AF883">
        <v>968</v>
      </c>
      <c r="AG883">
        <v>871</v>
      </c>
    </row>
    <row r="884" spans="1:33" x14ac:dyDescent="0.25">
      <c r="A884" t="s">
        <v>2030</v>
      </c>
      <c r="B884" t="s">
        <v>67</v>
      </c>
      <c r="C884" t="s">
        <v>1576</v>
      </c>
      <c r="D884" t="s">
        <v>1601</v>
      </c>
      <c r="E884" t="s">
        <v>2031</v>
      </c>
      <c r="G884" t="s">
        <v>1173</v>
      </c>
      <c r="J884" t="s">
        <v>1579</v>
      </c>
      <c r="K884" s="2" t="str">
        <f>+IFERROR(VLOOKUP(B884,Sectores[[Sector]:[Columna1]],2),"")</f>
        <v>07 Delincuencia</v>
      </c>
      <c r="L884" s="2" t="str">
        <f>+IFERROR(VLOOKUP(C884,Contenido[[Contenido]:[Columna1]],2,0),"")</f>
        <v>07.02 Sentencias Dictadas por Delito</v>
      </c>
      <c r="M884" s="2" t="str">
        <f>+IFERROR(VLOOKUP(D884,Temas[[Tema]:[Columna1]],2,0),"")</f>
        <v>07.02.18 Delitos Económicos</v>
      </c>
      <c r="AA884">
        <v>303</v>
      </c>
      <c r="AB884">
        <v>562</v>
      </c>
      <c r="AC884">
        <v>508</v>
      </c>
      <c r="AD884">
        <v>448</v>
      </c>
      <c r="AE884">
        <v>241</v>
      </c>
      <c r="AF884">
        <v>252</v>
      </c>
      <c r="AG884">
        <v>244</v>
      </c>
    </row>
    <row r="885" spans="1:33" x14ac:dyDescent="0.25">
      <c r="A885" t="s">
        <v>2032</v>
      </c>
      <c r="B885" t="s">
        <v>67</v>
      </c>
      <c r="C885" t="s">
        <v>1576</v>
      </c>
      <c r="D885" t="s">
        <v>1601</v>
      </c>
      <c r="E885" t="s">
        <v>2033</v>
      </c>
      <c r="G885" t="s">
        <v>1173</v>
      </c>
      <c r="J885" t="s">
        <v>1579</v>
      </c>
      <c r="K885" s="2" t="str">
        <f>+IFERROR(VLOOKUP(B885,Sectores[[Sector]:[Columna1]],2),"")</f>
        <v>07 Delincuencia</v>
      </c>
      <c r="L885" s="2" t="str">
        <f>+IFERROR(VLOOKUP(C885,Contenido[[Contenido]:[Columna1]],2,0),"")</f>
        <v>07.02 Sentencias Dictadas por Delito</v>
      </c>
      <c r="M885" s="2" t="str">
        <f>+IFERROR(VLOOKUP(D885,Temas[[Tema]:[Columna1]],2,0),"")</f>
        <v>07.02.18 Delitos Económicos</v>
      </c>
      <c r="AA885">
        <v>328</v>
      </c>
      <c r="AB885">
        <v>344</v>
      </c>
      <c r="AC885">
        <v>365</v>
      </c>
      <c r="AD885">
        <v>361</v>
      </c>
      <c r="AE885">
        <v>417</v>
      </c>
      <c r="AF885">
        <v>414</v>
      </c>
      <c r="AG885">
        <v>451</v>
      </c>
    </row>
    <row r="886" spans="1:33" x14ac:dyDescent="0.25">
      <c r="A886" t="s">
        <v>2034</v>
      </c>
      <c r="B886" t="s">
        <v>67</v>
      </c>
      <c r="C886" t="s">
        <v>1576</v>
      </c>
      <c r="D886" t="s">
        <v>1601</v>
      </c>
      <c r="E886" t="s">
        <v>2035</v>
      </c>
      <c r="G886" t="s">
        <v>1173</v>
      </c>
      <c r="J886" t="s">
        <v>1579</v>
      </c>
      <c r="K886" s="2" t="str">
        <f>+IFERROR(VLOOKUP(B886,Sectores[[Sector]:[Columna1]],2),"")</f>
        <v>07 Delincuencia</v>
      </c>
      <c r="L886" s="2" t="str">
        <f>+IFERROR(VLOOKUP(C886,Contenido[[Contenido]:[Columna1]],2,0),"")</f>
        <v>07.02 Sentencias Dictadas por Delito</v>
      </c>
      <c r="M886" s="2" t="str">
        <f>+IFERROR(VLOOKUP(D886,Temas[[Tema]:[Columna1]],2,0),"")</f>
        <v>07.02.18 Delitos Económicos</v>
      </c>
      <c r="AA886">
        <v>36082</v>
      </c>
      <c r="AB886">
        <v>34601</v>
      </c>
      <c r="AC886">
        <v>31731</v>
      </c>
      <c r="AD886">
        <v>29268</v>
      </c>
      <c r="AE886">
        <v>29387</v>
      </c>
      <c r="AF886">
        <v>29109</v>
      </c>
      <c r="AG886">
        <v>26765</v>
      </c>
    </row>
    <row r="887" spans="1:33" x14ac:dyDescent="0.25">
      <c r="A887" t="s">
        <v>2036</v>
      </c>
      <c r="B887" t="s">
        <v>67</v>
      </c>
      <c r="C887" t="s">
        <v>1576</v>
      </c>
      <c r="D887" t="s">
        <v>1601</v>
      </c>
      <c r="E887" t="s">
        <v>2037</v>
      </c>
      <c r="G887" t="s">
        <v>1173</v>
      </c>
      <c r="J887" t="s">
        <v>1579</v>
      </c>
      <c r="K887" s="2" t="str">
        <f>+IFERROR(VLOOKUP(B887,Sectores[[Sector]:[Columna1]],2),"")</f>
        <v>07 Delincuencia</v>
      </c>
      <c r="L887" s="2" t="str">
        <f>+IFERROR(VLOOKUP(C887,Contenido[[Contenido]:[Columna1]],2,0),"")</f>
        <v>07.02 Sentencias Dictadas por Delito</v>
      </c>
      <c r="M887" s="2" t="str">
        <f>+IFERROR(VLOOKUP(D887,Temas[[Tema]:[Columna1]],2,0),"")</f>
        <v>07.02.18 Delitos Económicos</v>
      </c>
      <c r="AA887">
        <v>4726</v>
      </c>
      <c r="AB887">
        <v>5550</v>
      </c>
      <c r="AC887">
        <v>5618</v>
      </c>
      <c r="AD887">
        <v>4586</v>
      </c>
      <c r="AE887">
        <v>2863</v>
      </c>
      <c r="AF887">
        <v>1825</v>
      </c>
      <c r="AG887">
        <v>1179</v>
      </c>
    </row>
    <row r="888" spans="1:33" x14ac:dyDescent="0.25">
      <c r="A888" t="s">
        <v>2038</v>
      </c>
      <c r="B888" t="s">
        <v>67</v>
      </c>
      <c r="C888" t="s">
        <v>1576</v>
      </c>
      <c r="D888" t="s">
        <v>1601</v>
      </c>
      <c r="E888" t="s">
        <v>2039</v>
      </c>
      <c r="G888" t="s">
        <v>1173</v>
      </c>
      <c r="J888" t="s">
        <v>1579</v>
      </c>
      <c r="K888" s="2" t="str">
        <f>+IFERROR(VLOOKUP(B888,Sectores[[Sector]:[Columna1]],2),"")</f>
        <v>07 Delincuencia</v>
      </c>
      <c r="L888" s="2" t="str">
        <f>+IFERROR(VLOOKUP(C888,Contenido[[Contenido]:[Columna1]],2,0),"")</f>
        <v>07.02 Sentencias Dictadas por Delito</v>
      </c>
      <c r="M888" s="2" t="str">
        <f>+IFERROR(VLOOKUP(D888,Temas[[Tema]:[Columna1]],2,0),"")</f>
        <v>07.02.18 Delitos Económicos</v>
      </c>
      <c r="AA888">
        <v>7285</v>
      </c>
      <c r="AB888">
        <v>8460</v>
      </c>
      <c r="AC888">
        <v>7991</v>
      </c>
      <c r="AD888">
        <v>8079</v>
      </c>
      <c r="AE888">
        <v>8456</v>
      </c>
      <c r="AF888">
        <v>8294</v>
      </c>
      <c r="AG888">
        <v>7338</v>
      </c>
    </row>
    <row r="889" spans="1:33" x14ac:dyDescent="0.25">
      <c r="A889" t="s">
        <v>2040</v>
      </c>
      <c r="B889" t="s">
        <v>67</v>
      </c>
      <c r="C889" t="s">
        <v>1576</v>
      </c>
      <c r="D889" t="s">
        <v>1601</v>
      </c>
      <c r="E889" t="s">
        <v>2041</v>
      </c>
      <c r="G889" t="s">
        <v>1173</v>
      </c>
      <c r="J889" t="s">
        <v>1579</v>
      </c>
      <c r="K889" s="2" t="str">
        <f>+IFERROR(VLOOKUP(B889,Sectores[[Sector]:[Columna1]],2),"")</f>
        <v>07 Delincuencia</v>
      </c>
      <c r="L889" s="2" t="str">
        <f>+IFERROR(VLOOKUP(C889,Contenido[[Contenido]:[Columna1]],2,0),"")</f>
        <v>07.02 Sentencias Dictadas por Delito</v>
      </c>
      <c r="M889" s="2" t="str">
        <f>+IFERROR(VLOOKUP(D889,Temas[[Tema]:[Columna1]],2,0),"")</f>
        <v>07.02.18 Delitos Económicos</v>
      </c>
      <c r="AA889">
        <v>36545</v>
      </c>
      <c r="AB889">
        <v>43373</v>
      </c>
      <c r="AC889">
        <v>40876</v>
      </c>
      <c r="AD889">
        <v>40720</v>
      </c>
      <c r="AE889">
        <v>41799</v>
      </c>
      <c r="AF889">
        <v>42255</v>
      </c>
      <c r="AG889">
        <v>38402</v>
      </c>
    </row>
    <row r="890" spans="1:33" x14ac:dyDescent="0.25">
      <c r="A890" t="s">
        <v>2042</v>
      </c>
      <c r="B890" t="s">
        <v>67</v>
      </c>
      <c r="C890" t="s">
        <v>1576</v>
      </c>
      <c r="D890" t="s">
        <v>1601</v>
      </c>
      <c r="E890" t="s">
        <v>2043</v>
      </c>
      <c r="G890" t="s">
        <v>1173</v>
      </c>
      <c r="J890" t="s">
        <v>1579</v>
      </c>
      <c r="K890" s="2" t="str">
        <f>+IFERROR(VLOOKUP(B890,Sectores[[Sector]:[Columna1]],2),"")</f>
        <v>07 Delincuencia</v>
      </c>
      <c r="L890" s="2" t="str">
        <f>+IFERROR(VLOOKUP(C890,Contenido[[Contenido]:[Columna1]],2,0),"")</f>
        <v>07.02 Sentencias Dictadas por Delito</v>
      </c>
      <c r="M890" s="2" t="str">
        <f>+IFERROR(VLOOKUP(D890,Temas[[Tema]:[Columna1]],2,0),"")</f>
        <v>07.02.18 Delitos Económicos</v>
      </c>
      <c r="AA890">
        <v>980</v>
      </c>
      <c r="AB890">
        <v>970</v>
      </c>
      <c r="AC890">
        <v>1121</v>
      </c>
      <c r="AD890">
        <v>1291</v>
      </c>
      <c r="AE890">
        <v>1532</v>
      </c>
      <c r="AF890">
        <v>1395</v>
      </c>
      <c r="AG890">
        <v>1527</v>
      </c>
    </row>
    <row r="891" spans="1:33" x14ac:dyDescent="0.25">
      <c r="A891" t="s">
        <v>2044</v>
      </c>
      <c r="B891" t="s">
        <v>67</v>
      </c>
      <c r="C891" t="s">
        <v>1576</v>
      </c>
      <c r="D891" t="s">
        <v>1647</v>
      </c>
      <c r="E891" t="s">
        <v>2045</v>
      </c>
      <c r="G891" t="s">
        <v>1173</v>
      </c>
      <c r="J891" t="s">
        <v>1579</v>
      </c>
      <c r="K891" s="2" t="str">
        <f>+IFERROR(VLOOKUP(B891,Sectores[[Sector]:[Columna1]],2),"")</f>
        <v>07 Delincuencia</v>
      </c>
      <c r="L891" s="2" t="str">
        <f>+IFERROR(VLOOKUP(C891,Contenido[[Contenido]:[Columna1]],2,0),"")</f>
        <v>07.02 Sentencias Dictadas por Delito</v>
      </c>
      <c r="M891" s="2" t="str">
        <f>+IFERROR(VLOOKUP(D891,Temas[[Tema]:[Columna1]],2,0),"")</f>
        <v>07.02.07 Delitos Contra el Orden Público, Funcionarios o Agentes del Estado</v>
      </c>
      <c r="AA891">
        <v>0</v>
      </c>
      <c r="AB891">
        <v>0</v>
      </c>
      <c r="AC891">
        <v>1</v>
      </c>
      <c r="AD891">
        <v>1</v>
      </c>
      <c r="AE891">
        <v>6</v>
      </c>
      <c r="AF891">
        <v>5</v>
      </c>
      <c r="AG891">
        <v>11</v>
      </c>
    </row>
    <row r="892" spans="1:33" x14ac:dyDescent="0.25">
      <c r="A892" t="s">
        <v>2046</v>
      </c>
      <c r="B892" t="s">
        <v>67</v>
      </c>
      <c r="C892" t="s">
        <v>1576</v>
      </c>
      <c r="D892" t="s">
        <v>1588</v>
      </c>
      <c r="E892" t="s">
        <v>2047</v>
      </c>
      <c r="G892" t="s">
        <v>1173</v>
      </c>
      <c r="J892" t="s">
        <v>1579</v>
      </c>
      <c r="K892" s="2" t="str">
        <f>+IFERROR(VLOOKUP(B892,Sectores[[Sector]:[Columna1]],2),"")</f>
        <v>07 Delincuencia</v>
      </c>
      <c r="L892" s="2" t="str">
        <f>+IFERROR(VLOOKUP(C892,Contenido[[Contenido]:[Columna1]],2,0),"")</f>
        <v>07.02 Sentencias Dictadas por Delito</v>
      </c>
      <c r="M892" s="2" t="str">
        <f>+IFERROR(VLOOKUP(D892,Temas[[Tema]:[Columna1]],2,0),"")</f>
        <v>07.02.06 Delitos Contra el Medioambientales y Seres Vivos</v>
      </c>
      <c r="AA892">
        <v>21</v>
      </c>
      <c r="AB892">
        <v>8</v>
      </c>
      <c r="AC892">
        <v>7</v>
      </c>
      <c r="AD892">
        <v>10</v>
      </c>
      <c r="AE892">
        <v>12</v>
      </c>
      <c r="AF892">
        <v>11</v>
      </c>
      <c r="AG892">
        <v>4</v>
      </c>
    </row>
    <row r="893" spans="1:33" x14ac:dyDescent="0.25">
      <c r="A893" t="s">
        <v>2048</v>
      </c>
      <c r="B893" t="s">
        <v>67</v>
      </c>
      <c r="C893" t="s">
        <v>1576</v>
      </c>
      <c r="D893" t="s">
        <v>1588</v>
      </c>
      <c r="E893" t="s">
        <v>2049</v>
      </c>
      <c r="G893" t="s">
        <v>1173</v>
      </c>
      <c r="J893" t="s">
        <v>1579</v>
      </c>
      <c r="K893" s="2" t="str">
        <f>+IFERROR(VLOOKUP(B893,Sectores[[Sector]:[Columna1]],2),"")</f>
        <v>07 Delincuencia</v>
      </c>
      <c r="L893" s="2" t="str">
        <f>+IFERROR(VLOOKUP(C893,Contenido[[Contenido]:[Columna1]],2,0),"")</f>
        <v>07.02 Sentencias Dictadas por Delito</v>
      </c>
      <c r="M893" s="2" t="str">
        <f>+IFERROR(VLOOKUP(D893,Temas[[Tema]:[Columna1]],2,0),"")</f>
        <v>07.02.06 Delitos Contra el Medioambientales y Seres Vivos</v>
      </c>
      <c r="AA893">
        <v>387</v>
      </c>
      <c r="AB893">
        <v>353</v>
      </c>
      <c r="AC893">
        <v>380</v>
      </c>
      <c r="AD893">
        <v>400</v>
      </c>
      <c r="AE893">
        <v>313</v>
      </c>
      <c r="AF893">
        <v>324</v>
      </c>
      <c r="AG893">
        <v>542</v>
      </c>
    </row>
    <row r="894" spans="1:33" x14ac:dyDescent="0.25">
      <c r="A894" t="s">
        <v>2050</v>
      </c>
      <c r="B894" t="s">
        <v>67</v>
      </c>
      <c r="C894" t="s">
        <v>1576</v>
      </c>
      <c r="D894" t="s">
        <v>1588</v>
      </c>
      <c r="E894" t="s">
        <v>2051</v>
      </c>
      <c r="G894" t="s">
        <v>1173</v>
      </c>
      <c r="J894" t="s">
        <v>1579</v>
      </c>
      <c r="K894" s="2" t="str">
        <f>+IFERROR(VLOOKUP(B894,Sectores[[Sector]:[Columna1]],2),"")</f>
        <v>07 Delincuencia</v>
      </c>
      <c r="L894" s="2" t="str">
        <f>+IFERROR(VLOOKUP(C894,Contenido[[Contenido]:[Columna1]],2,0),"")</f>
        <v>07.02 Sentencias Dictadas por Delito</v>
      </c>
      <c r="M894" s="2" t="str">
        <f>+IFERROR(VLOOKUP(D894,Temas[[Tema]:[Columna1]],2,0),"")</f>
        <v>07.02.06 Delitos Contra el Medioambientales y Seres Vivos</v>
      </c>
      <c r="AA894">
        <v>169</v>
      </c>
      <c r="AB894">
        <v>188</v>
      </c>
      <c r="AC894">
        <v>166</v>
      </c>
      <c r="AD894">
        <v>183</v>
      </c>
      <c r="AE894">
        <v>167</v>
      </c>
      <c r="AF894">
        <v>161</v>
      </c>
      <c r="AG894">
        <v>162</v>
      </c>
    </row>
    <row r="895" spans="1:33" x14ac:dyDescent="0.25">
      <c r="A895" t="s">
        <v>2052</v>
      </c>
      <c r="B895" t="s">
        <v>67</v>
      </c>
      <c r="C895" t="s">
        <v>1576</v>
      </c>
      <c r="D895" t="s">
        <v>1588</v>
      </c>
      <c r="E895" t="s">
        <v>2053</v>
      </c>
      <c r="G895" t="s">
        <v>1173</v>
      </c>
      <c r="J895" t="s">
        <v>1579</v>
      </c>
      <c r="K895" s="2" t="str">
        <f>+IFERROR(VLOOKUP(B895,Sectores[[Sector]:[Columna1]],2),"")</f>
        <v>07 Delincuencia</v>
      </c>
      <c r="L895" s="2" t="str">
        <f>+IFERROR(VLOOKUP(C895,Contenido[[Contenido]:[Columna1]],2,0),"")</f>
        <v>07.02 Sentencias Dictadas por Delito</v>
      </c>
      <c r="M895" s="2" t="str">
        <f>+IFERROR(VLOOKUP(D895,Temas[[Tema]:[Columna1]],2,0),"")</f>
        <v>07.02.06 Delitos Contra el Medioambientales y Seres Vivos</v>
      </c>
      <c r="AA895">
        <v>73</v>
      </c>
      <c r="AB895">
        <v>84</v>
      </c>
      <c r="AC895">
        <v>118</v>
      </c>
      <c r="AD895">
        <v>106</v>
      </c>
      <c r="AE895">
        <v>166</v>
      </c>
      <c r="AF895">
        <v>103</v>
      </c>
      <c r="AG895">
        <v>170</v>
      </c>
    </row>
    <row r="896" spans="1:33" x14ac:dyDescent="0.25">
      <c r="A896" t="s">
        <v>2054</v>
      </c>
      <c r="B896" t="s">
        <v>67</v>
      </c>
      <c r="C896" t="s">
        <v>1576</v>
      </c>
      <c r="D896" t="s">
        <v>1588</v>
      </c>
      <c r="E896" t="s">
        <v>2055</v>
      </c>
      <c r="G896" t="s">
        <v>1173</v>
      </c>
      <c r="J896" t="s">
        <v>1579</v>
      </c>
      <c r="K896" s="2" t="str">
        <f>+IFERROR(VLOOKUP(B896,Sectores[[Sector]:[Columna1]],2),"")</f>
        <v>07 Delincuencia</v>
      </c>
      <c r="L896" s="2" t="str">
        <f>+IFERROR(VLOOKUP(C896,Contenido[[Contenido]:[Columna1]],2,0),"")</f>
        <v>07.02 Sentencias Dictadas por Delito</v>
      </c>
      <c r="M896" s="2" t="str">
        <f>+IFERROR(VLOOKUP(D896,Temas[[Tema]:[Columna1]],2,0),"")</f>
        <v>07.02.06 Delitos Contra el Medioambientales y Seres Vivos</v>
      </c>
      <c r="AA896">
        <v>1631</v>
      </c>
      <c r="AB896">
        <v>1761</v>
      </c>
      <c r="AC896">
        <v>1759</v>
      </c>
      <c r="AD896">
        <v>1869</v>
      </c>
      <c r="AE896">
        <v>1759</v>
      </c>
      <c r="AF896">
        <v>1750</v>
      </c>
      <c r="AG896">
        <v>1929</v>
      </c>
    </row>
    <row r="897" spans="1:33" x14ac:dyDescent="0.25">
      <c r="A897" t="s">
        <v>2056</v>
      </c>
      <c r="B897" t="s">
        <v>67</v>
      </c>
      <c r="C897" t="s">
        <v>1576</v>
      </c>
      <c r="D897" t="s">
        <v>1604</v>
      </c>
      <c r="E897" t="s">
        <v>2057</v>
      </c>
      <c r="G897" t="s">
        <v>1173</v>
      </c>
      <c r="J897" t="s">
        <v>1579</v>
      </c>
      <c r="K897" s="2" t="str">
        <f>+IFERROR(VLOOKUP(B897,Sectores[[Sector]:[Columna1]],2),"")</f>
        <v>07 Delincuencia</v>
      </c>
      <c r="L897" s="2" t="str">
        <f>+IFERROR(VLOOKUP(C897,Contenido[[Contenido]:[Columna1]],2,0),"")</f>
        <v>07.02 Sentencias Dictadas por Delito</v>
      </c>
      <c r="M897" s="2" t="str">
        <f>+IFERROR(VLOOKUP(D897,Temas[[Tema]:[Columna1]],2,0),"")</f>
        <v>07.02.24 Delitos Sexuales</v>
      </c>
      <c r="AA897">
        <v>11</v>
      </c>
      <c r="AB897">
        <v>13</v>
      </c>
      <c r="AC897">
        <v>9</v>
      </c>
      <c r="AD897">
        <v>10</v>
      </c>
      <c r="AE897">
        <v>12</v>
      </c>
      <c r="AF897">
        <v>6</v>
      </c>
      <c r="AG897">
        <v>8</v>
      </c>
    </row>
    <row r="898" spans="1:33" x14ac:dyDescent="0.25">
      <c r="A898" t="s">
        <v>2058</v>
      </c>
      <c r="B898" t="s">
        <v>67</v>
      </c>
      <c r="C898" t="s">
        <v>1576</v>
      </c>
      <c r="D898" t="s">
        <v>1717</v>
      </c>
      <c r="E898" t="s">
        <v>2059</v>
      </c>
      <c r="G898" t="s">
        <v>1173</v>
      </c>
      <c r="J898" t="s">
        <v>1579</v>
      </c>
      <c r="K898" s="2" t="str">
        <f>+IFERROR(VLOOKUP(B898,Sectores[[Sector]:[Columna1]],2),"")</f>
        <v>07 Delincuencia</v>
      </c>
      <c r="L898" s="2" t="str">
        <f>+IFERROR(VLOOKUP(C898,Contenido[[Contenido]:[Columna1]],2,0),"")</f>
        <v>07.02 Sentencias Dictadas por Delito</v>
      </c>
      <c r="M898" s="2" t="str">
        <f>+IFERROR(VLOOKUP(D898,Temas[[Tema]:[Columna1]],2,0),"")</f>
        <v>07.02.04 Delitos Contra el Estado Civil y la Familia</v>
      </c>
      <c r="AA898">
        <v>67</v>
      </c>
      <c r="AB898">
        <v>54</v>
      </c>
      <c r="AC898">
        <v>34</v>
      </c>
      <c r="AD898">
        <v>24</v>
      </c>
      <c r="AE898">
        <v>22</v>
      </c>
      <c r="AF898">
        <v>17</v>
      </c>
      <c r="AG898">
        <v>25</v>
      </c>
    </row>
    <row r="899" spans="1:33" x14ac:dyDescent="0.25">
      <c r="A899" t="s">
        <v>2060</v>
      </c>
      <c r="B899" t="s">
        <v>67</v>
      </c>
      <c r="C899" t="s">
        <v>1576</v>
      </c>
      <c r="D899" t="s">
        <v>1591</v>
      </c>
      <c r="E899" t="s">
        <v>2061</v>
      </c>
      <c r="G899" t="s">
        <v>1173</v>
      </c>
      <c r="J899" t="s">
        <v>1579</v>
      </c>
      <c r="K899" s="2" t="str">
        <f>+IFERROR(VLOOKUP(B899,Sectores[[Sector]:[Columna1]],2),"")</f>
        <v>07 Delincuencia</v>
      </c>
      <c r="L899" s="2" t="str">
        <f>+IFERROR(VLOOKUP(C899,Contenido[[Contenido]:[Columna1]],2,0),"")</f>
        <v>07.02 Sentencias Dictadas por Delito</v>
      </c>
      <c r="M899" s="2" t="str">
        <f>+IFERROR(VLOOKUP(D899,Temas[[Tema]:[Columna1]],2,0),"")</f>
        <v>07.02.11 Delitos Contra la Propiedad y el Patrimonio</v>
      </c>
      <c r="AA899">
        <v>0</v>
      </c>
      <c r="AB899">
        <v>3</v>
      </c>
      <c r="AC899">
        <v>0</v>
      </c>
      <c r="AD899">
        <v>0</v>
      </c>
      <c r="AE899">
        <v>0</v>
      </c>
      <c r="AF899">
        <v>0</v>
      </c>
      <c r="AG899">
        <v>0</v>
      </c>
    </row>
    <row r="900" spans="1:33" x14ac:dyDescent="0.25">
      <c r="A900" t="s">
        <v>2062</v>
      </c>
      <c r="B900" t="s">
        <v>67</v>
      </c>
      <c r="C900" t="s">
        <v>1576</v>
      </c>
      <c r="D900" t="s">
        <v>1629</v>
      </c>
      <c r="E900" t="s">
        <v>2063</v>
      </c>
      <c r="G900" t="s">
        <v>1173</v>
      </c>
      <c r="J900" t="s">
        <v>1579</v>
      </c>
      <c r="K900" s="2" t="str">
        <f>+IFERROR(VLOOKUP(B900,Sectores[[Sector]:[Columna1]],2),"")</f>
        <v>07 Delincuencia</v>
      </c>
      <c r="L900" s="2" t="str">
        <f>+IFERROR(VLOOKUP(C900,Contenido[[Contenido]:[Columna1]],2,0),"")</f>
        <v>07.02 Sentencias Dictadas por Delito</v>
      </c>
      <c r="M900" s="2" t="str">
        <f>+IFERROR(VLOOKUP(D900,Temas[[Tema]:[Columna1]],2,0),"")</f>
        <v xml:space="preserve">07.02.27 Delitos Violentos </v>
      </c>
      <c r="AA900">
        <v>7</v>
      </c>
      <c r="AB900">
        <v>4</v>
      </c>
      <c r="AC900">
        <v>6</v>
      </c>
      <c r="AD900">
        <v>7</v>
      </c>
      <c r="AE900">
        <v>9</v>
      </c>
      <c r="AF900">
        <v>4</v>
      </c>
      <c r="AG900">
        <v>0</v>
      </c>
    </row>
    <row r="901" spans="1:33" x14ac:dyDescent="0.25">
      <c r="A901" t="s">
        <v>2064</v>
      </c>
      <c r="B901" t="s">
        <v>67</v>
      </c>
      <c r="C901" t="s">
        <v>1576</v>
      </c>
      <c r="D901" t="s">
        <v>1621</v>
      </c>
      <c r="E901" t="s">
        <v>2065</v>
      </c>
      <c r="G901" t="s">
        <v>1173</v>
      </c>
      <c r="J901" t="s">
        <v>1579</v>
      </c>
      <c r="K901" s="2" t="str">
        <f>+IFERROR(VLOOKUP(B901,Sectores[[Sector]:[Columna1]],2),"")</f>
        <v>07 Delincuencia</v>
      </c>
      <c r="L901" s="2" t="str">
        <f>+IFERROR(VLOOKUP(C901,Contenido[[Contenido]:[Columna1]],2,0),"")</f>
        <v>07.02 Sentencias Dictadas por Delito</v>
      </c>
      <c r="M901" s="2" t="str">
        <f>+IFERROR(VLOOKUP(D901,Temas[[Tema]:[Columna1]],2,0),"")</f>
        <v>07.02.03 Delitos Cometidos por Empleados y Funcionarios Públicos</v>
      </c>
      <c r="AA901">
        <v>4</v>
      </c>
      <c r="AB901">
        <v>4</v>
      </c>
      <c r="AC901">
        <v>4</v>
      </c>
      <c r="AD901">
        <v>6</v>
      </c>
      <c r="AE901">
        <v>8</v>
      </c>
      <c r="AF901">
        <v>5</v>
      </c>
      <c r="AG901">
        <v>5</v>
      </c>
    </row>
    <row r="902" spans="1:33" x14ac:dyDescent="0.25">
      <c r="A902" t="s">
        <v>2066</v>
      </c>
      <c r="B902" t="s">
        <v>67</v>
      </c>
      <c r="C902" t="s">
        <v>1576</v>
      </c>
      <c r="D902" t="s">
        <v>1601</v>
      </c>
      <c r="E902" t="s">
        <v>2067</v>
      </c>
      <c r="G902" t="s">
        <v>1173</v>
      </c>
      <c r="J902" t="s">
        <v>1579</v>
      </c>
      <c r="K902" s="2" t="str">
        <f>+IFERROR(VLOOKUP(B902,Sectores[[Sector]:[Columna1]],2),"")</f>
        <v>07 Delincuencia</v>
      </c>
      <c r="L902" s="2" t="str">
        <f>+IFERROR(VLOOKUP(C902,Contenido[[Contenido]:[Columna1]],2,0),"")</f>
        <v>07.02 Sentencias Dictadas por Delito</v>
      </c>
      <c r="M902" s="2" t="str">
        <f>+IFERROR(VLOOKUP(D902,Temas[[Tema]:[Columna1]],2,0),"")</f>
        <v>07.02.18 Delitos Económicos</v>
      </c>
      <c r="AA902">
        <v>0</v>
      </c>
      <c r="AB902">
        <v>0</v>
      </c>
      <c r="AC902">
        <v>0</v>
      </c>
      <c r="AD902">
        <v>0</v>
      </c>
      <c r="AE902">
        <v>0</v>
      </c>
      <c r="AF902">
        <v>0</v>
      </c>
      <c r="AG902">
        <v>1</v>
      </c>
    </row>
    <row r="903" spans="1:33" x14ac:dyDescent="0.25">
      <c r="A903" t="s">
        <v>2068</v>
      </c>
      <c r="B903" t="s">
        <v>67</v>
      </c>
      <c r="C903" t="s">
        <v>1576</v>
      </c>
      <c r="D903" t="s">
        <v>194</v>
      </c>
      <c r="E903" t="s">
        <v>2069</v>
      </c>
      <c r="G903" t="s">
        <v>1173</v>
      </c>
      <c r="J903" t="s">
        <v>1579</v>
      </c>
      <c r="K903" s="2" t="str">
        <f>+IFERROR(VLOOKUP(B903,Sectores[[Sector]:[Columna1]],2),"")</f>
        <v>07 Delincuencia</v>
      </c>
      <c r="L903" s="2" t="str">
        <f>+IFERROR(VLOOKUP(C903,Contenido[[Contenido]:[Columna1]],2,0),"")</f>
        <v>07.02 Sentencias Dictadas por Delito</v>
      </c>
      <c r="M903" s="2" t="str">
        <f>+IFERROR(VLOOKUP(D903,Temas[[Tema]:[Columna1]],2,0),"")</f>
        <v>07.02.29 Otros</v>
      </c>
      <c r="AA903">
        <v>0</v>
      </c>
      <c r="AB903">
        <v>0</v>
      </c>
      <c r="AC903">
        <v>0</v>
      </c>
      <c r="AD903">
        <v>0</v>
      </c>
      <c r="AE903">
        <v>0</v>
      </c>
      <c r="AF903">
        <v>1</v>
      </c>
      <c r="AG903">
        <v>1</v>
      </c>
    </row>
    <row r="904" spans="1:33" x14ac:dyDescent="0.25">
      <c r="A904" t="s">
        <v>2070</v>
      </c>
      <c r="B904" t="s">
        <v>67</v>
      </c>
      <c r="C904" t="s">
        <v>1576</v>
      </c>
      <c r="D904" t="s">
        <v>2071</v>
      </c>
      <c r="E904" t="s">
        <v>2072</v>
      </c>
      <c r="G904" t="s">
        <v>1173</v>
      </c>
      <c r="J904" t="s">
        <v>1579</v>
      </c>
      <c r="K904" s="2" t="str">
        <f>+IFERROR(VLOOKUP(B904,Sectores[[Sector]:[Columna1]],2),"")</f>
        <v>07 Delincuencia</v>
      </c>
      <c r="L904" s="2" t="str">
        <f>+IFERROR(VLOOKUP(C904,Contenido[[Contenido]:[Columna1]],2,0),"")</f>
        <v>07.02 Sentencias Dictadas por Delito</v>
      </c>
      <c r="M904" s="2" t="str">
        <f>+IFERROR(VLOOKUP(D904,Temas[[Tema]:[Columna1]],2,0),"")</f>
        <v>07.02.19 Delitos Electorales</v>
      </c>
      <c r="AA904">
        <v>10</v>
      </c>
      <c r="AB904">
        <v>10</v>
      </c>
      <c r="AC904">
        <v>1</v>
      </c>
      <c r="AD904">
        <v>24</v>
      </c>
      <c r="AE904">
        <v>233</v>
      </c>
      <c r="AF904">
        <v>16</v>
      </c>
      <c r="AG904">
        <v>2</v>
      </c>
    </row>
    <row r="905" spans="1:33" x14ac:dyDescent="0.25">
      <c r="A905" t="s">
        <v>2073</v>
      </c>
      <c r="B905" t="s">
        <v>67</v>
      </c>
      <c r="C905" t="s">
        <v>1576</v>
      </c>
      <c r="D905" t="s">
        <v>1601</v>
      </c>
      <c r="E905" t="s">
        <v>2074</v>
      </c>
      <c r="G905" t="s">
        <v>1173</v>
      </c>
      <c r="J905" t="s">
        <v>1579</v>
      </c>
      <c r="K905" s="2" t="str">
        <f>+IFERROR(VLOOKUP(B905,Sectores[[Sector]:[Columna1]],2),"")</f>
        <v>07 Delincuencia</v>
      </c>
      <c r="L905" s="2" t="str">
        <f>+IFERROR(VLOOKUP(C905,Contenido[[Contenido]:[Columna1]],2,0),"")</f>
        <v>07.02 Sentencias Dictadas por Delito</v>
      </c>
      <c r="M905" s="2" t="str">
        <f>+IFERROR(VLOOKUP(D905,Temas[[Tema]:[Columna1]],2,0),"")</f>
        <v>07.02.18 Delitos Económicos</v>
      </c>
      <c r="AA905">
        <v>6</v>
      </c>
      <c r="AB905">
        <v>6</v>
      </c>
      <c r="AC905">
        <v>5</v>
      </c>
      <c r="AD905">
        <v>10</v>
      </c>
      <c r="AE905">
        <v>10</v>
      </c>
      <c r="AF905">
        <v>7</v>
      </c>
      <c r="AG905">
        <v>2</v>
      </c>
    </row>
    <row r="906" spans="1:33" x14ac:dyDescent="0.25">
      <c r="A906" t="s">
        <v>2075</v>
      </c>
      <c r="B906" t="s">
        <v>67</v>
      </c>
      <c r="C906" t="s">
        <v>1576</v>
      </c>
      <c r="D906" t="s">
        <v>1588</v>
      </c>
      <c r="E906" t="s">
        <v>2076</v>
      </c>
      <c r="G906" t="s">
        <v>1173</v>
      </c>
      <c r="J906" t="s">
        <v>1579</v>
      </c>
      <c r="K906" s="2" t="str">
        <f>+IFERROR(VLOOKUP(B906,Sectores[[Sector]:[Columna1]],2),"")</f>
        <v>07 Delincuencia</v>
      </c>
      <c r="L906" s="2" t="str">
        <f>+IFERROR(VLOOKUP(C906,Contenido[[Contenido]:[Columna1]],2,0),"")</f>
        <v>07.02 Sentencias Dictadas por Delito</v>
      </c>
      <c r="M906" s="2" t="str">
        <f>+IFERROR(VLOOKUP(D906,Temas[[Tema]:[Columna1]],2,0),"")</f>
        <v>07.02.06 Delitos Contra el Medioambientales y Seres Vivos</v>
      </c>
      <c r="AA906">
        <v>52</v>
      </c>
      <c r="AB906">
        <v>56</v>
      </c>
      <c r="AC906">
        <v>39</v>
      </c>
      <c r="AD906">
        <v>32</v>
      </c>
      <c r="AE906">
        <v>24</v>
      </c>
      <c r="AF906">
        <v>16</v>
      </c>
      <c r="AG906">
        <v>28</v>
      </c>
    </row>
    <row r="907" spans="1:33" x14ac:dyDescent="0.25">
      <c r="A907" t="s">
        <v>2077</v>
      </c>
      <c r="B907" t="s">
        <v>67</v>
      </c>
      <c r="C907" t="s">
        <v>1576</v>
      </c>
      <c r="D907" t="s">
        <v>194</v>
      </c>
      <c r="E907" t="s">
        <v>2078</v>
      </c>
      <c r="G907" t="s">
        <v>1173</v>
      </c>
      <c r="J907" t="s">
        <v>1579</v>
      </c>
      <c r="K907" s="2" t="str">
        <f>+IFERROR(VLOOKUP(B907,Sectores[[Sector]:[Columna1]],2),"")</f>
        <v>07 Delincuencia</v>
      </c>
      <c r="L907" s="2" t="str">
        <f>+IFERROR(VLOOKUP(C907,Contenido[[Contenido]:[Columna1]],2,0),"")</f>
        <v>07.02 Sentencias Dictadas por Delito</v>
      </c>
      <c r="M907" s="2" t="str">
        <f>+IFERROR(VLOOKUP(D907,Temas[[Tema]:[Columna1]],2,0),"")</f>
        <v>07.02.29 Otros</v>
      </c>
      <c r="AA907">
        <v>47</v>
      </c>
      <c r="AB907">
        <v>43</v>
      </c>
      <c r="AC907">
        <v>48</v>
      </c>
      <c r="AD907">
        <v>81</v>
      </c>
      <c r="AE907">
        <v>71</v>
      </c>
      <c r="AF907">
        <v>66</v>
      </c>
      <c r="AG907">
        <v>71</v>
      </c>
    </row>
    <row r="908" spans="1:33" x14ac:dyDescent="0.25">
      <c r="A908" t="s">
        <v>2079</v>
      </c>
      <c r="B908" t="s">
        <v>67</v>
      </c>
      <c r="C908" t="s">
        <v>1576</v>
      </c>
      <c r="D908" t="s">
        <v>194</v>
      </c>
      <c r="E908" t="s">
        <v>2080</v>
      </c>
      <c r="G908" t="s">
        <v>1173</v>
      </c>
      <c r="J908" t="s">
        <v>1579</v>
      </c>
      <c r="K908" s="2" t="str">
        <f>+IFERROR(VLOOKUP(B908,Sectores[[Sector]:[Columna1]],2),"")</f>
        <v>07 Delincuencia</v>
      </c>
      <c r="L908" s="2" t="str">
        <f>+IFERROR(VLOOKUP(C908,Contenido[[Contenido]:[Columna1]],2,0),"")</f>
        <v>07.02 Sentencias Dictadas por Delito</v>
      </c>
      <c r="M908" s="2" t="str">
        <f>+IFERROR(VLOOKUP(D908,Temas[[Tema]:[Columna1]],2,0),"")</f>
        <v>07.02.29 Otros</v>
      </c>
      <c r="AA908">
        <v>38</v>
      </c>
      <c r="AB908">
        <v>38</v>
      </c>
      <c r="AC908">
        <v>50</v>
      </c>
      <c r="AD908">
        <v>55</v>
      </c>
      <c r="AE908">
        <v>48</v>
      </c>
      <c r="AF908">
        <v>40</v>
      </c>
      <c r="AG908">
        <v>48</v>
      </c>
    </row>
    <row r="909" spans="1:33" x14ac:dyDescent="0.25">
      <c r="A909" t="s">
        <v>2081</v>
      </c>
      <c r="B909" t="s">
        <v>67</v>
      </c>
      <c r="C909" t="s">
        <v>1576</v>
      </c>
      <c r="D909" t="s">
        <v>1601</v>
      </c>
      <c r="E909" t="s">
        <v>2082</v>
      </c>
      <c r="G909" t="s">
        <v>1173</v>
      </c>
      <c r="J909" t="s">
        <v>1579</v>
      </c>
      <c r="K909" s="2" t="str">
        <f>+IFERROR(VLOOKUP(B909,Sectores[[Sector]:[Columna1]],2),"")</f>
        <v>07 Delincuencia</v>
      </c>
      <c r="L909" s="2" t="str">
        <f>+IFERROR(VLOOKUP(C909,Contenido[[Contenido]:[Columna1]],2,0),"")</f>
        <v>07.02 Sentencias Dictadas por Delito</v>
      </c>
      <c r="M909" s="2" t="str">
        <f>+IFERROR(VLOOKUP(D909,Temas[[Tema]:[Columna1]],2,0),"")</f>
        <v>07.02.18 Delitos Económicos</v>
      </c>
      <c r="AA909">
        <v>0</v>
      </c>
      <c r="AB909">
        <v>0</v>
      </c>
      <c r="AC909">
        <v>0</v>
      </c>
      <c r="AD909">
        <v>1</v>
      </c>
      <c r="AE909">
        <v>2</v>
      </c>
      <c r="AF909">
        <v>1</v>
      </c>
      <c r="AG909">
        <v>1</v>
      </c>
    </row>
    <row r="910" spans="1:33" x14ac:dyDescent="0.25">
      <c r="A910" t="s">
        <v>2083</v>
      </c>
      <c r="B910" t="s">
        <v>67</v>
      </c>
      <c r="C910" t="s">
        <v>1576</v>
      </c>
      <c r="D910" t="s">
        <v>2084</v>
      </c>
      <c r="E910" t="s">
        <v>2085</v>
      </c>
      <c r="G910" t="s">
        <v>1173</v>
      </c>
      <c r="J910" t="s">
        <v>1579</v>
      </c>
      <c r="K910" s="2" t="str">
        <f>+IFERROR(VLOOKUP(B910,Sectores[[Sector]:[Columna1]],2),"")</f>
        <v>07 Delincuencia</v>
      </c>
      <c r="L910" s="2" t="str">
        <f>+IFERROR(VLOOKUP(C910,Contenido[[Contenido]:[Columna1]],2,0),"")</f>
        <v>07.02 Sentencias Dictadas por Delito</v>
      </c>
      <c r="M910" s="2" t="str">
        <f>+IFERROR(VLOOKUP(D910,Temas[[Tema]:[Columna1]],2,0),"")</f>
        <v>07.02.21 Delitos Laborales</v>
      </c>
      <c r="AA910">
        <v>0</v>
      </c>
      <c r="AB910">
        <v>1</v>
      </c>
      <c r="AC910">
        <v>0</v>
      </c>
      <c r="AD910">
        <v>0</v>
      </c>
      <c r="AE910">
        <v>0</v>
      </c>
      <c r="AF910">
        <v>1</v>
      </c>
      <c r="AG910">
        <v>0</v>
      </c>
    </row>
    <row r="911" spans="1:33" x14ac:dyDescent="0.25">
      <c r="A911" t="s">
        <v>2086</v>
      </c>
      <c r="B911" t="s">
        <v>67</v>
      </c>
      <c r="C911" t="s">
        <v>1576</v>
      </c>
      <c r="D911" t="s">
        <v>2084</v>
      </c>
      <c r="E911" t="s">
        <v>2087</v>
      </c>
      <c r="G911" t="s">
        <v>1173</v>
      </c>
      <c r="J911" t="s">
        <v>1579</v>
      </c>
      <c r="K911" s="2" t="str">
        <f>+IFERROR(VLOOKUP(B911,Sectores[[Sector]:[Columna1]],2),"")</f>
        <v>07 Delincuencia</v>
      </c>
      <c r="L911" s="2" t="str">
        <f>+IFERROR(VLOOKUP(C911,Contenido[[Contenido]:[Columna1]],2,0),"")</f>
        <v>07.02 Sentencias Dictadas por Delito</v>
      </c>
      <c r="M911" s="2" t="str">
        <f>+IFERROR(VLOOKUP(D911,Temas[[Tema]:[Columna1]],2,0),"")</f>
        <v>07.02.21 Delitos Laborales</v>
      </c>
      <c r="AA911">
        <v>6</v>
      </c>
      <c r="AB911">
        <v>3</v>
      </c>
      <c r="AC911">
        <v>11</v>
      </c>
      <c r="AD911">
        <v>7</v>
      </c>
      <c r="AE911">
        <v>6</v>
      </c>
      <c r="AF911">
        <v>6</v>
      </c>
      <c r="AG911">
        <v>7</v>
      </c>
    </row>
    <row r="912" spans="1:33" x14ac:dyDescent="0.25">
      <c r="A912" t="s">
        <v>2088</v>
      </c>
      <c r="B912" t="s">
        <v>67</v>
      </c>
      <c r="C912" t="s">
        <v>1576</v>
      </c>
      <c r="D912" t="s">
        <v>1601</v>
      </c>
      <c r="E912" t="s">
        <v>2089</v>
      </c>
      <c r="G912" t="s">
        <v>1173</v>
      </c>
      <c r="J912" t="s">
        <v>1579</v>
      </c>
      <c r="K912" s="2" t="str">
        <f>+IFERROR(VLOOKUP(B912,Sectores[[Sector]:[Columna1]],2),"")</f>
        <v>07 Delincuencia</v>
      </c>
      <c r="L912" s="2" t="str">
        <f>+IFERROR(VLOOKUP(C912,Contenido[[Contenido]:[Columna1]],2,0),"")</f>
        <v>07.02 Sentencias Dictadas por Delito</v>
      </c>
      <c r="M912" s="2" t="str">
        <f>+IFERROR(VLOOKUP(D912,Temas[[Tema]:[Columna1]],2,0),"")</f>
        <v>07.02.18 Delitos Económicos</v>
      </c>
      <c r="AA912">
        <v>0</v>
      </c>
      <c r="AB912">
        <v>0</v>
      </c>
      <c r="AC912">
        <v>0</v>
      </c>
      <c r="AD912">
        <v>0</v>
      </c>
      <c r="AE912">
        <v>2</v>
      </c>
      <c r="AF912">
        <v>2</v>
      </c>
      <c r="AG912">
        <v>2</v>
      </c>
    </row>
    <row r="913" spans="1:33" x14ac:dyDescent="0.25">
      <c r="A913" t="s">
        <v>2090</v>
      </c>
      <c r="B913" t="s">
        <v>67</v>
      </c>
      <c r="C913" t="s">
        <v>1576</v>
      </c>
      <c r="D913" t="s">
        <v>1601</v>
      </c>
      <c r="E913" t="s">
        <v>2091</v>
      </c>
      <c r="G913" t="s">
        <v>1173</v>
      </c>
      <c r="J913" t="s">
        <v>1579</v>
      </c>
      <c r="K913" s="2" t="str">
        <f>+IFERROR(VLOOKUP(B913,Sectores[[Sector]:[Columna1]],2),"")</f>
        <v>07 Delincuencia</v>
      </c>
      <c r="L913" s="2" t="str">
        <f>+IFERROR(VLOOKUP(C913,Contenido[[Contenido]:[Columna1]],2,0),"")</f>
        <v>07.02 Sentencias Dictadas por Delito</v>
      </c>
      <c r="M913" s="2" t="str">
        <f>+IFERROR(VLOOKUP(D913,Temas[[Tema]:[Columna1]],2,0),"")</f>
        <v>07.02.18 Delitos Económicos</v>
      </c>
      <c r="AA913">
        <v>0</v>
      </c>
      <c r="AB913">
        <v>2</v>
      </c>
      <c r="AC913">
        <v>3</v>
      </c>
      <c r="AD913">
        <v>1</v>
      </c>
      <c r="AE913">
        <v>1</v>
      </c>
      <c r="AF913">
        <v>1</v>
      </c>
      <c r="AG913">
        <v>0</v>
      </c>
    </row>
    <row r="914" spans="1:33" x14ac:dyDescent="0.25">
      <c r="A914" t="s">
        <v>2092</v>
      </c>
      <c r="B914" t="s">
        <v>67</v>
      </c>
      <c r="C914" t="s">
        <v>1576</v>
      </c>
      <c r="D914" t="s">
        <v>1601</v>
      </c>
      <c r="E914" t="s">
        <v>2093</v>
      </c>
      <c r="G914" t="s">
        <v>1173</v>
      </c>
      <c r="J914" t="s">
        <v>1579</v>
      </c>
      <c r="K914" s="2" t="str">
        <f>+IFERROR(VLOOKUP(B914,Sectores[[Sector]:[Columna1]],2),"")</f>
        <v>07 Delincuencia</v>
      </c>
      <c r="L914" s="2" t="str">
        <f>+IFERROR(VLOOKUP(C914,Contenido[[Contenido]:[Columna1]],2,0),"")</f>
        <v>07.02 Sentencias Dictadas por Delito</v>
      </c>
      <c r="M914" s="2" t="str">
        <f>+IFERROR(VLOOKUP(D914,Temas[[Tema]:[Columna1]],2,0),"")</f>
        <v>07.02.18 Delitos Económicos</v>
      </c>
      <c r="AA914">
        <v>15</v>
      </c>
      <c r="AB914">
        <v>11</v>
      </c>
      <c r="AC914">
        <v>4</v>
      </c>
      <c r="AD914">
        <v>2</v>
      </c>
      <c r="AE914">
        <v>1</v>
      </c>
      <c r="AF914">
        <v>1</v>
      </c>
      <c r="AG914">
        <v>0</v>
      </c>
    </row>
    <row r="915" spans="1:33" x14ac:dyDescent="0.25">
      <c r="A915" t="s">
        <v>2094</v>
      </c>
      <c r="B915" t="s">
        <v>67</v>
      </c>
      <c r="C915" t="s">
        <v>1576</v>
      </c>
      <c r="D915" t="s">
        <v>1588</v>
      </c>
      <c r="E915" t="s">
        <v>2095</v>
      </c>
      <c r="G915" t="s">
        <v>1173</v>
      </c>
      <c r="J915" t="s">
        <v>1579</v>
      </c>
      <c r="K915" s="2" t="str">
        <f>+IFERROR(VLOOKUP(B915,Sectores[[Sector]:[Columna1]],2),"")</f>
        <v>07 Delincuencia</v>
      </c>
      <c r="L915" s="2" t="str">
        <f>+IFERROR(VLOOKUP(C915,Contenido[[Contenido]:[Columna1]],2,0),"")</f>
        <v>07.02 Sentencias Dictadas por Delito</v>
      </c>
      <c r="M915" s="2" t="str">
        <f>+IFERROR(VLOOKUP(D915,Temas[[Tema]:[Columna1]],2,0),"")</f>
        <v>07.02.06 Delitos Contra el Medioambientales y Seres Vivos</v>
      </c>
      <c r="AA915">
        <v>35</v>
      </c>
      <c r="AB915">
        <v>33</v>
      </c>
      <c r="AC915">
        <v>12</v>
      </c>
      <c r="AD915">
        <v>0</v>
      </c>
      <c r="AE915">
        <v>1</v>
      </c>
      <c r="AF915">
        <v>0</v>
      </c>
      <c r="AG915">
        <v>0</v>
      </c>
    </row>
    <row r="916" spans="1:33" x14ac:dyDescent="0.25">
      <c r="A916" t="s">
        <v>2096</v>
      </c>
      <c r="B916" t="s">
        <v>67</v>
      </c>
      <c r="C916" t="s">
        <v>1576</v>
      </c>
      <c r="D916" t="s">
        <v>1870</v>
      </c>
      <c r="E916" t="s">
        <v>2097</v>
      </c>
      <c r="G916" t="s">
        <v>1173</v>
      </c>
      <c r="J916" t="s">
        <v>1579</v>
      </c>
      <c r="K916" s="2" t="str">
        <f>+IFERROR(VLOOKUP(B916,Sectores[[Sector]:[Columna1]],2),"")</f>
        <v>07 Delincuencia</v>
      </c>
      <c r="L916" s="2" t="str">
        <f>+IFERROR(VLOOKUP(C916,Contenido[[Contenido]:[Columna1]],2,0),"")</f>
        <v>07.02 Sentencias Dictadas por Delito</v>
      </c>
      <c r="M916" s="2" t="str">
        <f>+IFERROR(VLOOKUP(D916,Temas[[Tema]:[Columna1]],2,0),"")</f>
        <v>07.02.20 Delitos Informáticos</v>
      </c>
      <c r="AA916">
        <v>31</v>
      </c>
      <c r="AB916">
        <v>28</v>
      </c>
      <c r="AC916">
        <v>31</v>
      </c>
      <c r="AD916">
        <v>39</v>
      </c>
      <c r="AE916">
        <v>51</v>
      </c>
      <c r="AF916">
        <v>115</v>
      </c>
      <c r="AG916">
        <v>38</v>
      </c>
    </row>
    <row r="917" spans="1:33" x14ac:dyDescent="0.25">
      <c r="A917" t="s">
        <v>2098</v>
      </c>
      <c r="B917" t="s">
        <v>67</v>
      </c>
      <c r="C917" t="s">
        <v>1576</v>
      </c>
      <c r="D917" t="s">
        <v>194</v>
      </c>
      <c r="E917" t="s">
        <v>2099</v>
      </c>
      <c r="G917" t="s">
        <v>1173</v>
      </c>
      <c r="J917" t="s">
        <v>1579</v>
      </c>
      <c r="K917" s="2" t="str">
        <f>+IFERROR(VLOOKUP(B917,Sectores[[Sector]:[Columna1]],2),"")</f>
        <v>07 Delincuencia</v>
      </c>
      <c r="L917" s="2" t="str">
        <f>+IFERROR(VLOOKUP(C917,Contenido[[Contenido]:[Columna1]],2,0),"")</f>
        <v>07.02 Sentencias Dictadas por Delito</v>
      </c>
      <c r="M917" s="2" t="str">
        <f>+IFERROR(VLOOKUP(D917,Temas[[Tema]:[Columna1]],2,0),"")</f>
        <v>07.02.29 Otros</v>
      </c>
      <c r="AA917">
        <v>7</v>
      </c>
      <c r="AB917">
        <v>12</v>
      </c>
      <c r="AC917">
        <v>5</v>
      </c>
      <c r="AD917">
        <v>6</v>
      </c>
      <c r="AE917">
        <v>23</v>
      </c>
      <c r="AF917">
        <v>13</v>
      </c>
      <c r="AG917">
        <v>15</v>
      </c>
    </row>
    <row r="918" spans="1:33" x14ac:dyDescent="0.25">
      <c r="A918" t="s">
        <v>2100</v>
      </c>
      <c r="B918" t="s">
        <v>67</v>
      </c>
      <c r="C918" t="s">
        <v>1576</v>
      </c>
      <c r="D918" t="s">
        <v>1750</v>
      </c>
      <c r="E918" t="s">
        <v>2101</v>
      </c>
      <c r="G918" t="s">
        <v>1173</v>
      </c>
      <c r="J918" t="s">
        <v>1579</v>
      </c>
      <c r="K918" s="2" t="str">
        <f>+IFERROR(VLOOKUP(B918,Sectores[[Sector]:[Columna1]],2),"")</f>
        <v>07 Delincuencia</v>
      </c>
      <c r="L918" s="2" t="str">
        <f>+IFERROR(VLOOKUP(C918,Contenido[[Contenido]:[Columna1]],2,0),"")</f>
        <v>07.02 Sentencias Dictadas por Delito</v>
      </c>
      <c r="M918" s="2" t="str">
        <f>+IFERROR(VLOOKUP(D918,Temas[[Tema]:[Columna1]],2,0),"")</f>
        <v>07.02.25 Delitos Tributarios</v>
      </c>
      <c r="AA918">
        <v>965</v>
      </c>
      <c r="AB918">
        <v>954</v>
      </c>
      <c r="AC918">
        <v>967</v>
      </c>
      <c r="AD918">
        <v>532</v>
      </c>
      <c r="AE918">
        <v>271</v>
      </c>
      <c r="AF918">
        <v>136</v>
      </c>
      <c r="AG918">
        <v>41</v>
      </c>
    </row>
    <row r="919" spans="1:33" x14ac:dyDescent="0.25">
      <c r="A919" t="s">
        <v>2102</v>
      </c>
      <c r="B919" t="s">
        <v>67</v>
      </c>
      <c r="C919" t="s">
        <v>1576</v>
      </c>
      <c r="D919" t="s">
        <v>1588</v>
      </c>
      <c r="E919" t="s">
        <v>2103</v>
      </c>
      <c r="G919" t="s">
        <v>1173</v>
      </c>
      <c r="J919" t="s">
        <v>1579</v>
      </c>
      <c r="K919" s="2" t="str">
        <f>+IFERROR(VLOOKUP(B919,Sectores[[Sector]:[Columna1]],2),"")</f>
        <v>07 Delincuencia</v>
      </c>
      <c r="L919" s="2" t="str">
        <f>+IFERROR(VLOOKUP(C919,Contenido[[Contenido]:[Columna1]],2,0),"")</f>
        <v>07.02 Sentencias Dictadas por Delito</v>
      </c>
      <c r="M919" s="2" t="str">
        <f>+IFERROR(VLOOKUP(D919,Temas[[Tema]:[Columna1]],2,0),"")</f>
        <v>07.02.06 Delitos Contra el Medioambientales y Seres Vivos</v>
      </c>
      <c r="AA919">
        <v>0</v>
      </c>
      <c r="AB919">
        <v>1</v>
      </c>
      <c r="AC919">
        <v>1</v>
      </c>
      <c r="AD919">
        <v>10</v>
      </c>
      <c r="AE919">
        <v>13</v>
      </c>
      <c r="AF919">
        <v>6</v>
      </c>
      <c r="AG919">
        <v>9</v>
      </c>
    </row>
    <row r="920" spans="1:33" x14ac:dyDescent="0.25">
      <c r="A920" t="s">
        <v>2104</v>
      </c>
      <c r="B920" t="s">
        <v>67</v>
      </c>
      <c r="C920" t="s">
        <v>1576</v>
      </c>
      <c r="D920" t="s">
        <v>1626</v>
      </c>
      <c r="E920" t="s">
        <v>2105</v>
      </c>
      <c r="G920" t="s">
        <v>1173</v>
      </c>
      <c r="J920" t="s">
        <v>1579</v>
      </c>
      <c r="K920" s="2" t="str">
        <f>+IFERROR(VLOOKUP(B920,Sectores[[Sector]:[Columna1]],2),"")</f>
        <v>07 Delincuencia</v>
      </c>
      <c r="L920" s="2" t="str">
        <f>+IFERROR(VLOOKUP(C920,Contenido[[Contenido]:[Columna1]],2,0),"")</f>
        <v>07.02 Sentencias Dictadas por Delito</v>
      </c>
      <c r="M920" s="2" t="str">
        <f>+IFERROR(VLOOKUP(D920,Temas[[Tema]:[Columna1]],2,0),"")</f>
        <v>07.02.10 Delitos Contra la Intimidad y la Libertad</v>
      </c>
      <c r="AA920">
        <v>0</v>
      </c>
      <c r="AB920">
        <v>0</v>
      </c>
      <c r="AC920">
        <v>0</v>
      </c>
      <c r="AD920">
        <v>0</v>
      </c>
      <c r="AE920">
        <v>0</v>
      </c>
      <c r="AF920">
        <v>0</v>
      </c>
      <c r="AG920">
        <v>2</v>
      </c>
    </row>
    <row r="921" spans="1:33" x14ac:dyDescent="0.25">
      <c r="A921" t="s">
        <v>2106</v>
      </c>
      <c r="B921" t="s">
        <v>67</v>
      </c>
      <c r="C921" t="s">
        <v>1576</v>
      </c>
      <c r="D921" t="s">
        <v>1919</v>
      </c>
      <c r="E921" t="s">
        <v>2107</v>
      </c>
      <c r="G921" t="s">
        <v>1173</v>
      </c>
      <c r="J921" t="s">
        <v>1579</v>
      </c>
      <c r="K921" s="2" t="str">
        <f>+IFERROR(VLOOKUP(B921,Sectores[[Sector]:[Columna1]],2),"")</f>
        <v>07 Delincuencia</v>
      </c>
      <c r="L921" s="2" t="str">
        <f>+IFERROR(VLOOKUP(C921,Contenido[[Contenido]:[Columna1]],2,0),"")</f>
        <v>07.02 Sentencias Dictadas por Delito</v>
      </c>
      <c r="M921" s="2" t="str">
        <f>+IFERROR(VLOOKUP(D921,Temas[[Tema]:[Columna1]],2,0),"")</f>
        <v>07.02.13 Delitos Contra la Seguridad</v>
      </c>
      <c r="AA921">
        <v>0</v>
      </c>
      <c r="AB921">
        <v>0</v>
      </c>
      <c r="AC921">
        <v>0</v>
      </c>
      <c r="AD921">
        <v>1</v>
      </c>
      <c r="AE921">
        <v>0</v>
      </c>
      <c r="AF921">
        <v>0</v>
      </c>
      <c r="AG921">
        <v>0</v>
      </c>
    </row>
    <row r="922" spans="1:33" x14ac:dyDescent="0.25">
      <c r="A922" t="s">
        <v>2108</v>
      </c>
      <c r="B922" t="s">
        <v>67</v>
      </c>
      <c r="C922" t="s">
        <v>1576</v>
      </c>
      <c r="D922" t="s">
        <v>2071</v>
      </c>
      <c r="E922" t="s">
        <v>2109</v>
      </c>
      <c r="G922" t="s">
        <v>1173</v>
      </c>
      <c r="J922" t="s">
        <v>1579</v>
      </c>
      <c r="K922" s="2" t="str">
        <f>+IFERROR(VLOOKUP(B922,Sectores[[Sector]:[Columna1]],2),"")</f>
        <v>07 Delincuencia</v>
      </c>
      <c r="L922" s="2" t="str">
        <f>+IFERROR(VLOOKUP(C922,Contenido[[Contenido]:[Columna1]],2,0),"")</f>
        <v>07.02 Sentencias Dictadas por Delito</v>
      </c>
      <c r="M922" s="2" t="str">
        <f>+IFERROR(VLOOKUP(D922,Temas[[Tema]:[Columna1]],2,0),"")</f>
        <v>07.02.19 Delitos Electorales</v>
      </c>
      <c r="AA922">
        <v>16</v>
      </c>
      <c r="AB922">
        <v>5</v>
      </c>
      <c r="AC922">
        <v>2</v>
      </c>
      <c r="AD922">
        <v>16</v>
      </c>
      <c r="AE922">
        <v>27</v>
      </c>
      <c r="AF922">
        <v>9</v>
      </c>
      <c r="AG922">
        <v>2</v>
      </c>
    </row>
    <row r="923" spans="1:33" x14ac:dyDescent="0.25">
      <c r="A923" t="s">
        <v>2110</v>
      </c>
      <c r="B923" t="s">
        <v>67</v>
      </c>
      <c r="C923" t="s">
        <v>1576</v>
      </c>
      <c r="D923" t="s">
        <v>2084</v>
      </c>
      <c r="E923" t="s">
        <v>2111</v>
      </c>
      <c r="G923" t="s">
        <v>1173</v>
      </c>
      <c r="J923" t="s">
        <v>1579</v>
      </c>
      <c r="K923" s="2" t="str">
        <f>+IFERROR(VLOOKUP(B923,Sectores[[Sector]:[Columna1]],2),"")</f>
        <v>07 Delincuencia</v>
      </c>
      <c r="L923" s="2" t="str">
        <f>+IFERROR(VLOOKUP(C923,Contenido[[Contenido]:[Columna1]],2,0),"")</f>
        <v>07.02 Sentencias Dictadas por Delito</v>
      </c>
      <c r="M923" s="2" t="str">
        <f>+IFERROR(VLOOKUP(D923,Temas[[Tema]:[Columna1]],2,0),"")</f>
        <v>07.02.21 Delitos Laborales</v>
      </c>
      <c r="AA923">
        <v>3</v>
      </c>
      <c r="AB923">
        <v>3</v>
      </c>
      <c r="AC923">
        <v>7</v>
      </c>
      <c r="AD923">
        <v>6</v>
      </c>
      <c r="AE923">
        <v>3</v>
      </c>
      <c r="AF923">
        <v>6</v>
      </c>
      <c r="AG923">
        <v>7</v>
      </c>
    </row>
    <row r="924" spans="1:33" x14ac:dyDescent="0.25">
      <c r="A924" t="s">
        <v>2112</v>
      </c>
      <c r="B924" t="s">
        <v>67</v>
      </c>
      <c r="C924" t="s">
        <v>1576</v>
      </c>
      <c r="D924" t="s">
        <v>194</v>
      </c>
      <c r="E924" t="s">
        <v>2113</v>
      </c>
      <c r="G924" t="s">
        <v>1173</v>
      </c>
      <c r="J924" t="s">
        <v>1579</v>
      </c>
      <c r="K924" s="2" t="str">
        <f>+IFERROR(VLOOKUP(B924,Sectores[[Sector]:[Columna1]],2),"")</f>
        <v>07 Delincuencia</v>
      </c>
      <c r="L924" s="2" t="str">
        <f>+IFERROR(VLOOKUP(C924,Contenido[[Contenido]:[Columna1]],2,0),"")</f>
        <v>07.02 Sentencias Dictadas por Delito</v>
      </c>
      <c r="M924" s="2" t="str">
        <f>+IFERROR(VLOOKUP(D924,Temas[[Tema]:[Columna1]],2,0),"")</f>
        <v>07.02.29 Otros</v>
      </c>
      <c r="AA924">
        <v>20</v>
      </c>
      <c r="AB924">
        <v>21</v>
      </c>
      <c r="AC924">
        <v>19</v>
      </c>
      <c r="AD924">
        <v>17</v>
      </c>
      <c r="AE924">
        <v>22</v>
      </c>
      <c r="AF924">
        <v>18</v>
      </c>
      <c r="AG924">
        <v>34</v>
      </c>
    </row>
    <row r="925" spans="1:33" x14ac:dyDescent="0.25">
      <c r="A925" t="s">
        <v>2114</v>
      </c>
      <c r="B925" t="s">
        <v>67</v>
      </c>
      <c r="C925" t="s">
        <v>1576</v>
      </c>
      <c r="D925" t="s">
        <v>1601</v>
      </c>
      <c r="E925" t="s">
        <v>2115</v>
      </c>
      <c r="G925" t="s">
        <v>1173</v>
      </c>
      <c r="J925" t="s">
        <v>1579</v>
      </c>
      <c r="K925" s="2" t="str">
        <f>+IFERROR(VLOOKUP(B925,Sectores[[Sector]:[Columna1]],2),"")</f>
        <v>07 Delincuencia</v>
      </c>
      <c r="L925" s="2" t="str">
        <f>+IFERROR(VLOOKUP(C925,Contenido[[Contenido]:[Columna1]],2,0),"")</f>
        <v>07.02 Sentencias Dictadas por Delito</v>
      </c>
      <c r="M925" s="2" t="str">
        <f>+IFERROR(VLOOKUP(D925,Temas[[Tema]:[Columna1]],2,0),"")</f>
        <v>07.02.18 Delitos Económicos</v>
      </c>
      <c r="AA925">
        <v>10</v>
      </c>
      <c r="AB925">
        <v>19</v>
      </c>
      <c r="AC925">
        <v>18</v>
      </c>
      <c r="AD925">
        <v>23</v>
      </c>
      <c r="AE925">
        <v>5</v>
      </c>
      <c r="AF925">
        <v>2</v>
      </c>
      <c r="AG925">
        <v>11</v>
      </c>
    </row>
    <row r="926" spans="1:33" x14ac:dyDescent="0.25">
      <c r="A926" t="s">
        <v>2116</v>
      </c>
      <c r="B926" t="s">
        <v>67</v>
      </c>
      <c r="C926" t="s">
        <v>1576</v>
      </c>
      <c r="D926" t="s">
        <v>1798</v>
      </c>
      <c r="E926" t="s">
        <v>2117</v>
      </c>
      <c r="G926" t="s">
        <v>1173</v>
      </c>
      <c r="J926" t="s">
        <v>1579</v>
      </c>
      <c r="K926" s="2" t="str">
        <f>+IFERROR(VLOOKUP(B926,Sectores[[Sector]:[Columna1]],2),"")</f>
        <v>07 Delincuencia</v>
      </c>
      <c r="L926" s="2" t="str">
        <f>+IFERROR(VLOOKUP(C926,Contenido[[Contenido]:[Columna1]],2,0),"")</f>
        <v>07.02 Sentencias Dictadas por Delito</v>
      </c>
      <c r="M926" s="2" t="str">
        <f>+IFERROR(VLOOKUP(D926,Temas[[Tema]:[Columna1]],2,0),"")</f>
        <v>07.02.12 Delitos Contra la Salud Pública</v>
      </c>
      <c r="AA926">
        <v>0</v>
      </c>
      <c r="AB926">
        <v>0</v>
      </c>
      <c r="AC926">
        <v>0</v>
      </c>
      <c r="AD926">
        <v>1</v>
      </c>
      <c r="AE926">
        <v>0</v>
      </c>
      <c r="AF926">
        <v>2</v>
      </c>
      <c r="AG926">
        <v>15</v>
      </c>
    </row>
    <row r="927" spans="1:33" x14ac:dyDescent="0.25">
      <c r="A927" t="s">
        <v>2118</v>
      </c>
      <c r="B927" t="s">
        <v>67</v>
      </c>
      <c r="C927" t="s">
        <v>1576</v>
      </c>
      <c r="D927" t="s">
        <v>1720</v>
      </c>
      <c r="E927" t="s">
        <v>2119</v>
      </c>
      <c r="G927" t="s">
        <v>1173</v>
      </c>
      <c r="J927" t="s">
        <v>1579</v>
      </c>
      <c r="K927" s="2" t="str">
        <f>+IFERROR(VLOOKUP(B927,Sectores[[Sector]:[Columna1]],2),"")</f>
        <v>07 Delincuencia</v>
      </c>
      <c r="L927" s="2" t="str">
        <f>+IFERROR(VLOOKUP(C927,Contenido[[Contenido]:[Columna1]],2,0),"")</f>
        <v>07.02 Sentencias Dictadas por Delito</v>
      </c>
      <c r="M927" s="2" t="str">
        <f>+IFERROR(VLOOKUP(D927,Temas[[Tema]:[Columna1]],2,0),"")</f>
        <v>07.02.05 Delitos Contra el Honor</v>
      </c>
      <c r="AA927">
        <v>412</v>
      </c>
      <c r="AB927">
        <v>390</v>
      </c>
      <c r="AC927">
        <v>434</v>
      </c>
      <c r="AD927">
        <v>444</v>
      </c>
      <c r="AE927">
        <v>403</v>
      </c>
      <c r="AF927">
        <v>473</v>
      </c>
      <c r="AG927">
        <v>592</v>
      </c>
    </row>
    <row r="928" spans="1:33" x14ac:dyDescent="0.25">
      <c r="A928" t="s">
        <v>2120</v>
      </c>
      <c r="B928" t="s">
        <v>67</v>
      </c>
      <c r="C928" t="s">
        <v>1576</v>
      </c>
      <c r="D928" t="s">
        <v>1720</v>
      </c>
      <c r="E928" t="s">
        <v>2121</v>
      </c>
      <c r="G928" t="s">
        <v>1173</v>
      </c>
      <c r="J928" t="s">
        <v>1579</v>
      </c>
      <c r="K928" s="2" t="str">
        <f>+IFERROR(VLOOKUP(B928,Sectores[[Sector]:[Columna1]],2),"")</f>
        <v>07 Delincuencia</v>
      </c>
      <c r="L928" s="2" t="str">
        <f>+IFERROR(VLOOKUP(C928,Contenido[[Contenido]:[Columna1]],2,0),"")</f>
        <v>07.02 Sentencias Dictadas por Delito</v>
      </c>
      <c r="M928" s="2" t="str">
        <f>+IFERROR(VLOOKUP(D928,Temas[[Tema]:[Columna1]],2,0),"")</f>
        <v>07.02.05 Delitos Contra el Honor</v>
      </c>
      <c r="AA928">
        <v>188</v>
      </c>
      <c r="AB928">
        <v>164</v>
      </c>
      <c r="AC928">
        <v>201</v>
      </c>
      <c r="AD928">
        <v>244</v>
      </c>
      <c r="AE928">
        <v>296</v>
      </c>
      <c r="AF928">
        <v>344</v>
      </c>
      <c r="AG928">
        <v>460</v>
      </c>
    </row>
    <row r="929" spans="1:33" x14ac:dyDescent="0.25">
      <c r="A929" t="s">
        <v>2122</v>
      </c>
      <c r="B929" t="s">
        <v>67</v>
      </c>
      <c r="C929" t="s">
        <v>1576</v>
      </c>
      <c r="D929" t="s">
        <v>1601</v>
      </c>
      <c r="E929" t="s">
        <v>2123</v>
      </c>
      <c r="G929" t="s">
        <v>1173</v>
      </c>
      <c r="J929" t="s">
        <v>1579</v>
      </c>
      <c r="K929" s="2" t="str">
        <f>+IFERROR(VLOOKUP(B929,Sectores[[Sector]:[Columna1]],2),"")</f>
        <v>07 Delincuencia</v>
      </c>
      <c r="L929" s="2" t="str">
        <f>+IFERROR(VLOOKUP(C929,Contenido[[Contenido]:[Columna1]],2,0),"")</f>
        <v>07.02 Sentencias Dictadas por Delito</v>
      </c>
      <c r="M929" s="2" t="str">
        <f>+IFERROR(VLOOKUP(D929,Temas[[Tema]:[Columna1]],2,0),"")</f>
        <v>07.02.18 Delitos Económicos</v>
      </c>
      <c r="AA929">
        <v>14</v>
      </c>
      <c r="AB929">
        <v>2</v>
      </c>
      <c r="AC929">
        <v>7</v>
      </c>
      <c r="AD929">
        <v>13</v>
      </c>
      <c r="AE929">
        <v>13</v>
      </c>
      <c r="AF929">
        <v>6</v>
      </c>
      <c r="AG929">
        <v>9</v>
      </c>
    </row>
    <row r="930" spans="1:33" x14ac:dyDescent="0.25">
      <c r="A930" t="s">
        <v>2124</v>
      </c>
      <c r="B930" t="s">
        <v>67</v>
      </c>
      <c r="C930" t="s">
        <v>1576</v>
      </c>
      <c r="D930" t="s">
        <v>1743</v>
      </c>
      <c r="E930" t="s">
        <v>2125</v>
      </c>
      <c r="G930" t="s">
        <v>1173</v>
      </c>
      <c r="J930" t="s">
        <v>1579</v>
      </c>
      <c r="K930" s="2" t="str">
        <f>+IFERROR(VLOOKUP(B930,Sectores[[Sector]:[Columna1]],2),"")</f>
        <v>07 Delincuencia</v>
      </c>
      <c r="L930" s="2" t="str">
        <f>+IFERROR(VLOOKUP(C930,Contenido[[Contenido]:[Columna1]],2,0),"")</f>
        <v>07.02 Sentencias Dictadas por Delito</v>
      </c>
      <c r="M930" s="2" t="str">
        <f>+IFERROR(VLOOKUP(D930,Temas[[Tema]:[Columna1]],2,0),"")</f>
        <v>07.02.17 Delitos e Infracciones de Tránsito</v>
      </c>
      <c r="AA930">
        <v>0</v>
      </c>
      <c r="AB930">
        <v>1</v>
      </c>
      <c r="AC930">
        <v>0</v>
      </c>
      <c r="AD930">
        <v>0</v>
      </c>
      <c r="AE930">
        <v>2</v>
      </c>
      <c r="AF930">
        <v>0</v>
      </c>
      <c r="AG930">
        <v>0</v>
      </c>
    </row>
    <row r="931" spans="1:33" x14ac:dyDescent="0.25">
      <c r="A931" t="s">
        <v>2126</v>
      </c>
      <c r="B931" t="s">
        <v>67</v>
      </c>
      <c r="C931" t="s">
        <v>1576</v>
      </c>
      <c r="D931" t="s">
        <v>1647</v>
      </c>
      <c r="E931" t="s">
        <v>2127</v>
      </c>
      <c r="G931" t="s">
        <v>1173</v>
      </c>
      <c r="J931" t="s">
        <v>1579</v>
      </c>
      <c r="K931" s="2" t="str">
        <f>+IFERROR(VLOOKUP(B931,Sectores[[Sector]:[Columna1]],2),"")</f>
        <v>07 Delincuencia</v>
      </c>
      <c r="L931" s="2" t="str">
        <f>+IFERROR(VLOOKUP(C931,Contenido[[Contenido]:[Columna1]],2,0),"")</f>
        <v>07.02 Sentencias Dictadas por Delito</v>
      </c>
      <c r="M931" s="2" t="str">
        <f>+IFERROR(VLOOKUP(D931,Temas[[Tema]:[Columna1]],2,0),"")</f>
        <v>07.02.07 Delitos Contra el Orden Público, Funcionarios o Agentes del Estado</v>
      </c>
      <c r="AA931">
        <v>39</v>
      </c>
      <c r="AB931">
        <v>29</v>
      </c>
      <c r="AC931">
        <v>4</v>
      </c>
      <c r="AD931">
        <v>8</v>
      </c>
      <c r="AE931">
        <v>1</v>
      </c>
      <c r="AF931">
        <v>5</v>
      </c>
      <c r="AG931">
        <v>3</v>
      </c>
    </row>
    <row r="932" spans="1:33" x14ac:dyDescent="0.25">
      <c r="A932" t="s">
        <v>2128</v>
      </c>
      <c r="B932" t="s">
        <v>67</v>
      </c>
      <c r="C932" t="s">
        <v>1576</v>
      </c>
      <c r="D932" t="s">
        <v>1647</v>
      </c>
      <c r="E932" t="s">
        <v>2129</v>
      </c>
      <c r="G932" t="s">
        <v>1173</v>
      </c>
      <c r="J932" t="s">
        <v>1579</v>
      </c>
      <c r="K932" s="2" t="str">
        <f>+IFERROR(VLOOKUP(B932,Sectores[[Sector]:[Columna1]],2),"")</f>
        <v>07 Delincuencia</v>
      </c>
      <c r="L932" s="2" t="str">
        <f>+IFERROR(VLOOKUP(C932,Contenido[[Contenido]:[Columna1]],2,0),"")</f>
        <v>07.02 Sentencias Dictadas por Delito</v>
      </c>
      <c r="M932" s="2" t="str">
        <f>+IFERROR(VLOOKUP(D932,Temas[[Tema]:[Columna1]],2,0),"")</f>
        <v>07.02.07 Delitos Contra el Orden Público, Funcionarios o Agentes del Estado</v>
      </c>
      <c r="AA932">
        <v>0</v>
      </c>
      <c r="AB932">
        <v>0</v>
      </c>
      <c r="AC932">
        <v>0</v>
      </c>
      <c r="AD932">
        <v>0</v>
      </c>
      <c r="AE932">
        <v>2</v>
      </c>
      <c r="AF932">
        <v>2</v>
      </c>
      <c r="AG932">
        <v>1</v>
      </c>
    </row>
    <row r="933" spans="1:33" x14ac:dyDescent="0.25">
      <c r="A933" t="s">
        <v>2130</v>
      </c>
      <c r="B933" t="s">
        <v>67</v>
      </c>
      <c r="C933" t="s">
        <v>1576</v>
      </c>
      <c r="D933" t="s">
        <v>1591</v>
      </c>
      <c r="E933" t="s">
        <v>2131</v>
      </c>
      <c r="G933" t="s">
        <v>1173</v>
      </c>
      <c r="J933" t="s">
        <v>1579</v>
      </c>
      <c r="K933" s="2" t="str">
        <f>+IFERROR(VLOOKUP(B933,Sectores[[Sector]:[Columna1]],2),"")</f>
        <v>07 Delincuencia</v>
      </c>
      <c r="L933" s="2" t="str">
        <f>+IFERROR(VLOOKUP(C933,Contenido[[Contenido]:[Columna1]],2,0),"")</f>
        <v>07.02 Sentencias Dictadas por Delito</v>
      </c>
      <c r="M933" s="2" t="str">
        <f>+IFERROR(VLOOKUP(D933,Temas[[Tema]:[Columna1]],2,0),"")</f>
        <v>07.02.11 Delitos Contra la Propiedad y el Patrimonio</v>
      </c>
      <c r="AA933">
        <v>0</v>
      </c>
      <c r="AB933">
        <v>3</v>
      </c>
      <c r="AC933">
        <v>0</v>
      </c>
      <c r="AD933">
        <v>2</v>
      </c>
      <c r="AE933">
        <v>2</v>
      </c>
      <c r="AF933">
        <v>4</v>
      </c>
      <c r="AG933">
        <v>6</v>
      </c>
    </row>
    <row r="934" spans="1:33" x14ac:dyDescent="0.25">
      <c r="A934" t="s">
        <v>2132</v>
      </c>
      <c r="B934" t="s">
        <v>67</v>
      </c>
      <c r="C934" t="s">
        <v>1576</v>
      </c>
      <c r="D934" t="s">
        <v>1743</v>
      </c>
      <c r="E934" t="s">
        <v>2133</v>
      </c>
      <c r="G934" t="s">
        <v>1173</v>
      </c>
      <c r="J934" t="s">
        <v>1579</v>
      </c>
      <c r="K934" s="2" t="str">
        <f>+IFERROR(VLOOKUP(B934,Sectores[[Sector]:[Columna1]],2),"")</f>
        <v>07 Delincuencia</v>
      </c>
      <c r="L934" s="2" t="str">
        <f>+IFERROR(VLOOKUP(C934,Contenido[[Contenido]:[Columna1]],2,0),"")</f>
        <v>07.02 Sentencias Dictadas por Delito</v>
      </c>
      <c r="M934" s="2" t="str">
        <f>+IFERROR(VLOOKUP(D934,Temas[[Tema]:[Columna1]],2,0),"")</f>
        <v>07.02.17 Delitos e Infracciones de Tránsito</v>
      </c>
      <c r="AA934">
        <v>0</v>
      </c>
      <c r="AB934">
        <v>0</v>
      </c>
      <c r="AC934">
        <v>0</v>
      </c>
      <c r="AD934">
        <v>0</v>
      </c>
      <c r="AE934">
        <v>0</v>
      </c>
      <c r="AF934">
        <v>0</v>
      </c>
      <c r="AG934">
        <v>1</v>
      </c>
    </row>
    <row r="935" spans="1:33" x14ac:dyDescent="0.25">
      <c r="A935" t="s">
        <v>2134</v>
      </c>
      <c r="B935" t="s">
        <v>67</v>
      </c>
      <c r="C935" t="s">
        <v>1576</v>
      </c>
      <c r="D935" t="s">
        <v>1698</v>
      </c>
      <c r="E935" t="s">
        <v>2135</v>
      </c>
      <c r="G935" t="s">
        <v>1173</v>
      </c>
      <c r="J935" t="s">
        <v>1579</v>
      </c>
      <c r="K935" s="2" t="str">
        <f>+IFERROR(VLOOKUP(B935,Sectores[[Sector]:[Columna1]],2),"")</f>
        <v>07 Delincuencia</v>
      </c>
      <c r="L935" s="2" t="str">
        <f>+IFERROR(VLOOKUP(C935,Contenido[[Contenido]:[Columna1]],2,0),"")</f>
        <v>07.02 Sentencias Dictadas por Delito</v>
      </c>
      <c r="M935" s="2" t="str">
        <f>+IFERROR(VLOOKUP(D935,Temas[[Tema]:[Columna1]],2,0),"")</f>
        <v>07.02.02 Crimen Organizado y Lavado de Dinero</v>
      </c>
      <c r="AA935">
        <v>1</v>
      </c>
      <c r="AB935">
        <v>0</v>
      </c>
      <c r="AC935">
        <v>10</v>
      </c>
      <c r="AD935">
        <v>18</v>
      </c>
      <c r="AE935">
        <v>11</v>
      </c>
      <c r="AF935">
        <v>16</v>
      </c>
      <c r="AG935">
        <v>18</v>
      </c>
    </row>
    <row r="936" spans="1:33" x14ac:dyDescent="0.25">
      <c r="A936" t="s">
        <v>2136</v>
      </c>
      <c r="B936" t="s">
        <v>67</v>
      </c>
      <c r="C936" t="s">
        <v>1576</v>
      </c>
      <c r="D936" t="s">
        <v>1698</v>
      </c>
      <c r="E936" t="s">
        <v>2137</v>
      </c>
      <c r="G936" t="s">
        <v>1173</v>
      </c>
      <c r="J936" t="s">
        <v>1579</v>
      </c>
      <c r="K936" s="2" t="str">
        <f>+IFERROR(VLOOKUP(B936,Sectores[[Sector]:[Columna1]],2),"")</f>
        <v>07 Delincuencia</v>
      </c>
      <c r="L936" s="2" t="str">
        <f>+IFERROR(VLOOKUP(C936,Contenido[[Contenido]:[Columna1]],2,0),"")</f>
        <v>07.02 Sentencias Dictadas por Delito</v>
      </c>
      <c r="M936" s="2" t="str">
        <f>+IFERROR(VLOOKUP(D936,Temas[[Tema]:[Columna1]],2,0),"")</f>
        <v>07.02.02 Crimen Organizado y Lavado de Dinero</v>
      </c>
      <c r="AA936">
        <v>23</v>
      </c>
      <c r="AB936">
        <v>23</v>
      </c>
      <c r="AC936">
        <v>20</v>
      </c>
      <c r="AD936">
        <v>32</v>
      </c>
      <c r="AE936">
        <v>34</v>
      </c>
      <c r="AF936">
        <v>43</v>
      </c>
      <c r="AG936">
        <v>71</v>
      </c>
    </row>
    <row r="937" spans="1:33" x14ac:dyDescent="0.25">
      <c r="A937" t="s">
        <v>2138</v>
      </c>
      <c r="B937" t="s">
        <v>67</v>
      </c>
      <c r="C937" t="s">
        <v>1576</v>
      </c>
      <c r="D937" t="s">
        <v>1647</v>
      </c>
      <c r="E937" t="s">
        <v>2139</v>
      </c>
      <c r="G937" t="s">
        <v>1173</v>
      </c>
      <c r="J937" t="s">
        <v>1579</v>
      </c>
      <c r="K937" s="2" t="str">
        <f>+IFERROR(VLOOKUP(B937,Sectores[[Sector]:[Columna1]],2),"")</f>
        <v>07 Delincuencia</v>
      </c>
      <c r="L937" s="2" t="str">
        <f>+IFERROR(VLOOKUP(C937,Contenido[[Contenido]:[Columna1]],2,0),"")</f>
        <v>07.02 Sentencias Dictadas por Delito</v>
      </c>
      <c r="M937" s="2" t="str">
        <f>+IFERROR(VLOOKUP(D937,Temas[[Tema]:[Columna1]],2,0),"")</f>
        <v>07.02.07 Delitos Contra el Orden Público, Funcionarios o Agentes del Estado</v>
      </c>
      <c r="AA937">
        <v>0</v>
      </c>
      <c r="AB937">
        <v>0</v>
      </c>
      <c r="AC937">
        <v>0</v>
      </c>
      <c r="AD937">
        <v>0</v>
      </c>
      <c r="AE937">
        <v>0</v>
      </c>
      <c r="AF937">
        <v>0</v>
      </c>
      <c r="AG937">
        <v>1</v>
      </c>
    </row>
    <row r="938" spans="1:33" x14ac:dyDescent="0.25">
      <c r="A938" t="s">
        <v>2140</v>
      </c>
      <c r="B938" t="s">
        <v>67</v>
      </c>
      <c r="C938" t="s">
        <v>1576</v>
      </c>
      <c r="D938" t="s">
        <v>1629</v>
      </c>
      <c r="E938" t="s">
        <v>2141</v>
      </c>
      <c r="G938" t="s">
        <v>1173</v>
      </c>
      <c r="J938" t="s">
        <v>1579</v>
      </c>
      <c r="K938" s="2" t="str">
        <f>+IFERROR(VLOOKUP(B938,Sectores[[Sector]:[Columna1]],2),"")</f>
        <v>07 Delincuencia</v>
      </c>
      <c r="L938" s="2" t="str">
        <f>+IFERROR(VLOOKUP(C938,Contenido[[Contenido]:[Columna1]],2,0),"")</f>
        <v>07.02 Sentencias Dictadas por Delito</v>
      </c>
      <c r="M938" s="2" t="str">
        <f>+IFERROR(VLOOKUP(D938,Temas[[Tema]:[Columna1]],2,0),"")</f>
        <v xml:space="preserve">07.02.27 Delitos Violentos </v>
      </c>
      <c r="AA938">
        <v>0</v>
      </c>
      <c r="AB938">
        <v>0</v>
      </c>
      <c r="AC938">
        <v>0</v>
      </c>
      <c r="AD938">
        <v>1</v>
      </c>
      <c r="AE938">
        <v>0</v>
      </c>
      <c r="AF938">
        <v>0</v>
      </c>
      <c r="AG938">
        <v>0</v>
      </c>
    </row>
    <row r="939" spans="1:33" x14ac:dyDescent="0.25">
      <c r="A939" t="s">
        <v>2142</v>
      </c>
      <c r="B939" t="s">
        <v>67</v>
      </c>
      <c r="C939" t="s">
        <v>1576</v>
      </c>
      <c r="D939" t="s">
        <v>1629</v>
      </c>
      <c r="E939" t="s">
        <v>2143</v>
      </c>
      <c r="G939" t="s">
        <v>1173</v>
      </c>
      <c r="J939" t="s">
        <v>1579</v>
      </c>
      <c r="K939" s="2" t="str">
        <f>+IFERROR(VLOOKUP(B939,Sectores[[Sector]:[Columna1]],2),"")</f>
        <v>07 Delincuencia</v>
      </c>
      <c r="L939" s="2" t="str">
        <f>+IFERROR(VLOOKUP(C939,Contenido[[Contenido]:[Columna1]],2,0),"")</f>
        <v>07.02 Sentencias Dictadas por Delito</v>
      </c>
      <c r="M939" s="2" t="str">
        <f>+IFERROR(VLOOKUP(D939,Temas[[Tema]:[Columna1]],2,0),"")</f>
        <v xml:space="preserve">07.02.27 Delitos Violentos </v>
      </c>
      <c r="AA939">
        <v>1</v>
      </c>
      <c r="AB939">
        <v>1</v>
      </c>
      <c r="AC939">
        <v>2</v>
      </c>
      <c r="AD939">
        <v>0</v>
      </c>
      <c r="AE939">
        <v>0</v>
      </c>
      <c r="AF939">
        <v>0</v>
      </c>
      <c r="AG939">
        <v>0</v>
      </c>
    </row>
    <row r="940" spans="1:33" x14ac:dyDescent="0.25">
      <c r="A940" t="s">
        <v>2144</v>
      </c>
      <c r="B940" t="s">
        <v>67</v>
      </c>
      <c r="C940" t="s">
        <v>1576</v>
      </c>
      <c r="D940" t="s">
        <v>1629</v>
      </c>
      <c r="E940" t="s">
        <v>2145</v>
      </c>
      <c r="G940" t="s">
        <v>1173</v>
      </c>
      <c r="J940" t="s">
        <v>1579</v>
      </c>
      <c r="K940" s="2" t="str">
        <f>+IFERROR(VLOOKUP(B940,Sectores[[Sector]:[Columna1]],2),"")</f>
        <v>07 Delincuencia</v>
      </c>
      <c r="L940" s="2" t="str">
        <f>+IFERROR(VLOOKUP(C940,Contenido[[Contenido]:[Columna1]],2,0),"")</f>
        <v>07.02 Sentencias Dictadas por Delito</v>
      </c>
      <c r="M940" s="2" t="str">
        <f>+IFERROR(VLOOKUP(D940,Temas[[Tema]:[Columna1]],2,0),"")</f>
        <v xml:space="preserve">07.02.27 Delitos Violentos </v>
      </c>
      <c r="AA940">
        <v>0</v>
      </c>
      <c r="AB940">
        <v>0</v>
      </c>
      <c r="AC940">
        <v>1</v>
      </c>
      <c r="AD940">
        <v>3</v>
      </c>
      <c r="AE940">
        <v>6</v>
      </c>
      <c r="AF940">
        <v>5</v>
      </c>
      <c r="AG940">
        <v>2</v>
      </c>
    </row>
    <row r="941" spans="1:33" x14ac:dyDescent="0.25">
      <c r="A941" t="s">
        <v>2146</v>
      </c>
      <c r="B941" t="s">
        <v>67</v>
      </c>
      <c r="C941" t="s">
        <v>1576</v>
      </c>
      <c r="D941" t="s">
        <v>1629</v>
      </c>
      <c r="E941" t="s">
        <v>2147</v>
      </c>
      <c r="G941" t="s">
        <v>1173</v>
      </c>
      <c r="J941" t="s">
        <v>1579</v>
      </c>
      <c r="K941" s="2" t="str">
        <f>+IFERROR(VLOOKUP(B941,Sectores[[Sector]:[Columna1]],2),"")</f>
        <v>07 Delincuencia</v>
      </c>
      <c r="L941" s="2" t="str">
        <f>+IFERROR(VLOOKUP(C941,Contenido[[Contenido]:[Columna1]],2,0),"")</f>
        <v>07.02 Sentencias Dictadas por Delito</v>
      </c>
      <c r="M941" s="2" t="str">
        <f>+IFERROR(VLOOKUP(D941,Temas[[Tema]:[Columna1]],2,0),"")</f>
        <v xml:space="preserve">07.02.27 Delitos Violentos </v>
      </c>
      <c r="AA941">
        <v>3785</v>
      </c>
      <c r="AB941">
        <v>3802</v>
      </c>
      <c r="AC941">
        <v>3263</v>
      </c>
      <c r="AD941">
        <v>3332</v>
      </c>
      <c r="AE941">
        <v>3111</v>
      </c>
      <c r="AF941">
        <v>3209</v>
      </c>
      <c r="AG941">
        <v>3318</v>
      </c>
    </row>
    <row r="942" spans="1:33" x14ac:dyDescent="0.25">
      <c r="A942" t="s">
        <v>2148</v>
      </c>
      <c r="B942" t="s">
        <v>67</v>
      </c>
      <c r="C942" t="s">
        <v>1576</v>
      </c>
      <c r="D942" t="s">
        <v>1629</v>
      </c>
      <c r="E942" t="s">
        <v>2149</v>
      </c>
      <c r="G942" t="s">
        <v>1173</v>
      </c>
      <c r="J942" t="s">
        <v>1579</v>
      </c>
      <c r="K942" s="2" t="str">
        <f>+IFERROR(VLOOKUP(B942,Sectores[[Sector]:[Columna1]],2),"")</f>
        <v>07 Delincuencia</v>
      </c>
      <c r="L942" s="2" t="str">
        <f>+IFERROR(VLOOKUP(C942,Contenido[[Contenido]:[Columna1]],2,0),"")</f>
        <v>07.02 Sentencias Dictadas por Delito</v>
      </c>
      <c r="M942" s="2" t="str">
        <f>+IFERROR(VLOOKUP(D942,Temas[[Tema]:[Columna1]],2,0),"")</f>
        <v xml:space="preserve">07.02.27 Delitos Violentos </v>
      </c>
      <c r="AA942">
        <v>163</v>
      </c>
      <c r="AB942">
        <v>140</v>
      </c>
      <c r="AC942">
        <v>132</v>
      </c>
      <c r="AD942">
        <v>147</v>
      </c>
      <c r="AE942">
        <v>195</v>
      </c>
      <c r="AF942">
        <v>155</v>
      </c>
      <c r="AG942">
        <v>169</v>
      </c>
    </row>
    <row r="943" spans="1:33" x14ac:dyDescent="0.25">
      <c r="A943" t="s">
        <v>2150</v>
      </c>
      <c r="B943" t="s">
        <v>67</v>
      </c>
      <c r="C943" t="s">
        <v>1576</v>
      </c>
      <c r="D943" t="s">
        <v>1629</v>
      </c>
      <c r="E943" t="s">
        <v>2151</v>
      </c>
      <c r="G943" t="s">
        <v>1173</v>
      </c>
      <c r="J943" t="s">
        <v>1579</v>
      </c>
      <c r="K943" s="2" t="str">
        <f>+IFERROR(VLOOKUP(B943,Sectores[[Sector]:[Columna1]],2),"")</f>
        <v>07 Delincuencia</v>
      </c>
      <c r="L943" s="2" t="str">
        <f>+IFERROR(VLOOKUP(C943,Contenido[[Contenido]:[Columna1]],2,0),"")</f>
        <v>07.02 Sentencias Dictadas por Delito</v>
      </c>
      <c r="M943" s="2" t="str">
        <f>+IFERROR(VLOOKUP(D943,Temas[[Tema]:[Columna1]],2,0),"")</f>
        <v xml:space="preserve">07.02.27 Delitos Violentos </v>
      </c>
      <c r="AA943">
        <v>44196</v>
      </c>
      <c r="AB943">
        <v>41851</v>
      </c>
      <c r="AC943">
        <v>38801</v>
      </c>
      <c r="AD943">
        <v>36598</v>
      </c>
      <c r="AE943">
        <v>34513</v>
      </c>
      <c r="AF943">
        <v>33185</v>
      </c>
      <c r="AG943">
        <v>34161</v>
      </c>
    </row>
    <row r="944" spans="1:33" x14ac:dyDescent="0.25">
      <c r="A944" t="s">
        <v>2152</v>
      </c>
      <c r="B944" t="s">
        <v>67</v>
      </c>
      <c r="C944" t="s">
        <v>1576</v>
      </c>
      <c r="D944" t="s">
        <v>1629</v>
      </c>
      <c r="E944" t="s">
        <v>2153</v>
      </c>
      <c r="G944" t="s">
        <v>1173</v>
      </c>
      <c r="J944" t="s">
        <v>1579</v>
      </c>
      <c r="K944" s="2" t="str">
        <f>+IFERROR(VLOOKUP(B944,Sectores[[Sector]:[Columna1]],2),"")</f>
        <v>07 Delincuencia</v>
      </c>
      <c r="L944" s="2" t="str">
        <f>+IFERROR(VLOOKUP(C944,Contenido[[Contenido]:[Columna1]],2,0),"")</f>
        <v>07.02 Sentencias Dictadas por Delito</v>
      </c>
      <c r="M944" s="2" t="str">
        <f>+IFERROR(VLOOKUP(D944,Temas[[Tema]:[Columna1]],2,0),"")</f>
        <v xml:space="preserve">07.02.27 Delitos Violentos </v>
      </c>
      <c r="AA944">
        <v>36346</v>
      </c>
      <c r="AB944">
        <v>35785</v>
      </c>
      <c r="AC944">
        <v>34693</v>
      </c>
      <c r="AD944">
        <v>32580</v>
      </c>
      <c r="AE944">
        <v>31955</v>
      </c>
      <c r="AF944">
        <v>31584</v>
      </c>
      <c r="AG944">
        <v>34173</v>
      </c>
    </row>
    <row r="945" spans="1:33" x14ac:dyDescent="0.25">
      <c r="A945" t="s">
        <v>2154</v>
      </c>
      <c r="B945" t="s">
        <v>67</v>
      </c>
      <c r="C945" t="s">
        <v>1576</v>
      </c>
      <c r="D945" t="s">
        <v>1919</v>
      </c>
      <c r="E945" t="s">
        <v>2155</v>
      </c>
      <c r="G945" t="s">
        <v>1173</v>
      </c>
      <c r="J945" t="s">
        <v>1579</v>
      </c>
      <c r="K945" s="2" t="str">
        <f>+IFERROR(VLOOKUP(B945,Sectores[[Sector]:[Columna1]],2),"")</f>
        <v>07 Delincuencia</v>
      </c>
      <c r="L945" s="2" t="str">
        <f>+IFERROR(VLOOKUP(C945,Contenido[[Contenido]:[Columna1]],2,0),"")</f>
        <v>07.02 Sentencias Dictadas por Delito</v>
      </c>
      <c r="M945" s="2" t="str">
        <f>+IFERROR(VLOOKUP(D945,Temas[[Tema]:[Columna1]],2,0),"")</f>
        <v>07.02.13 Delitos Contra la Seguridad</v>
      </c>
      <c r="AA945">
        <v>2</v>
      </c>
      <c r="AB945">
        <v>0</v>
      </c>
      <c r="AC945">
        <v>1</v>
      </c>
      <c r="AD945">
        <v>0</v>
      </c>
      <c r="AE945">
        <v>0</v>
      </c>
      <c r="AF945">
        <v>0</v>
      </c>
      <c r="AG945">
        <v>0</v>
      </c>
    </row>
    <row r="946" spans="1:33" x14ac:dyDescent="0.25">
      <c r="A946" t="s">
        <v>2156</v>
      </c>
      <c r="B946" t="s">
        <v>67</v>
      </c>
      <c r="C946" t="s">
        <v>1576</v>
      </c>
      <c r="D946" t="s">
        <v>1601</v>
      </c>
      <c r="E946" t="s">
        <v>2157</v>
      </c>
      <c r="G946" t="s">
        <v>1173</v>
      </c>
      <c r="J946" t="s">
        <v>1579</v>
      </c>
      <c r="K946" s="2" t="str">
        <f>+IFERROR(VLOOKUP(B946,Sectores[[Sector]:[Columna1]],2),"")</f>
        <v>07 Delincuencia</v>
      </c>
      <c r="L946" s="2" t="str">
        <f>+IFERROR(VLOOKUP(C946,Contenido[[Contenido]:[Columna1]],2,0),"")</f>
        <v>07.02 Sentencias Dictadas por Delito</v>
      </c>
      <c r="M946" s="2" t="str">
        <f>+IFERROR(VLOOKUP(D946,Temas[[Tema]:[Columna1]],2,0),"")</f>
        <v>07.02.18 Delitos Económicos</v>
      </c>
      <c r="AA946">
        <v>1</v>
      </c>
      <c r="AB946">
        <v>3</v>
      </c>
      <c r="AC946">
        <v>0</v>
      </c>
      <c r="AD946">
        <v>1</v>
      </c>
      <c r="AE946">
        <v>0</v>
      </c>
      <c r="AF946">
        <v>0</v>
      </c>
      <c r="AG946">
        <v>0</v>
      </c>
    </row>
    <row r="947" spans="1:33" x14ac:dyDescent="0.25">
      <c r="A947" t="s">
        <v>2158</v>
      </c>
      <c r="B947" t="s">
        <v>67</v>
      </c>
      <c r="C947" t="s">
        <v>1576</v>
      </c>
      <c r="D947" t="s">
        <v>2159</v>
      </c>
      <c r="E947" t="s">
        <v>2160</v>
      </c>
      <c r="G947" t="s">
        <v>1173</v>
      </c>
      <c r="J947" t="s">
        <v>1579</v>
      </c>
      <c r="K947" s="2" t="str">
        <f>+IFERROR(VLOOKUP(B947,Sectores[[Sector]:[Columna1]],2),"")</f>
        <v>07 Delincuencia</v>
      </c>
      <c r="L947" s="2" t="str">
        <f>+IFERROR(VLOOKUP(C947,Contenido[[Contenido]:[Columna1]],2,0),"")</f>
        <v>07.02 Sentencias Dictadas por Delito</v>
      </c>
      <c r="M947" s="2" t="str">
        <f>+IFERROR(VLOOKUP(D947,Temas[[Tema]:[Columna1]],2,0),"")</f>
        <v>07.02.26 Delitos Urbanísticos y de Servicios Públicos</v>
      </c>
      <c r="AA947">
        <v>4</v>
      </c>
      <c r="AB947">
        <v>5</v>
      </c>
      <c r="AC947">
        <v>8</v>
      </c>
      <c r="AD947">
        <v>4</v>
      </c>
      <c r="AE947">
        <v>8</v>
      </c>
      <c r="AF947">
        <v>17</v>
      </c>
      <c r="AG947">
        <v>8</v>
      </c>
    </row>
    <row r="948" spans="1:33" x14ac:dyDescent="0.25">
      <c r="A948" t="s">
        <v>2161</v>
      </c>
      <c r="B948" t="s">
        <v>67</v>
      </c>
      <c r="C948" t="s">
        <v>1576</v>
      </c>
      <c r="D948" t="s">
        <v>2159</v>
      </c>
      <c r="E948" t="s">
        <v>2162</v>
      </c>
      <c r="G948" t="s">
        <v>1173</v>
      </c>
      <c r="J948" t="s">
        <v>1579</v>
      </c>
      <c r="K948" s="2" t="str">
        <f>+IFERROR(VLOOKUP(B948,Sectores[[Sector]:[Columna1]],2),"")</f>
        <v>07 Delincuencia</v>
      </c>
      <c r="L948" s="2" t="str">
        <f>+IFERROR(VLOOKUP(C948,Contenido[[Contenido]:[Columna1]],2,0),"")</f>
        <v>07.02 Sentencias Dictadas por Delito</v>
      </c>
      <c r="M948" s="2" t="str">
        <f>+IFERROR(VLOOKUP(D948,Temas[[Tema]:[Columna1]],2,0),"")</f>
        <v>07.02.26 Delitos Urbanísticos y de Servicios Públicos</v>
      </c>
      <c r="AA948">
        <v>38</v>
      </c>
      <c r="AB948">
        <v>16</v>
      </c>
      <c r="AC948">
        <v>29</v>
      </c>
      <c r="AD948">
        <v>9</v>
      </c>
      <c r="AE948">
        <v>22</v>
      </c>
      <c r="AF948">
        <v>32</v>
      </c>
      <c r="AG948">
        <v>52</v>
      </c>
    </row>
    <row r="949" spans="1:33" x14ac:dyDescent="0.25">
      <c r="A949" t="s">
        <v>2163</v>
      </c>
      <c r="B949" t="s">
        <v>67</v>
      </c>
      <c r="C949" t="s">
        <v>1576</v>
      </c>
      <c r="D949" t="s">
        <v>1743</v>
      </c>
      <c r="E949" t="s">
        <v>2164</v>
      </c>
      <c r="G949" t="s">
        <v>1173</v>
      </c>
      <c r="J949" t="s">
        <v>1579</v>
      </c>
      <c r="K949" s="2" t="str">
        <f>+IFERROR(VLOOKUP(B949,Sectores[[Sector]:[Columna1]],2),"")</f>
        <v>07 Delincuencia</v>
      </c>
      <c r="L949" s="2" t="str">
        <f>+IFERROR(VLOOKUP(C949,Contenido[[Contenido]:[Columna1]],2,0),"")</f>
        <v>07.02 Sentencias Dictadas por Delito</v>
      </c>
      <c r="M949" s="2" t="str">
        <f>+IFERROR(VLOOKUP(D949,Temas[[Tema]:[Columna1]],2,0),"")</f>
        <v>07.02.17 Delitos e Infracciones de Tránsito</v>
      </c>
      <c r="AA949">
        <v>0</v>
      </c>
      <c r="AB949">
        <v>0</v>
      </c>
      <c r="AC949">
        <v>0</v>
      </c>
      <c r="AD949">
        <v>0</v>
      </c>
      <c r="AE949">
        <v>0</v>
      </c>
      <c r="AF949">
        <v>1</v>
      </c>
      <c r="AG949">
        <v>4</v>
      </c>
    </row>
    <row r="950" spans="1:33" x14ac:dyDescent="0.25">
      <c r="A950" t="s">
        <v>2165</v>
      </c>
      <c r="B950" t="s">
        <v>67</v>
      </c>
      <c r="C950" t="s">
        <v>1576</v>
      </c>
      <c r="D950" t="s">
        <v>1629</v>
      </c>
      <c r="E950" t="s">
        <v>2166</v>
      </c>
      <c r="G950" t="s">
        <v>1173</v>
      </c>
      <c r="J950" t="s">
        <v>1579</v>
      </c>
      <c r="K950" s="2" t="str">
        <f>+IFERROR(VLOOKUP(B950,Sectores[[Sector]:[Columna1]],2),"")</f>
        <v>07 Delincuencia</v>
      </c>
      <c r="L950" s="2" t="str">
        <f>+IFERROR(VLOOKUP(C950,Contenido[[Contenido]:[Columna1]],2,0),"")</f>
        <v>07.02 Sentencias Dictadas por Delito</v>
      </c>
      <c r="M950" s="2" t="str">
        <f>+IFERROR(VLOOKUP(D950,Temas[[Tema]:[Columna1]],2,0),"")</f>
        <v xml:space="preserve">07.02.27 Delitos Violentos </v>
      </c>
      <c r="AA950">
        <v>0</v>
      </c>
      <c r="AB950">
        <v>0</v>
      </c>
      <c r="AC950">
        <v>0</v>
      </c>
      <c r="AD950">
        <v>0</v>
      </c>
      <c r="AE950">
        <v>42</v>
      </c>
      <c r="AF950">
        <v>130</v>
      </c>
      <c r="AG950">
        <v>191</v>
      </c>
    </row>
    <row r="951" spans="1:33" x14ac:dyDescent="0.25">
      <c r="A951" t="s">
        <v>2167</v>
      </c>
      <c r="B951" t="s">
        <v>67</v>
      </c>
      <c r="C951" t="s">
        <v>1576</v>
      </c>
      <c r="D951" t="s">
        <v>1629</v>
      </c>
      <c r="E951" t="s">
        <v>2168</v>
      </c>
      <c r="G951" t="s">
        <v>1173</v>
      </c>
      <c r="J951" t="s">
        <v>1579</v>
      </c>
      <c r="K951" s="2" t="str">
        <f>+IFERROR(VLOOKUP(B951,Sectores[[Sector]:[Columna1]],2),"")</f>
        <v>07 Delincuencia</v>
      </c>
      <c r="L951" s="2" t="str">
        <f>+IFERROR(VLOOKUP(C951,Contenido[[Contenido]:[Columna1]],2,0),"")</f>
        <v>07.02 Sentencias Dictadas por Delito</v>
      </c>
      <c r="M951" s="2" t="str">
        <f>+IFERROR(VLOOKUP(D951,Temas[[Tema]:[Columna1]],2,0),"")</f>
        <v xml:space="preserve">07.02.27 Delitos Violentos </v>
      </c>
      <c r="AA951">
        <v>0</v>
      </c>
      <c r="AB951">
        <v>0</v>
      </c>
      <c r="AC951">
        <v>0</v>
      </c>
      <c r="AD951">
        <v>0</v>
      </c>
      <c r="AE951">
        <v>112</v>
      </c>
      <c r="AF951">
        <v>400</v>
      </c>
      <c r="AG951">
        <v>675</v>
      </c>
    </row>
    <row r="952" spans="1:33" x14ac:dyDescent="0.25">
      <c r="A952" t="s">
        <v>2169</v>
      </c>
      <c r="B952" t="s">
        <v>67</v>
      </c>
      <c r="C952" t="s">
        <v>1576</v>
      </c>
      <c r="D952" t="s">
        <v>1647</v>
      </c>
      <c r="E952" t="s">
        <v>2170</v>
      </c>
      <c r="G952" t="s">
        <v>1173</v>
      </c>
      <c r="J952" t="s">
        <v>1579</v>
      </c>
      <c r="K952" s="2" t="str">
        <f>+IFERROR(VLOOKUP(B952,Sectores[[Sector]:[Columna1]],2),"")</f>
        <v>07 Delincuencia</v>
      </c>
      <c r="L952" s="2" t="str">
        <f>+IFERROR(VLOOKUP(C952,Contenido[[Contenido]:[Columna1]],2,0),"")</f>
        <v>07.02 Sentencias Dictadas por Delito</v>
      </c>
      <c r="M952" s="2" t="str">
        <f>+IFERROR(VLOOKUP(D952,Temas[[Tema]:[Columna1]],2,0),"")</f>
        <v>07.02.07 Delitos Contra el Orden Público, Funcionarios o Agentes del Estado</v>
      </c>
      <c r="AA952">
        <v>113</v>
      </c>
      <c r="AB952">
        <v>138</v>
      </c>
      <c r="AC952">
        <v>170</v>
      </c>
      <c r="AD952">
        <v>200</v>
      </c>
      <c r="AE952">
        <v>178</v>
      </c>
      <c r="AF952">
        <v>181</v>
      </c>
      <c r="AG952">
        <v>170</v>
      </c>
    </row>
    <row r="953" spans="1:33" x14ac:dyDescent="0.25">
      <c r="A953" t="s">
        <v>2171</v>
      </c>
      <c r="B953" t="s">
        <v>67</v>
      </c>
      <c r="C953" t="s">
        <v>1576</v>
      </c>
      <c r="D953" t="s">
        <v>1647</v>
      </c>
      <c r="E953" t="s">
        <v>2172</v>
      </c>
      <c r="G953" t="s">
        <v>1173</v>
      </c>
      <c r="J953" t="s">
        <v>1579</v>
      </c>
      <c r="K953" s="2" t="str">
        <f>+IFERROR(VLOOKUP(B953,Sectores[[Sector]:[Columna1]],2),"")</f>
        <v>07 Delincuencia</v>
      </c>
      <c r="L953" s="2" t="str">
        <f>+IFERROR(VLOOKUP(C953,Contenido[[Contenido]:[Columna1]],2,0),"")</f>
        <v>07.02 Sentencias Dictadas por Delito</v>
      </c>
      <c r="M953" s="2" t="str">
        <f>+IFERROR(VLOOKUP(D953,Temas[[Tema]:[Columna1]],2,0),"")</f>
        <v>07.02.07 Delitos Contra el Orden Público, Funcionarios o Agentes del Estado</v>
      </c>
      <c r="AA953">
        <v>161</v>
      </c>
      <c r="AB953">
        <v>161</v>
      </c>
      <c r="AC953">
        <v>161</v>
      </c>
      <c r="AD953">
        <v>167</v>
      </c>
      <c r="AE953">
        <v>118</v>
      </c>
      <c r="AF953">
        <v>136</v>
      </c>
      <c r="AG953">
        <v>117</v>
      </c>
    </row>
    <row r="954" spans="1:33" x14ac:dyDescent="0.25">
      <c r="A954" t="s">
        <v>2173</v>
      </c>
      <c r="B954" t="s">
        <v>67</v>
      </c>
      <c r="C954" t="s">
        <v>1576</v>
      </c>
      <c r="D954" t="s">
        <v>1717</v>
      </c>
      <c r="E954" t="s">
        <v>1182</v>
      </c>
      <c r="G954" t="s">
        <v>1173</v>
      </c>
      <c r="J954" t="s">
        <v>1579</v>
      </c>
      <c r="K954" s="2" t="str">
        <f>+IFERROR(VLOOKUP(B954,Sectores[[Sector]:[Columna1]],2),"")</f>
        <v>07 Delincuencia</v>
      </c>
      <c r="L954" s="2" t="str">
        <f>+IFERROR(VLOOKUP(C954,Contenido[[Contenido]:[Columna1]],2,0),"")</f>
        <v>07.02 Sentencias Dictadas por Delito</v>
      </c>
      <c r="M954" s="2" t="str">
        <f>+IFERROR(VLOOKUP(D954,Temas[[Tema]:[Columna1]],2,0),"")</f>
        <v>07.02.04 Delitos Contra el Estado Civil y la Familia</v>
      </c>
      <c r="AA954">
        <v>2632</v>
      </c>
      <c r="AB954">
        <v>3614</v>
      </c>
      <c r="AC954">
        <v>4905</v>
      </c>
      <c r="AD954">
        <v>5491</v>
      </c>
      <c r="AE954">
        <v>4119</v>
      </c>
      <c r="AF954">
        <v>3474</v>
      </c>
      <c r="AG954">
        <v>3701</v>
      </c>
    </row>
    <row r="955" spans="1:33" x14ac:dyDescent="0.25">
      <c r="A955" t="s">
        <v>2174</v>
      </c>
      <c r="B955" t="s">
        <v>67</v>
      </c>
      <c r="C955" t="s">
        <v>1576</v>
      </c>
      <c r="D955" t="s">
        <v>1647</v>
      </c>
      <c r="E955" t="s">
        <v>2175</v>
      </c>
      <c r="G955" t="s">
        <v>1173</v>
      </c>
      <c r="J955" t="s">
        <v>1579</v>
      </c>
      <c r="K955" s="2" t="str">
        <f>+IFERROR(VLOOKUP(B955,Sectores[[Sector]:[Columna1]],2),"")</f>
        <v>07 Delincuencia</v>
      </c>
      <c r="L955" s="2" t="str">
        <f>+IFERROR(VLOOKUP(C955,Contenido[[Contenido]:[Columna1]],2,0),"")</f>
        <v>07.02 Sentencias Dictadas por Delito</v>
      </c>
      <c r="M955" s="2" t="str">
        <f>+IFERROR(VLOOKUP(D955,Temas[[Tema]:[Columna1]],2,0),"")</f>
        <v>07.02.07 Delitos Contra el Orden Público, Funcionarios o Agentes del Estado</v>
      </c>
      <c r="AA955">
        <v>1902</v>
      </c>
      <c r="AB955">
        <v>1733</v>
      </c>
      <c r="AC955">
        <v>1748</v>
      </c>
      <c r="AD955">
        <v>1883</v>
      </c>
      <c r="AE955">
        <v>1895</v>
      </c>
      <c r="AF955">
        <v>1942</v>
      </c>
      <c r="AG955">
        <v>2328</v>
      </c>
    </row>
    <row r="956" spans="1:33" x14ac:dyDescent="0.25">
      <c r="A956" t="s">
        <v>2176</v>
      </c>
      <c r="B956" t="s">
        <v>67</v>
      </c>
      <c r="C956" t="s">
        <v>1576</v>
      </c>
      <c r="D956" t="s">
        <v>1647</v>
      </c>
      <c r="E956" t="s">
        <v>2177</v>
      </c>
      <c r="G956" t="s">
        <v>1173</v>
      </c>
      <c r="J956" t="s">
        <v>1579</v>
      </c>
      <c r="K956" s="2" t="str">
        <f>+IFERROR(VLOOKUP(B956,Sectores[[Sector]:[Columna1]],2),"")</f>
        <v>07 Delincuencia</v>
      </c>
      <c r="L956" s="2" t="str">
        <f>+IFERROR(VLOOKUP(C956,Contenido[[Contenido]:[Columna1]],2,0),"")</f>
        <v>07.02 Sentencias Dictadas por Delito</v>
      </c>
      <c r="M956" s="2" t="str">
        <f>+IFERROR(VLOOKUP(D956,Temas[[Tema]:[Columna1]],2,0),"")</f>
        <v>07.02.07 Delitos Contra el Orden Público, Funcionarios o Agentes del Estado</v>
      </c>
      <c r="AA956">
        <v>5</v>
      </c>
      <c r="AB956">
        <v>6</v>
      </c>
      <c r="AC956">
        <v>8</v>
      </c>
      <c r="AD956">
        <v>4</v>
      </c>
      <c r="AE956">
        <v>4</v>
      </c>
      <c r="AF956">
        <v>4</v>
      </c>
      <c r="AG956">
        <v>1</v>
      </c>
    </row>
    <row r="957" spans="1:33" x14ac:dyDescent="0.25">
      <c r="A957" t="s">
        <v>2178</v>
      </c>
      <c r="B957" t="s">
        <v>67</v>
      </c>
      <c r="C957" t="s">
        <v>1576</v>
      </c>
      <c r="D957" t="s">
        <v>1588</v>
      </c>
      <c r="E957" t="s">
        <v>2179</v>
      </c>
      <c r="G957" t="s">
        <v>1173</v>
      </c>
      <c r="J957" t="s">
        <v>1579</v>
      </c>
      <c r="K957" s="2" t="str">
        <f>+IFERROR(VLOOKUP(B957,Sectores[[Sector]:[Columna1]],2),"")</f>
        <v>07 Delincuencia</v>
      </c>
      <c r="L957" s="2" t="str">
        <f>+IFERROR(VLOOKUP(C957,Contenido[[Contenido]:[Columna1]],2,0),"")</f>
        <v>07.02 Sentencias Dictadas por Delito</v>
      </c>
      <c r="M957" s="2" t="str">
        <f>+IFERROR(VLOOKUP(D957,Temas[[Tema]:[Columna1]],2,0),"")</f>
        <v>07.02.06 Delitos Contra el Medioambientales y Seres Vivos</v>
      </c>
      <c r="AA957">
        <v>101</v>
      </c>
      <c r="AB957">
        <v>96</v>
      </c>
      <c r="AC957">
        <v>80</v>
      </c>
      <c r="AD957">
        <v>79</v>
      </c>
      <c r="AE957">
        <v>128</v>
      </c>
      <c r="AF957">
        <v>82</v>
      </c>
      <c r="AG957">
        <v>110</v>
      </c>
    </row>
    <row r="958" spans="1:33" x14ac:dyDescent="0.25">
      <c r="A958" t="s">
        <v>2180</v>
      </c>
      <c r="B958" t="s">
        <v>67</v>
      </c>
      <c r="C958" t="s">
        <v>1576</v>
      </c>
      <c r="D958" t="s">
        <v>1588</v>
      </c>
      <c r="E958" t="s">
        <v>2181</v>
      </c>
      <c r="G958" t="s">
        <v>1173</v>
      </c>
      <c r="J958" t="s">
        <v>1579</v>
      </c>
      <c r="K958" s="2" t="str">
        <f>+IFERROR(VLOOKUP(B958,Sectores[[Sector]:[Columna1]],2),"")</f>
        <v>07 Delincuencia</v>
      </c>
      <c r="L958" s="2" t="str">
        <f>+IFERROR(VLOOKUP(C958,Contenido[[Contenido]:[Columna1]],2,0),"")</f>
        <v>07.02 Sentencias Dictadas por Delito</v>
      </c>
      <c r="M958" s="2" t="str">
        <f>+IFERROR(VLOOKUP(D958,Temas[[Tema]:[Columna1]],2,0),"")</f>
        <v>07.02.06 Delitos Contra el Medioambientales y Seres Vivos</v>
      </c>
      <c r="AA958">
        <v>4</v>
      </c>
      <c r="AB958">
        <v>4</v>
      </c>
      <c r="AC958">
        <v>6</v>
      </c>
      <c r="AD958">
        <v>3</v>
      </c>
      <c r="AE958">
        <v>6</v>
      </c>
      <c r="AF958">
        <v>7</v>
      </c>
      <c r="AG958">
        <v>11</v>
      </c>
    </row>
    <row r="959" spans="1:33" x14ac:dyDescent="0.25">
      <c r="A959" t="s">
        <v>2182</v>
      </c>
      <c r="B959" t="s">
        <v>67</v>
      </c>
      <c r="C959" t="s">
        <v>1576</v>
      </c>
      <c r="D959" t="s">
        <v>1743</v>
      </c>
      <c r="E959" t="s">
        <v>2183</v>
      </c>
      <c r="G959" t="s">
        <v>1173</v>
      </c>
      <c r="J959" t="s">
        <v>1579</v>
      </c>
      <c r="K959" s="2" t="str">
        <f>+IFERROR(VLOOKUP(B959,Sectores[[Sector]:[Columna1]],2),"")</f>
        <v>07 Delincuencia</v>
      </c>
      <c r="L959" s="2" t="str">
        <f>+IFERROR(VLOOKUP(C959,Contenido[[Contenido]:[Columna1]],2,0),"")</f>
        <v>07.02 Sentencias Dictadas por Delito</v>
      </c>
      <c r="M959" s="2" t="str">
        <f>+IFERROR(VLOOKUP(D959,Temas[[Tema]:[Columna1]],2,0),"")</f>
        <v>07.02.17 Delitos e Infracciones de Tránsito</v>
      </c>
      <c r="AA959">
        <v>0</v>
      </c>
      <c r="AB959">
        <v>0</v>
      </c>
      <c r="AC959">
        <v>1</v>
      </c>
      <c r="AD959">
        <v>1</v>
      </c>
      <c r="AE959">
        <v>6</v>
      </c>
      <c r="AF959">
        <v>0</v>
      </c>
      <c r="AG959">
        <v>0</v>
      </c>
    </row>
    <row r="960" spans="1:33" x14ac:dyDescent="0.25">
      <c r="A960" t="s">
        <v>2184</v>
      </c>
      <c r="B960" t="s">
        <v>67</v>
      </c>
      <c r="C960" t="s">
        <v>1576</v>
      </c>
      <c r="D960" t="s">
        <v>1743</v>
      </c>
      <c r="E960" t="s">
        <v>2185</v>
      </c>
      <c r="G960" t="s">
        <v>1173</v>
      </c>
      <c r="J960" t="s">
        <v>1579</v>
      </c>
      <c r="K960" s="2" t="str">
        <f>+IFERROR(VLOOKUP(B960,Sectores[[Sector]:[Columna1]],2),"")</f>
        <v>07 Delincuencia</v>
      </c>
      <c r="L960" s="2" t="str">
        <f>+IFERROR(VLOOKUP(C960,Contenido[[Contenido]:[Columna1]],2,0),"")</f>
        <v>07.02 Sentencias Dictadas por Delito</v>
      </c>
      <c r="M960" s="2" t="str">
        <f>+IFERROR(VLOOKUP(D960,Temas[[Tema]:[Columna1]],2,0),"")</f>
        <v>07.02.17 Delitos e Infracciones de Tránsito</v>
      </c>
      <c r="AA960">
        <v>0</v>
      </c>
      <c r="AB960">
        <v>3</v>
      </c>
      <c r="AC960">
        <v>43</v>
      </c>
      <c r="AD960">
        <v>80</v>
      </c>
      <c r="AE960">
        <v>113</v>
      </c>
      <c r="AF960">
        <v>144</v>
      </c>
      <c r="AG960">
        <v>158</v>
      </c>
    </row>
    <row r="961" spans="1:33" x14ac:dyDescent="0.25">
      <c r="A961" t="s">
        <v>2186</v>
      </c>
      <c r="B961" t="s">
        <v>67</v>
      </c>
      <c r="C961" t="s">
        <v>1576</v>
      </c>
      <c r="D961" t="s">
        <v>1647</v>
      </c>
      <c r="E961" t="s">
        <v>2187</v>
      </c>
      <c r="G961" t="s">
        <v>1173</v>
      </c>
      <c r="J961" t="s">
        <v>1579</v>
      </c>
      <c r="K961" s="2" t="str">
        <f>+IFERROR(VLOOKUP(B961,Sectores[[Sector]:[Columna1]],2),"")</f>
        <v>07 Delincuencia</v>
      </c>
      <c r="L961" s="2" t="str">
        <f>+IFERROR(VLOOKUP(C961,Contenido[[Contenido]:[Columna1]],2,0),"")</f>
        <v>07.02 Sentencias Dictadas por Delito</v>
      </c>
      <c r="M961" s="2" t="str">
        <f>+IFERROR(VLOOKUP(D961,Temas[[Tema]:[Columna1]],2,0),"")</f>
        <v>07.02.07 Delitos Contra el Orden Público, Funcionarios o Agentes del Estado</v>
      </c>
      <c r="AA961">
        <v>17</v>
      </c>
      <c r="AB961">
        <v>20</v>
      </c>
      <c r="AC961">
        <v>18</v>
      </c>
      <c r="AD961">
        <v>10</v>
      </c>
      <c r="AE961">
        <v>21</v>
      </c>
      <c r="AF961">
        <v>20</v>
      </c>
      <c r="AG961">
        <v>14</v>
      </c>
    </row>
    <row r="962" spans="1:33" x14ac:dyDescent="0.25">
      <c r="A962" t="s">
        <v>2188</v>
      </c>
      <c r="B962" t="s">
        <v>67</v>
      </c>
      <c r="C962" t="s">
        <v>1576</v>
      </c>
      <c r="D962" t="s">
        <v>1594</v>
      </c>
      <c r="E962" t="s">
        <v>2189</v>
      </c>
      <c r="G962" t="s">
        <v>1173</v>
      </c>
      <c r="J962" t="s">
        <v>1579</v>
      </c>
      <c r="K962" s="2" t="str">
        <f>+IFERROR(VLOOKUP(B962,Sectores[[Sector]:[Columna1]],2),"")</f>
        <v>07 Delincuencia</v>
      </c>
      <c r="L962" s="2" t="str">
        <f>+IFERROR(VLOOKUP(C962,Contenido[[Contenido]:[Columna1]],2,0),"")</f>
        <v>07.02 Sentencias Dictadas por Delito</v>
      </c>
      <c r="M962" s="2" t="str">
        <f>+IFERROR(VLOOKUP(D962,Temas[[Tema]:[Columna1]],2,0),"")</f>
        <v>07.02.14 Delitos Contra la Vida, Integridad o Dignidad Personal</v>
      </c>
      <c r="AA962">
        <v>6126</v>
      </c>
      <c r="AB962">
        <v>6148</v>
      </c>
      <c r="AC962">
        <v>6412</v>
      </c>
      <c r="AD962">
        <v>6527</v>
      </c>
      <c r="AE962">
        <v>6268</v>
      </c>
      <c r="AF962">
        <v>6126</v>
      </c>
      <c r="AG962">
        <v>6509</v>
      </c>
    </row>
    <row r="963" spans="1:33" x14ac:dyDescent="0.25">
      <c r="A963" t="s">
        <v>2190</v>
      </c>
      <c r="B963" t="s">
        <v>67</v>
      </c>
      <c r="C963" t="s">
        <v>1576</v>
      </c>
      <c r="D963" t="s">
        <v>194</v>
      </c>
      <c r="E963" t="s">
        <v>2191</v>
      </c>
      <c r="G963" t="s">
        <v>1173</v>
      </c>
      <c r="J963" t="s">
        <v>1579</v>
      </c>
      <c r="K963" s="2" t="str">
        <f>+IFERROR(VLOOKUP(B963,Sectores[[Sector]:[Columna1]],2),"")</f>
        <v>07 Delincuencia</v>
      </c>
      <c r="L963" s="2" t="str">
        <f>+IFERROR(VLOOKUP(C963,Contenido[[Contenido]:[Columna1]],2,0),"")</f>
        <v>07.02 Sentencias Dictadas por Delito</v>
      </c>
      <c r="M963" s="2" t="str">
        <f>+IFERROR(VLOOKUP(D963,Temas[[Tema]:[Columna1]],2,0),"")</f>
        <v>07.02.29 Otros</v>
      </c>
      <c r="AA963">
        <v>0</v>
      </c>
      <c r="AB963">
        <v>0</v>
      </c>
      <c r="AC963">
        <v>0</v>
      </c>
      <c r="AD963">
        <v>0</v>
      </c>
      <c r="AE963">
        <v>0</v>
      </c>
      <c r="AF963">
        <v>0</v>
      </c>
      <c r="AG963">
        <v>2</v>
      </c>
    </row>
    <row r="964" spans="1:33" x14ac:dyDescent="0.25">
      <c r="A964" t="s">
        <v>2192</v>
      </c>
      <c r="B964" t="s">
        <v>67</v>
      </c>
      <c r="C964" t="s">
        <v>1576</v>
      </c>
      <c r="D964" t="s">
        <v>1743</v>
      </c>
      <c r="E964" t="s">
        <v>2193</v>
      </c>
      <c r="G964" t="s">
        <v>1173</v>
      </c>
      <c r="J964" t="s">
        <v>1579</v>
      </c>
      <c r="K964" s="2" t="str">
        <f>+IFERROR(VLOOKUP(B964,Sectores[[Sector]:[Columna1]],2),"")</f>
        <v>07 Delincuencia</v>
      </c>
      <c r="L964" s="2" t="str">
        <f>+IFERROR(VLOOKUP(C964,Contenido[[Contenido]:[Columna1]],2,0),"")</f>
        <v>07.02 Sentencias Dictadas por Delito</v>
      </c>
      <c r="M964" s="2" t="str">
        <f>+IFERROR(VLOOKUP(D964,Temas[[Tema]:[Columna1]],2,0),"")</f>
        <v>07.02.17 Delitos e Infracciones de Tránsito</v>
      </c>
      <c r="AA964">
        <v>3</v>
      </c>
      <c r="AB964">
        <v>84</v>
      </c>
      <c r="AC964">
        <v>749</v>
      </c>
      <c r="AD964">
        <v>800</v>
      </c>
      <c r="AE964">
        <v>751</v>
      </c>
      <c r="AF964">
        <v>754</v>
      </c>
      <c r="AG964">
        <v>742</v>
      </c>
    </row>
    <row r="965" spans="1:33" x14ac:dyDescent="0.25">
      <c r="A965" t="s">
        <v>2194</v>
      </c>
      <c r="B965" t="s">
        <v>67</v>
      </c>
      <c r="C965" t="s">
        <v>1576</v>
      </c>
      <c r="D965" t="s">
        <v>1798</v>
      </c>
      <c r="E965" t="s">
        <v>2195</v>
      </c>
      <c r="G965" t="s">
        <v>1173</v>
      </c>
      <c r="J965" t="s">
        <v>1579</v>
      </c>
      <c r="K965" s="2" t="str">
        <f>+IFERROR(VLOOKUP(B965,Sectores[[Sector]:[Columna1]],2),"")</f>
        <v>07 Delincuencia</v>
      </c>
      <c r="L965" s="2" t="str">
        <f>+IFERROR(VLOOKUP(C965,Contenido[[Contenido]:[Columna1]],2,0),"")</f>
        <v>07.02 Sentencias Dictadas por Delito</v>
      </c>
      <c r="M965" s="2" t="str">
        <f>+IFERROR(VLOOKUP(D965,Temas[[Tema]:[Columna1]],2,0),"")</f>
        <v>07.02.12 Delitos Contra la Salud Pública</v>
      </c>
      <c r="AA965">
        <v>1</v>
      </c>
      <c r="AB965">
        <v>1</v>
      </c>
      <c r="AC965">
        <v>0</v>
      </c>
      <c r="AD965">
        <v>0</v>
      </c>
      <c r="AE965">
        <v>0</v>
      </c>
      <c r="AF965">
        <v>0</v>
      </c>
      <c r="AG965">
        <v>0</v>
      </c>
    </row>
    <row r="966" spans="1:33" x14ac:dyDescent="0.25">
      <c r="A966" t="s">
        <v>2196</v>
      </c>
      <c r="B966" t="s">
        <v>67</v>
      </c>
      <c r="C966" t="s">
        <v>1576</v>
      </c>
      <c r="D966" t="s">
        <v>1634</v>
      </c>
      <c r="E966" t="s">
        <v>2197</v>
      </c>
      <c r="G966" t="s">
        <v>1173</v>
      </c>
      <c r="J966" t="s">
        <v>1579</v>
      </c>
      <c r="K966" s="2" t="str">
        <f>+IFERROR(VLOOKUP(B966,Sectores[[Sector]:[Columna1]],2),"")</f>
        <v>07 Delincuencia</v>
      </c>
      <c r="L966" s="2" t="str">
        <f>+IFERROR(VLOOKUP(C966,Contenido[[Contenido]:[Columna1]],2,0),"")</f>
        <v>07.02 Sentencias Dictadas por Delito</v>
      </c>
      <c r="M966" s="2" t="str">
        <f>+IFERROR(VLOOKUP(D966,Temas[[Tema]:[Columna1]],2,0),"")</f>
        <v>07.02.01 Corrupción</v>
      </c>
      <c r="AA966">
        <v>12</v>
      </c>
      <c r="AB966">
        <v>13</v>
      </c>
      <c r="AC966">
        <v>7</v>
      </c>
      <c r="AD966">
        <v>17</v>
      </c>
      <c r="AE966">
        <v>17</v>
      </c>
      <c r="AF966">
        <v>15</v>
      </c>
      <c r="AG966">
        <v>21</v>
      </c>
    </row>
    <row r="967" spans="1:33" x14ac:dyDescent="0.25">
      <c r="A967" t="s">
        <v>2198</v>
      </c>
      <c r="B967" t="s">
        <v>67</v>
      </c>
      <c r="C967" t="s">
        <v>1576</v>
      </c>
      <c r="D967" t="s">
        <v>1743</v>
      </c>
      <c r="E967" t="s">
        <v>2199</v>
      </c>
      <c r="G967" t="s">
        <v>1173</v>
      </c>
      <c r="J967" t="s">
        <v>1579</v>
      </c>
      <c r="K967" s="2" t="str">
        <f>+IFERROR(VLOOKUP(B967,Sectores[[Sector]:[Columna1]],2),"")</f>
        <v>07 Delincuencia</v>
      </c>
      <c r="L967" s="2" t="str">
        <f>+IFERROR(VLOOKUP(C967,Contenido[[Contenido]:[Columna1]],2,0),"")</f>
        <v>07.02 Sentencias Dictadas por Delito</v>
      </c>
      <c r="M967" s="2" t="str">
        <f>+IFERROR(VLOOKUP(D967,Temas[[Tema]:[Columna1]],2,0),"")</f>
        <v>07.02.17 Delitos e Infracciones de Tránsito</v>
      </c>
      <c r="AA967">
        <v>159</v>
      </c>
      <c r="AB967">
        <v>196</v>
      </c>
      <c r="AC967">
        <v>499</v>
      </c>
      <c r="AD967">
        <v>663</v>
      </c>
      <c r="AE967">
        <v>876</v>
      </c>
      <c r="AF967">
        <v>828</v>
      </c>
      <c r="AG967">
        <v>827</v>
      </c>
    </row>
    <row r="968" spans="1:33" x14ac:dyDescent="0.25">
      <c r="A968" t="s">
        <v>2200</v>
      </c>
      <c r="B968" t="s">
        <v>67</v>
      </c>
      <c r="C968" t="s">
        <v>1576</v>
      </c>
      <c r="D968" t="s">
        <v>194</v>
      </c>
      <c r="E968" t="s">
        <v>2201</v>
      </c>
      <c r="G968" t="s">
        <v>1173</v>
      </c>
      <c r="J968" t="s">
        <v>1579</v>
      </c>
      <c r="K968" s="2" t="str">
        <f>+IFERROR(VLOOKUP(B968,Sectores[[Sector]:[Columna1]],2),"")</f>
        <v>07 Delincuencia</v>
      </c>
      <c r="L968" s="2" t="str">
        <f>+IFERROR(VLOOKUP(C968,Contenido[[Contenido]:[Columna1]],2,0),"")</f>
        <v>07.02 Sentencias Dictadas por Delito</v>
      </c>
      <c r="M968" s="2" t="str">
        <f>+IFERROR(VLOOKUP(D968,Temas[[Tema]:[Columna1]],2,0),"")</f>
        <v>07.02.29 Otros</v>
      </c>
      <c r="AA968">
        <v>0</v>
      </c>
      <c r="AB968">
        <v>0</v>
      </c>
      <c r="AC968">
        <v>0</v>
      </c>
      <c r="AD968">
        <v>0</v>
      </c>
      <c r="AE968">
        <v>0</v>
      </c>
      <c r="AF968">
        <v>0</v>
      </c>
      <c r="AG968">
        <v>0</v>
      </c>
    </row>
    <row r="969" spans="1:33" x14ac:dyDescent="0.25">
      <c r="A969" t="s">
        <v>2202</v>
      </c>
      <c r="B969" t="s">
        <v>67</v>
      </c>
      <c r="C969" t="s">
        <v>1576</v>
      </c>
      <c r="D969" t="s">
        <v>1621</v>
      </c>
      <c r="E969" t="s">
        <v>2203</v>
      </c>
      <c r="G969" t="s">
        <v>1173</v>
      </c>
      <c r="J969" t="s">
        <v>1579</v>
      </c>
      <c r="K969" s="2" t="str">
        <f>+IFERROR(VLOOKUP(B969,Sectores[[Sector]:[Columna1]],2),"")</f>
        <v>07 Delincuencia</v>
      </c>
      <c r="L969" s="2" t="str">
        <f>+IFERROR(VLOOKUP(C969,Contenido[[Contenido]:[Columna1]],2,0),"")</f>
        <v>07.02 Sentencias Dictadas por Delito</v>
      </c>
      <c r="M969" s="2" t="str">
        <f>+IFERROR(VLOOKUP(D969,Temas[[Tema]:[Columna1]],2,0),"")</f>
        <v>07.02.03 Delitos Cometidos por Empleados y Funcionarios Públicos</v>
      </c>
      <c r="AA969">
        <v>3</v>
      </c>
      <c r="AB969">
        <v>1</v>
      </c>
      <c r="AC969">
        <v>1</v>
      </c>
      <c r="AD969">
        <v>3</v>
      </c>
      <c r="AE969">
        <v>0</v>
      </c>
      <c r="AF969">
        <v>5</v>
      </c>
      <c r="AG969">
        <v>2</v>
      </c>
    </row>
    <row r="970" spans="1:33" x14ac:dyDescent="0.25">
      <c r="A970" t="s">
        <v>2204</v>
      </c>
      <c r="B970" t="s">
        <v>67</v>
      </c>
      <c r="C970" t="s">
        <v>1576</v>
      </c>
      <c r="D970" t="s">
        <v>2205</v>
      </c>
      <c r="E970" t="s">
        <v>2206</v>
      </c>
      <c r="G970" t="s">
        <v>1173</v>
      </c>
      <c r="J970" t="s">
        <v>1579</v>
      </c>
      <c r="K970" s="2" t="str">
        <f>+IFERROR(VLOOKUP(B970,Sectores[[Sector]:[Columna1]],2),"")</f>
        <v>07 Delincuencia</v>
      </c>
      <c r="L970" s="2" t="str">
        <f>+IFERROR(VLOOKUP(C970,Contenido[[Contenido]:[Columna1]],2,0),"")</f>
        <v>07.02 Sentencias Dictadas por Delito</v>
      </c>
      <c r="M970" s="2" t="str">
        <f>+IFERROR(VLOOKUP(D970,Temas[[Tema]:[Columna1]],2,0),"")</f>
        <v>07.02.08 Delitos Contra la Administración de la Justicia</v>
      </c>
      <c r="AA970">
        <v>135</v>
      </c>
      <c r="AB970">
        <v>122</v>
      </c>
      <c r="AC970">
        <v>123</v>
      </c>
      <c r="AD970">
        <v>117</v>
      </c>
      <c r="AE970">
        <v>119</v>
      </c>
      <c r="AF970">
        <v>172</v>
      </c>
      <c r="AG970">
        <v>164</v>
      </c>
    </row>
    <row r="971" spans="1:33" x14ac:dyDescent="0.25">
      <c r="A971" t="s">
        <v>2207</v>
      </c>
      <c r="B971" t="s">
        <v>67</v>
      </c>
      <c r="C971" t="s">
        <v>1576</v>
      </c>
      <c r="D971" t="s">
        <v>2205</v>
      </c>
      <c r="E971" t="s">
        <v>2208</v>
      </c>
      <c r="G971" t="s">
        <v>1173</v>
      </c>
      <c r="J971" t="s">
        <v>1579</v>
      </c>
      <c r="K971" s="2" t="str">
        <f>+IFERROR(VLOOKUP(B971,Sectores[[Sector]:[Columna1]],2),"")</f>
        <v>07 Delincuencia</v>
      </c>
      <c r="L971" s="2" t="str">
        <f>+IFERROR(VLOOKUP(C971,Contenido[[Contenido]:[Columna1]],2,0),"")</f>
        <v>07.02 Sentencias Dictadas por Delito</v>
      </c>
      <c r="M971" s="2" t="str">
        <f>+IFERROR(VLOOKUP(D971,Temas[[Tema]:[Columna1]],2,0),"")</f>
        <v>07.02.08 Delitos Contra la Administración de la Justicia</v>
      </c>
      <c r="AA971">
        <v>1</v>
      </c>
      <c r="AB971">
        <v>5</v>
      </c>
      <c r="AC971">
        <v>2</v>
      </c>
      <c r="AD971">
        <v>5</v>
      </c>
      <c r="AE971">
        <v>1</v>
      </c>
      <c r="AF971">
        <v>7</v>
      </c>
      <c r="AG971">
        <v>5</v>
      </c>
    </row>
    <row r="972" spans="1:33" x14ac:dyDescent="0.25">
      <c r="A972" t="s">
        <v>2209</v>
      </c>
      <c r="B972" t="s">
        <v>67</v>
      </c>
      <c r="C972" t="s">
        <v>1576</v>
      </c>
      <c r="D972" t="s">
        <v>2205</v>
      </c>
      <c r="E972" t="s">
        <v>2210</v>
      </c>
      <c r="G972" t="s">
        <v>1173</v>
      </c>
      <c r="J972" t="s">
        <v>1579</v>
      </c>
      <c r="K972" s="2" t="str">
        <f>+IFERROR(VLOOKUP(B972,Sectores[[Sector]:[Columna1]],2),"")</f>
        <v>07 Delincuencia</v>
      </c>
      <c r="L972" s="2" t="str">
        <f>+IFERROR(VLOOKUP(C972,Contenido[[Contenido]:[Columna1]],2,0),"")</f>
        <v>07.02 Sentencias Dictadas por Delito</v>
      </c>
      <c r="M972" s="2" t="str">
        <f>+IFERROR(VLOOKUP(D972,Temas[[Tema]:[Columna1]],2,0),"")</f>
        <v>07.02.08 Delitos Contra la Administración de la Justicia</v>
      </c>
      <c r="AA972">
        <v>18</v>
      </c>
      <c r="AB972">
        <v>7</v>
      </c>
      <c r="AC972">
        <v>10</v>
      </c>
      <c r="AD972">
        <v>13</v>
      </c>
      <c r="AE972">
        <v>13</v>
      </c>
      <c r="AF972">
        <v>20</v>
      </c>
      <c r="AG972">
        <v>21</v>
      </c>
    </row>
    <row r="973" spans="1:33" x14ac:dyDescent="0.25">
      <c r="A973" t="s">
        <v>2211</v>
      </c>
      <c r="B973" t="s">
        <v>67</v>
      </c>
      <c r="C973" t="s">
        <v>1576</v>
      </c>
      <c r="D973" t="s">
        <v>1647</v>
      </c>
      <c r="E973" t="s">
        <v>2212</v>
      </c>
      <c r="G973" t="s">
        <v>1173</v>
      </c>
      <c r="J973" t="s">
        <v>1579</v>
      </c>
      <c r="K973" s="2" t="str">
        <f>+IFERROR(VLOOKUP(B973,Sectores[[Sector]:[Columna1]],2),"")</f>
        <v>07 Delincuencia</v>
      </c>
      <c r="L973" s="2" t="str">
        <f>+IFERROR(VLOOKUP(C973,Contenido[[Contenido]:[Columna1]],2,0),"")</f>
        <v>07.02 Sentencias Dictadas por Delito</v>
      </c>
      <c r="M973" s="2" t="str">
        <f>+IFERROR(VLOOKUP(D973,Temas[[Tema]:[Columna1]],2,0),"")</f>
        <v>07.02.07 Delitos Contra el Orden Público, Funcionarios o Agentes del Estado</v>
      </c>
      <c r="AA973">
        <v>0</v>
      </c>
      <c r="AB973">
        <v>0</v>
      </c>
      <c r="AC973">
        <v>0</v>
      </c>
      <c r="AD973">
        <v>5</v>
      </c>
      <c r="AE973">
        <v>7</v>
      </c>
      <c r="AF973">
        <v>8</v>
      </c>
      <c r="AG973">
        <v>7</v>
      </c>
    </row>
    <row r="974" spans="1:33" x14ac:dyDescent="0.25">
      <c r="A974" t="s">
        <v>2213</v>
      </c>
      <c r="B974" t="s">
        <v>67</v>
      </c>
      <c r="C974" t="s">
        <v>1576</v>
      </c>
      <c r="D974" t="s">
        <v>2205</v>
      </c>
      <c r="E974" t="s">
        <v>2214</v>
      </c>
      <c r="G974" t="s">
        <v>1173</v>
      </c>
      <c r="J974" t="s">
        <v>1579</v>
      </c>
      <c r="K974" s="2" t="str">
        <f>+IFERROR(VLOOKUP(B974,Sectores[[Sector]:[Columna1]],2),"")</f>
        <v>07 Delincuencia</v>
      </c>
      <c r="L974" s="2" t="str">
        <f>+IFERROR(VLOOKUP(C974,Contenido[[Contenido]:[Columna1]],2,0),"")</f>
        <v>07.02 Sentencias Dictadas por Delito</v>
      </c>
      <c r="M974" s="2" t="str">
        <f>+IFERROR(VLOOKUP(D974,Temas[[Tema]:[Columna1]],2,0),"")</f>
        <v>07.02.08 Delitos Contra la Administración de la Justicia</v>
      </c>
      <c r="AA974">
        <v>1</v>
      </c>
      <c r="AB974">
        <v>1</v>
      </c>
      <c r="AC974">
        <v>0</v>
      </c>
      <c r="AD974">
        <v>4</v>
      </c>
      <c r="AE974">
        <v>0</v>
      </c>
      <c r="AF974">
        <v>1</v>
      </c>
      <c r="AG974">
        <v>1</v>
      </c>
    </row>
    <row r="975" spans="1:33" x14ac:dyDescent="0.25">
      <c r="A975" t="s">
        <v>2215</v>
      </c>
      <c r="B975" t="s">
        <v>67</v>
      </c>
      <c r="C975" t="s">
        <v>1576</v>
      </c>
      <c r="D975" t="s">
        <v>1604</v>
      </c>
      <c r="E975" t="s">
        <v>2216</v>
      </c>
      <c r="G975" t="s">
        <v>1173</v>
      </c>
      <c r="J975" t="s">
        <v>1579</v>
      </c>
      <c r="K975" s="2" t="str">
        <f>+IFERROR(VLOOKUP(B975,Sectores[[Sector]:[Columna1]],2),"")</f>
        <v>07 Delincuencia</v>
      </c>
      <c r="L975" s="2" t="str">
        <f>+IFERROR(VLOOKUP(C975,Contenido[[Contenido]:[Columna1]],2,0),"")</f>
        <v>07.02 Sentencias Dictadas por Delito</v>
      </c>
      <c r="M975" s="2" t="str">
        <f>+IFERROR(VLOOKUP(D975,Temas[[Tema]:[Columna1]],2,0),"")</f>
        <v>07.02.24 Delitos Sexuales</v>
      </c>
      <c r="AA975">
        <v>12</v>
      </c>
      <c r="AB975">
        <v>15</v>
      </c>
      <c r="AC975">
        <v>14</v>
      </c>
      <c r="AD975">
        <v>9</v>
      </c>
      <c r="AE975">
        <v>7</v>
      </c>
      <c r="AF975">
        <v>9</v>
      </c>
      <c r="AG975">
        <v>9</v>
      </c>
    </row>
    <row r="976" spans="1:33" x14ac:dyDescent="0.25">
      <c r="A976" t="s">
        <v>2217</v>
      </c>
      <c r="B976" t="s">
        <v>67</v>
      </c>
      <c r="C976" t="s">
        <v>1576</v>
      </c>
      <c r="D976" t="s">
        <v>1601</v>
      </c>
      <c r="E976" t="s">
        <v>2218</v>
      </c>
      <c r="G976" t="s">
        <v>1173</v>
      </c>
      <c r="J976" t="s">
        <v>1579</v>
      </c>
      <c r="K976" s="2" t="str">
        <f>+IFERROR(VLOOKUP(B976,Sectores[[Sector]:[Columna1]],2),"")</f>
        <v>07 Delincuencia</v>
      </c>
      <c r="L976" s="2" t="str">
        <f>+IFERROR(VLOOKUP(C976,Contenido[[Contenido]:[Columna1]],2,0),"")</f>
        <v>07.02 Sentencias Dictadas por Delito</v>
      </c>
      <c r="M976" s="2" t="str">
        <f>+IFERROR(VLOOKUP(D976,Temas[[Tema]:[Columna1]],2,0),"")</f>
        <v>07.02.18 Delitos Económicos</v>
      </c>
      <c r="AA976">
        <v>52</v>
      </c>
      <c r="AB976">
        <v>63</v>
      </c>
      <c r="AC976">
        <v>32</v>
      </c>
      <c r="AD976">
        <v>37</v>
      </c>
      <c r="AE976">
        <v>13</v>
      </c>
      <c r="AF976">
        <v>27</v>
      </c>
      <c r="AG976">
        <v>21</v>
      </c>
    </row>
    <row r="977" spans="1:33" x14ac:dyDescent="0.25">
      <c r="A977" t="s">
        <v>2219</v>
      </c>
      <c r="B977" t="s">
        <v>67</v>
      </c>
      <c r="C977" t="s">
        <v>1576</v>
      </c>
      <c r="D977" t="s">
        <v>1750</v>
      </c>
      <c r="E977" t="s">
        <v>2220</v>
      </c>
      <c r="G977" t="s">
        <v>1173</v>
      </c>
      <c r="J977" t="s">
        <v>1579</v>
      </c>
      <c r="K977" s="2" t="str">
        <f>+IFERROR(VLOOKUP(B977,Sectores[[Sector]:[Columna1]],2),"")</f>
        <v>07 Delincuencia</v>
      </c>
      <c r="L977" s="2" t="str">
        <f>+IFERROR(VLOOKUP(C977,Contenido[[Contenido]:[Columna1]],2,0),"")</f>
        <v>07.02 Sentencias Dictadas por Delito</v>
      </c>
      <c r="M977" s="2" t="str">
        <f>+IFERROR(VLOOKUP(D977,Temas[[Tema]:[Columna1]],2,0),"")</f>
        <v>07.02.25 Delitos Tributarios</v>
      </c>
      <c r="AA977">
        <v>0</v>
      </c>
      <c r="AB977">
        <v>0</v>
      </c>
      <c r="AC977">
        <v>7</v>
      </c>
      <c r="AD977">
        <v>8</v>
      </c>
      <c r="AE977">
        <v>2</v>
      </c>
      <c r="AF977">
        <v>4</v>
      </c>
      <c r="AG977">
        <v>6</v>
      </c>
    </row>
    <row r="978" spans="1:33" x14ac:dyDescent="0.25">
      <c r="A978" t="s">
        <v>2221</v>
      </c>
      <c r="B978" t="s">
        <v>67</v>
      </c>
      <c r="C978" t="s">
        <v>1576</v>
      </c>
      <c r="D978" t="s">
        <v>2205</v>
      </c>
      <c r="E978" t="s">
        <v>2222</v>
      </c>
      <c r="G978" t="s">
        <v>1173</v>
      </c>
      <c r="J978" t="s">
        <v>1579</v>
      </c>
      <c r="K978" s="2" t="str">
        <f>+IFERROR(VLOOKUP(B978,Sectores[[Sector]:[Columna1]],2),"")</f>
        <v>07 Delincuencia</v>
      </c>
      <c r="L978" s="2" t="str">
        <f>+IFERROR(VLOOKUP(C978,Contenido[[Contenido]:[Columna1]],2,0),"")</f>
        <v>07.02 Sentencias Dictadas por Delito</v>
      </c>
      <c r="M978" s="2" t="str">
        <f>+IFERROR(VLOOKUP(D978,Temas[[Tema]:[Columna1]],2,0),"")</f>
        <v>07.02.08 Delitos Contra la Administración de la Justicia</v>
      </c>
      <c r="AA978">
        <v>1570</v>
      </c>
      <c r="AB978">
        <v>1635</v>
      </c>
      <c r="AC978">
        <v>1649</v>
      </c>
      <c r="AD978">
        <v>1686</v>
      </c>
      <c r="AE978">
        <v>442</v>
      </c>
      <c r="AF978">
        <v>45</v>
      </c>
      <c r="AG978">
        <v>73</v>
      </c>
    </row>
    <row r="979" spans="1:33" x14ac:dyDescent="0.25">
      <c r="A979" t="s">
        <v>2223</v>
      </c>
      <c r="B979" t="s">
        <v>67</v>
      </c>
      <c r="C979" t="s">
        <v>1576</v>
      </c>
      <c r="D979" t="s">
        <v>2205</v>
      </c>
      <c r="E979" t="s">
        <v>2224</v>
      </c>
      <c r="G979" t="s">
        <v>1173</v>
      </c>
      <c r="J979" t="s">
        <v>1579</v>
      </c>
      <c r="K979" s="2" t="str">
        <f>+IFERROR(VLOOKUP(B979,Sectores[[Sector]:[Columna1]],2),"")</f>
        <v>07 Delincuencia</v>
      </c>
      <c r="L979" s="2" t="str">
        <f>+IFERROR(VLOOKUP(C979,Contenido[[Contenido]:[Columna1]],2,0),"")</f>
        <v>07.02 Sentencias Dictadas por Delito</v>
      </c>
      <c r="M979" s="2" t="str">
        <f>+IFERROR(VLOOKUP(D979,Temas[[Tema]:[Columna1]],2,0),"")</f>
        <v>07.02.08 Delitos Contra la Administración de la Justicia</v>
      </c>
      <c r="AA979">
        <v>1</v>
      </c>
      <c r="AB979">
        <v>4</v>
      </c>
      <c r="AC979">
        <v>8</v>
      </c>
      <c r="AD979">
        <v>52</v>
      </c>
      <c r="AE979">
        <v>566</v>
      </c>
      <c r="AF979">
        <v>861</v>
      </c>
      <c r="AG979">
        <v>830</v>
      </c>
    </row>
    <row r="980" spans="1:33" x14ac:dyDescent="0.25">
      <c r="A980" t="s">
        <v>2225</v>
      </c>
      <c r="B980" t="s">
        <v>67</v>
      </c>
      <c r="C980" t="s">
        <v>1576</v>
      </c>
      <c r="D980" t="s">
        <v>2205</v>
      </c>
      <c r="E980" t="s">
        <v>2226</v>
      </c>
      <c r="G980" t="s">
        <v>1173</v>
      </c>
      <c r="J980" t="s">
        <v>1579</v>
      </c>
      <c r="K980" s="2" t="str">
        <f>+IFERROR(VLOOKUP(B980,Sectores[[Sector]:[Columna1]],2),"")</f>
        <v>07 Delincuencia</v>
      </c>
      <c r="L980" s="2" t="str">
        <f>+IFERROR(VLOOKUP(C980,Contenido[[Contenido]:[Columna1]],2,0),"")</f>
        <v>07.02 Sentencias Dictadas por Delito</v>
      </c>
      <c r="M980" s="2" t="str">
        <f>+IFERROR(VLOOKUP(D980,Temas[[Tema]:[Columna1]],2,0),"")</f>
        <v>07.02.08 Delitos Contra la Administración de la Justicia</v>
      </c>
      <c r="AA980">
        <v>0</v>
      </c>
      <c r="AB980">
        <v>1</v>
      </c>
      <c r="AC980">
        <v>8</v>
      </c>
      <c r="AD980">
        <v>36</v>
      </c>
      <c r="AE980">
        <v>1098</v>
      </c>
      <c r="AF980">
        <v>1665</v>
      </c>
      <c r="AG980">
        <v>1669</v>
      </c>
    </row>
    <row r="981" spans="1:33" x14ac:dyDescent="0.25">
      <c r="A981" t="s">
        <v>2227</v>
      </c>
      <c r="B981" t="s">
        <v>67</v>
      </c>
      <c r="C981" t="s">
        <v>1576</v>
      </c>
      <c r="D981" t="s">
        <v>2205</v>
      </c>
      <c r="E981" t="s">
        <v>2228</v>
      </c>
      <c r="G981" t="s">
        <v>1173</v>
      </c>
      <c r="J981" t="s">
        <v>1579</v>
      </c>
      <c r="K981" s="2" t="str">
        <f>+IFERROR(VLOOKUP(B981,Sectores[[Sector]:[Columna1]],2),"")</f>
        <v>07 Delincuencia</v>
      </c>
      <c r="L981" s="2" t="str">
        <f>+IFERROR(VLOOKUP(C981,Contenido[[Contenido]:[Columna1]],2,0),"")</f>
        <v>07.02 Sentencias Dictadas por Delito</v>
      </c>
      <c r="M981" s="2" t="str">
        <f>+IFERROR(VLOOKUP(D981,Temas[[Tema]:[Columna1]],2,0),"")</f>
        <v>07.02.08 Delitos Contra la Administración de la Justicia</v>
      </c>
      <c r="AA981">
        <v>0</v>
      </c>
      <c r="AB981">
        <v>0</v>
      </c>
      <c r="AC981">
        <v>0</v>
      </c>
      <c r="AD981">
        <v>1</v>
      </c>
      <c r="AE981">
        <v>13</v>
      </c>
      <c r="AF981">
        <v>4</v>
      </c>
      <c r="AG981">
        <v>12</v>
      </c>
    </row>
    <row r="982" spans="1:33" x14ac:dyDescent="0.25">
      <c r="A982" t="s">
        <v>2229</v>
      </c>
      <c r="B982" t="s">
        <v>67</v>
      </c>
      <c r="C982" t="s">
        <v>1576</v>
      </c>
      <c r="D982" t="s">
        <v>1743</v>
      </c>
      <c r="E982" t="s">
        <v>2230</v>
      </c>
      <c r="G982" t="s">
        <v>1173</v>
      </c>
      <c r="J982" t="s">
        <v>1579</v>
      </c>
      <c r="K982" s="2" t="str">
        <f>+IFERROR(VLOOKUP(B982,Sectores[[Sector]:[Columna1]],2),"")</f>
        <v>07 Delincuencia</v>
      </c>
      <c r="L982" s="2" t="str">
        <f>+IFERROR(VLOOKUP(C982,Contenido[[Contenido]:[Columna1]],2,0),"")</f>
        <v>07.02 Sentencias Dictadas por Delito</v>
      </c>
      <c r="M982" s="2" t="str">
        <f>+IFERROR(VLOOKUP(D982,Temas[[Tema]:[Columna1]],2,0),"")</f>
        <v>07.02.17 Delitos e Infracciones de Tránsito</v>
      </c>
      <c r="AA982">
        <v>1</v>
      </c>
      <c r="AB982">
        <v>1</v>
      </c>
      <c r="AC982">
        <v>6</v>
      </c>
      <c r="AD982">
        <v>19</v>
      </c>
      <c r="AE982">
        <v>118</v>
      </c>
      <c r="AF982">
        <v>582</v>
      </c>
      <c r="AG982">
        <v>573</v>
      </c>
    </row>
    <row r="983" spans="1:33" x14ac:dyDescent="0.25">
      <c r="A983" t="s">
        <v>2231</v>
      </c>
      <c r="B983" t="s">
        <v>67</v>
      </c>
      <c r="C983" t="s">
        <v>1576</v>
      </c>
      <c r="D983" t="s">
        <v>1647</v>
      </c>
      <c r="E983" t="s">
        <v>2232</v>
      </c>
      <c r="G983" t="s">
        <v>1173</v>
      </c>
      <c r="J983" t="s">
        <v>1579</v>
      </c>
      <c r="K983" s="2" t="str">
        <f>+IFERROR(VLOOKUP(B983,Sectores[[Sector]:[Columna1]],2),"")</f>
        <v>07 Delincuencia</v>
      </c>
      <c r="L983" s="2" t="str">
        <f>+IFERROR(VLOOKUP(C983,Contenido[[Contenido]:[Columna1]],2,0),"")</f>
        <v>07.02 Sentencias Dictadas por Delito</v>
      </c>
      <c r="M983" s="2" t="str">
        <f>+IFERROR(VLOOKUP(D983,Temas[[Tema]:[Columna1]],2,0),"")</f>
        <v>07.02.07 Delitos Contra el Orden Público, Funcionarios o Agentes del Estado</v>
      </c>
      <c r="AA983">
        <v>756</v>
      </c>
      <c r="AB983">
        <v>717</v>
      </c>
      <c r="AC983">
        <v>699</v>
      </c>
      <c r="AD983">
        <v>617</v>
      </c>
      <c r="AE983">
        <v>680</v>
      </c>
      <c r="AF983">
        <v>644</v>
      </c>
      <c r="AG983">
        <v>586</v>
      </c>
    </row>
    <row r="984" spans="1:33" x14ac:dyDescent="0.25">
      <c r="A984" t="s">
        <v>2233</v>
      </c>
      <c r="B984" t="s">
        <v>67</v>
      </c>
      <c r="C984" t="s">
        <v>1576</v>
      </c>
      <c r="D984" t="s">
        <v>1621</v>
      </c>
      <c r="E984" t="s">
        <v>2234</v>
      </c>
      <c r="G984" t="s">
        <v>1173</v>
      </c>
      <c r="J984" t="s">
        <v>1579</v>
      </c>
      <c r="K984" s="2" t="str">
        <f>+IFERROR(VLOOKUP(B984,Sectores[[Sector]:[Columna1]],2),"")</f>
        <v>07 Delincuencia</v>
      </c>
      <c r="L984" s="2" t="str">
        <f>+IFERROR(VLOOKUP(C984,Contenido[[Contenido]:[Columna1]],2,0),"")</f>
        <v>07.02 Sentencias Dictadas por Delito</v>
      </c>
      <c r="M984" s="2" t="str">
        <f>+IFERROR(VLOOKUP(D984,Temas[[Tema]:[Columna1]],2,0),"")</f>
        <v>07.02.03 Delitos Cometidos por Empleados y Funcionarios Públicos</v>
      </c>
      <c r="AA984">
        <v>0</v>
      </c>
      <c r="AB984">
        <v>0</v>
      </c>
      <c r="AC984">
        <v>0</v>
      </c>
      <c r="AD984">
        <v>0</v>
      </c>
      <c r="AE984">
        <v>0</v>
      </c>
      <c r="AF984">
        <v>1</v>
      </c>
      <c r="AG984">
        <v>6</v>
      </c>
    </row>
    <row r="985" spans="1:33" x14ac:dyDescent="0.25">
      <c r="A985" t="s">
        <v>2235</v>
      </c>
      <c r="B985" t="s">
        <v>67</v>
      </c>
      <c r="C985" t="s">
        <v>1576</v>
      </c>
      <c r="D985" t="s">
        <v>1647</v>
      </c>
      <c r="E985" t="s">
        <v>2236</v>
      </c>
      <c r="G985" t="s">
        <v>1173</v>
      </c>
      <c r="J985" t="s">
        <v>1579</v>
      </c>
      <c r="K985" s="2" t="str">
        <f>+IFERROR(VLOOKUP(B985,Sectores[[Sector]:[Columna1]],2),"")</f>
        <v>07 Delincuencia</v>
      </c>
      <c r="L985" s="2" t="str">
        <f>+IFERROR(VLOOKUP(C985,Contenido[[Contenido]:[Columna1]],2,0),"")</f>
        <v>07.02 Sentencias Dictadas por Delito</v>
      </c>
      <c r="M985" s="2" t="str">
        <f>+IFERROR(VLOOKUP(D985,Temas[[Tema]:[Columna1]],2,0),"")</f>
        <v>07.02.07 Delitos Contra el Orden Público, Funcionarios o Agentes del Estado</v>
      </c>
      <c r="AA985">
        <v>566</v>
      </c>
      <c r="AB985">
        <v>514</v>
      </c>
      <c r="AC985">
        <v>511</v>
      </c>
      <c r="AD985">
        <v>458</v>
      </c>
      <c r="AE985">
        <v>515</v>
      </c>
      <c r="AF985">
        <v>685</v>
      </c>
      <c r="AG985">
        <v>660</v>
      </c>
    </row>
    <row r="986" spans="1:33" x14ac:dyDescent="0.25">
      <c r="A986" t="s">
        <v>2237</v>
      </c>
      <c r="B986" t="s">
        <v>67</v>
      </c>
      <c r="C986" t="s">
        <v>1576</v>
      </c>
      <c r="D986" t="s">
        <v>1601</v>
      </c>
      <c r="E986" t="s">
        <v>2238</v>
      </c>
      <c r="G986" t="s">
        <v>1173</v>
      </c>
      <c r="J986" t="s">
        <v>1579</v>
      </c>
      <c r="K986" s="2" t="str">
        <f>+IFERROR(VLOOKUP(B986,Sectores[[Sector]:[Columna1]],2),"")</f>
        <v>07 Delincuencia</v>
      </c>
      <c r="L986" s="2" t="str">
        <f>+IFERROR(VLOOKUP(C986,Contenido[[Contenido]:[Columna1]],2,0),"")</f>
        <v>07.02 Sentencias Dictadas por Delito</v>
      </c>
      <c r="M986" s="2" t="str">
        <f>+IFERROR(VLOOKUP(D986,Temas[[Tema]:[Columna1]],2,0),"")</f>
        <v>07.02.18 Delitos Económicos</v>
      </c>
      <c r="AA986">
        <v>2</v>
      </c>
      <c r="AB986">
        <v>2</v>
      </c>
      <c r="AC986">
        <v>0</v>
      </c>
      <c r="AD986">
        <v>2</v>
      </c>
      <c r="AE986">
        <v>0</v>
      </c>
      <c r="AF986">
        <v>1</v>
      </c>
      <c r="AG986">
        <v>0</v>
      </c>
    </row>
    <row r="987" spans="1:33" x14ac:dyDescent="0.25">
      <c r="A987" t="s">
        <v>2239</v>
      </c>
      <c r="B987" t="s">
        <v>67</v>
      </c>
      <c r="C987" t="s">
        <v>1576</v>
      </c>
      <c r="D987" t="s">
        <v>1743</v>
      </c>
      <c r="E987" t="s">
        <v>2240</v>
      </c>
      <c r="G987" t="s">
        <v>1173</v>
      </c>
      <c r="J987" t="s">
        <v>1579</v>
      </c>
      <c r="K987" s="2" t="str">
        <f>+IFERROR(VLOOKUP(B987,Sectores[[Sector]:[Columna1]],2),"")</f>
        <v>07 Delincuencia</v>
      </c>
      <c r="L987" s="2" t="str">
        <f>+IFERROR(VLOOKUP(C987,Contenido[[Contenido]:[Columna1]],2,0),"")</f>
        <v>07.02 Sentencias Dictadas por Delito</v>
      </c>
      <c r="M987" s="2" t="str">
        <f>+IFERROR(VLOOKUP(D987,Temas[[Tema]:[Columna1]],2,0),"")</f>
        <v>07.02.17 Delitos e Infracciones de Tránsito</v>
      </c>
      <c r="AA987">
        <v>7</v>
      </c>
      <c r="AB987">
        <v>11</v>
      </c>
      <c r="AC987">
        <v>18</v>
      </c>
      <c r="AD987">
        <v>14</v>
      </c>
      <c r="AE987">
        <v>5</v>
      </c>
      <c r="AF987">
        <v>9</v>
      </c>
      <c r="AG987">
        <v>6</v>
      </c>
    </row>
    <row r="988" spans="1:33" x14ac:dyDescent="0.25">
      <c r="A988" t="s">
        <v>2241</v>
      </c>
      <c r="B988" t="s">
        <v>67</v>
      </c>
      <c r="C988" t="s">
        <v>1576</v>
      </c>
      <c r="D988" t="s">
        <v>194</v>
      </c>
      <c r="E988" t="s">
        <v>2242</v>
      </c>
      <c r="G988" t="s">
        <v>1173</v>
      </c>
      <c r="J988" t="s">
        <v>1579</v>
      </c>
      <c r="K988" s="2" t="str">
        <f>+IFERROR(VLOOKUP(B988,Sectores[[Sector]:[Columna1]],2),"")</f>
        <v>07 Delincuencia</v>
      </c>
      <c r="L988" s="2" t="str">
        <f>+IFERROR(VLOOKUP(C988,Contenido[[Contenido]:[Columna1]],2,0),"")</f>
        <v>07.02 Sentencias Dictadas por Delito</v>
      </c>
      <c r="M988" s="2" t="str">
        <f>+IFERROR(VLOOKUP(D988,Temas[[Tema]:[Columna1]],2,0),"")</f>
        <v>07.02.29 Otros</v>
      </c>
      <c r="AA988">
        <v>5079</v>
      </c>
      <c r="AB988">
        <v>5501</v>
      </c>
      <c r="AC988">
        <v>5594</v>
      </c>
      <c r="AD988">
        <v>5298</v>
      </c>
      <c r="AE988">
        <v>5653</v>
      </c>
      <c r="AF988">
        <v>5859</v>
      </c>
      <c r="AG988">
        <v>9691</v>
      </c>
    </row>
    <row r="989" spans="1:33" x14ac:dyDescent="0.25">
      <c r="A989" t="s">
        <v>2243</v>
      </c>
      <c r="B989" t="s">
        <v>67</v>
      </c>
      <c r="C989" t="s">
        <v>1576</v>
      </c>
      <c r="D989" t="s">
        <v>194</v>
      </c>
      <c r="E989" t="s">
        <v>2244</v>
      </c>
      <c r="G989" t="s">
        <v>1173</v>
      </c>
      <c r="J989" t="s">
        <v>1579</v>
      </c>
      <c r="K989" s="2" t="str">
        <f>+IFERROR(VLOOKUP(B989,Sectores[[Sector]:[Columna1]],2),"")</f>
        <v>07 Delincuencia</v>
      </c>
      <c r="L989" s="2" t="str">
        <f>+IFERROR(VLOOKUP(C989,Contenido[[Contenido]:[Columna1]],2,0),"")</f>
        <v>07.02 Sentencias Dictadas por Delito</v>
      </c>
      <c r="M989" s="2" t="str">
        <f>+IFERROR(VLOOKUP(D989,Temas[[Tema]:[Columna1]],2,0),"")</f>
        <v>07.02.29 Otros</v>
      </c>
      <c r="AA989">
        <v>5</v>
      </c>
      <c r="AB989">
        <v>3</v>
      </c>
      <c r="AC989">
        <v>3</v>
      </c>
      <c r="AD989">
        <v>1</v>
      </c>
      <c r="AE989">
        <v>2</v>
      </c>
      <c r="AF989">
        <v>1</v>
      </c>
      <c r="AG989">
        <v>1</v>
      </c>
    </row>
    <row r="990" spans="1:33" x14ac:dyDescent="0.25">
      <c r="A990" t="s">
        <v>2245</v>
      </c>
      <c r="B990" t="s">
        <v>67</v>
      </c>
      <c r="C990" t="s">
        <v>1576</v>
      </c>
      <c r="D990" t="s">
        <v>194</v>
      </c>
      <c r="E990" t="s">
        <v>2246</v>
      </c>
      <c r="G990" t="s">
        <v>1173</v>
      </c>
      <c r="J990" t="s">
        <v>1579</v>
      </c>
      <c r="K990" s="2" t="str">
        <f>+IFERROR(VLOOKUP(B990,Sectores[[Sector]:[Columna1]],2),"")</f>
        <v>07 Delincuencia</v>
      </c>
      <c r="L990" s="2" t="str">
        <f>+IFERROR(VLOOKUP(C990,Contenido[[Contenido]:[Columna1]],2,0),"")</f>
        <v>07.02 Sentencias Dictadas por Delito</v>
      </c>
      <c r="M990" s="2" t="str">
        <f>+IFERROR(VLOOKUP(D990,Temas[[Tema]:[Columna1]],2,0),"")</f>
        <v>07.02.29 Otros</v>
      </c>
      <c r="AA990">
        <v>8</v>
      </c>
      <c r="AB990">
        <v>4</v>
      </c>
      <c r="AC990">
        <v>11</v>
      </c>
      <c r="AD990">
        <v>10</v>
      </c>
      <c r="AE990">
        <v>6</v>
      </c>
      <c r="AF990">
        <v>13</v>
      </c>
      <c r="AG990">
        <v>11</v>
      </c>
    </row>
    <row r="991" spans="1:33" x14ac:dyDescent="0.25">
      <c r="A991" t="s">
        <v>2247</v>
      </c>
      <c r="B991" t="s">
        <v>67</v>
      </c>
      <c r="C991" t="s">
        <v>1576</v>
      </c>
      <c r="D991" t="s">
        <v>1750</v>
      </c>
      <c r="E991" t="s">
        <v>2248</v>
      </c>
      <c r="G991" t="s">
        <v>1173</v>
      </c>
      <c r="J991" t="s">
        <v>1579</v>
      </c>
      <c r="K991" s="2" t="str">
        <f>+IFERROR(VLOOKUP(B991,Sectores[[Sector]:[Columna1]],2),"")</f>
        <v>07 Delincuencia</v>
      </c>
      <c r="L991" s="2" t="str">
        <f>+IFERROR(VLOOKUP(C991,Contenido[[Contenido]:[Columna1]],2,0),"")</f>
        <v>07.02 Sentencias Dictadas por Delito</v>
      </c>
      <c r="M991" s="2" t="str">
        <f>+IFERROR(VLOOKUP(D991,Temas[[Tema]:[Columna1]],2,0),"")</f>
        <v>07.02.25 Delitos Tributarios</v>
      </c>
      <c r="AA991">
        <v>0</v>
      </c>
      <c r="AB991">
        <v>0</v>
      </c>
      <c r="AC991">
        <v>7</v>
      </c>
      <c r="AD991">
        <v>107</v>
      </c>
      <c r="AE991">
        <v>126</v>
      </c>
      <c r="AF991">
        <v>137</v>
      </c>
      <c r="AG991">
        <v>119</v>
      </c>
    </row>
    <row r="992" spans="1:33" x14ac:dyDescent="0.25">
      <c r="A992" t="s">
        <v>2249</v>
      </c>
      <c r="B992" t="s">
        <v>67</v>
      </c>
      <c r="C992" t="s">
        <v>1576</v>
      </c>
      <c r="D992" t="s">
        <v>194</v>
      </c>
      <c r="E992" t="s">
        <v>2250</v>
      </c>
      <c r="G992" t="s">
        <v>1173</v>
      </c>
      <c r="J992" t="s">
        <v>1579</v>
      </c>
      <c r="K992" s="2" t="str">
        <f>+IFERROR(VLOOKUP(B992,Sectores[[Sector]:[Columna1]],2),"")</f>
        <v>07 Delincuencia</v>
      </c>
      <c r="L992" s="2" t="str">
        <f>+IFERROR(VLOOKUP(C992,Contenido[[Contenido]:[Columna1]],2,0),"")</f>
        <v>07.02 Sentencias Dictadas por Delito</v>
      </c>
      <c r="M992" s="2" t="str">
        <f>+IFERROR(VLOOKUP(D992,Temas[[Tema]:[Columna1]],2,0),"")</f>
        <v>07.02.29 Otros</v>
      </c>
      <c r="AA992">
        <v>4</v>
      </c>
      <c r="AB992">
        <v>3</v>
      </c>
      <c r="AC992">
        <v>4</v>
      </c>
      <c r="AD992">
        <v>2</v>
      </c>
      <c r="AE992">
        <v>3</v>
      </c>
      <c r="AF992">
        <v>3</v>
      </c>
      <c r="AG992">
        <v>5</v>
      </c>
    </row>
    <row r="993" spans="1:33" x14ac:dyDescent="0.25">
      <c r="A993" t="s">
        <v>2251</v>
      </c>
      <c r="B993" t="s">
        <v>67</v>
      </c>
      <c r="C993" t="s">
        <v>1576</v>
      </c>
      <c r="D993" t="s">
        <v>1601</v>
      </c>
      <c r="E993" t="s">
        <v>2252</v>
      </c>
      <c r="G993" t="s">
        <v>1173</v>
      </c>
      <c r="J993" t="s">
        <v>1579</v>
      </c>
      <c r="K993" s="2" t="str">
        <f>+IFERROR(VLOOKUP(B993,Sectores[[Sector]:[Columna1]],2),"")</f>
        <v>07 Delincuencia</v>
      </c>
      <c r="L993" s="2" t="str">
        <f>+IFERROR(VLOOKUP(C993,Contenido[[Contenido]:[Columna1]],2,0),"")</f>
        <v>07.02 Sentencias Dictadas por Delito</v>
      </c>
      <c r="M993" s="2" t="str">
        <f>+IFERROR(VLOOKUP(D993,Temas[[Tema]:[Columna1]],2,0),"")</f>
        <v>07.02.18 Delitos Económicos</v>
      </c>
      <c r="AA993">
        <v>21</v>
      </c>
      <c r="AB993">
        <v>24</v>
      </c>
      <c r="AC993">
        <v>33</v>
      </c>
      <c r="AD993">
        <v>30</v>
      </c>
      <c r="AE993">
        <v>22</v>
      </c>
      <c r="AF993">
        <v>13</v>
      </c>
      <c r="AG993">
        <v>19</v>
      </c>
    </row>
    <row r="994" spans="1:33" x14ac:dyDescent="0.25">
      <c r="A994" t="s">
        <v>2253</v>
      </c>
      <c r="B994" t="s">
        <v>67</v>
      </c>
      <c r="C994" t="s">
        <v>1576</v>
      </c>
      <c r="D994" t="s">
        <v>1954</v>
      </c>
      <c r="E994" t="s">
        <v>2254</v>
      </c>
      <c r="G994" t="s">
        <v>1173</v>
      </c>
      <c r="J994" t="s">
        <v>1579</v>
      </c>
      <c r="K994" s="2" t="str">
        <f>+IFERROR(VLOOKUP(B994,Sectores[[Sector]:[Columna1]],2),"")</f>
        <v>07 Delincuencia</v>
      </c>
      <c r="L994" s="2" t="str">
        <f>+IFERROR(VLOOKUP(C994,Contenido[[Contenido]:[Columna1]],2,0),"")</f>
        <v>07.02 Sentencias Dictadas por Delito</v>
      </c>
      <c r="M994" s="2" t="str">
        <f>+IFERROR(VLOOKUP(D994,Temas[[Tema]:[Columna1]],2,0),"")</f>
        <v>07.02.23 Delitos Militares</v>
      </c>
      <c r="AA994">
        <v>17</v>
      </c>
      <c r="AB994">
        <v>34</v>
      </c>
      <c r="AC994">
        <v>30</v>
      </c>
      <c r="AD994">
        <v>58</v>
      </c>
      <c r="AE994">
        <v>57</v>
      </c>
      <c r="AF994">
        <v>62</v>
      </c>
      <c r="AG994">
        <v>155</v>
      </c>
    </row>
    <row r="995" spans="1:33" x14ac:dyDescent="0.25">
      <c r="A995" t="s">
        <v>2255</v>
      </c>
      <c r="B995" t="s">
        <v>67</v>
      </c>
      <c r="C995" t="s">
        <v>1576</v>
      </c>
      <c r="D995" t="s">
        <v>1588</v>
      </c>
      <c r="E995" t="s">
        <v>2256</v>
      </c>
      <c r="G995" t="s">
        <v>1173</v>
      </c>
      <c r="J995" t="s">
        <v>1579</v>
      </c>
      <c r="K995" s="2" t="str">
        <f>+IFERROR(VLOOKUP(B995,Sectores[[Sector]:[Columna1]],2),"")</f>
        <v>07 Delincuencia</v>
      </c>
      <c r="L995" s="2" t="str">
        <f>+IFERROR(VLOOKUP(C995,Contenido[[Contenido]:[Columna1]],2,0),"")</f>
        <v>07.02 Sentencias Dictadas por Delito</v>
      </c>
      <c r="M995" s="2" t="str">
        <f>+IFERROR(VLOOKUP(D995,Temas[[Tema]:[Columna1]],2,0),"")</f>
        <v>07.02.06 Delitos Contra el Medioambientales y Seres Vivos</v>
      </c>
      <c r="AA995">
        <v>1</v>
      </c>
      <c r="AB995">
        <v>1</v>
      </c>
      <c r="AC995">
        <v>34</v>
      </c>
      <c r="AD995">
        <v>19</v>
      </c>
      <c r="AE995">
        <v>10</v>
      </c>
      <c r="AF995">
        <v>27</v>
      </c>
      <c r="AG995">
        <v>29</v>
      </c>
    </row>
    <row r="996" spans="1:33" x14ac:dyDescent="0.25">
      <c r="A996" t="s">
        <v>2257</v>
      </c>
      <c r="B996" t="s">
        <v>67</v>
      </c>
      <c r="C996" t="s">
        <v>1576</v>
      </c>
      <c r="D996" t="s">
        <v>194</v>
      </c>
      <c r="E996" t="s">
        <v>2258</v>
      </c>
      <c r="G996" t="s">
        <v>1173</v>
      </c>
      <c r="J996" t="s">
        <v>1579</v>
      </c>
      <c r="K996" s="2" t="str">
        <f>+IFERROR(VLOOKUP(B996,Sectores[[Sector]:[Columna1]],2),"")</f>
        <v>07 Delincuencia</v>
      </c>
      <c r="L996" s="2" t="str">
        <f>+IFERROR(VLOOKUP(C996,Contenido[[Contenido]:[Columna1]],2,0),"")</f>
        <v>07.02 Sentencias Dictadas por Delito</v>
      </c>
      <c r="M996" s="2" t="str">
        <f>+IFERROR(VLOOKUP(D996,Temas[[Tema]:[Columna1]],2,0),"")</f>
        <v>07.02.29 Otros</v>
      </c>
      <c r="AA996">
        <v>98</v>
      </c>
      <c r="AB996">
        <v>105</v>
      </c>
      <c r="AC996">
        <v>97</v>
      </c>
      <c r="AD996">
        <v>113</v>
      </c>
      <c r="AE996">
        <v>77</v>
      </c>
      <c r="AF996">
        <v>90</v>
      </c>
      <c r="AG996">
        <v>72</v>
      </c>
    </row>
    <row r="997" spans="1:33" x14ac:dyDescent="0.25">
      <c r="A997" t="s">
        <v>2259</v>
      </c>
      <c r="B997" t="s">
        <v>67</v>
      </c>
      <c r="C997" t="s">
        <v>1576</v>
      </c>
      <c r="D997" t="s">
        <v>1621</v>
      </c>
      <c r="E997" t="s">
        <v>2260</v>
      </c>
      <c r="G997" t="s">
        <v>1173</v>
      </c>
      <c r="J997" t="s">
        <v>1579</v>
      </c>
      <c r="K997" s="2" t="str">
        <f>+IFERROR(VLOOKUP(B997,Sectores[[Sector]:[Columna1]],2),"")</f>
        <v>07 Delincuencia</v>
      </c>
      <c r="L997" s="2" t="str">
        <f>+IFERROR(VLOOKUP(C997,Contenido[[Contenido]:[Columna1]],2,0),"")</f>
        <v>07.02 Sentencias Dictadas por Delito</v>
      </c>
      <c r="M997" s="2" t="str">
        <f>+IFERROR(VLOOKUP(D997,Temas[[Tema]:[Columna1]],2,0),"")</f>
        <v>07.02.03 Delitos Cometidos por Empleados y Funcionarios Públicos</v>
      </c>
      <c r="AA997">
        <v>52</v>
      </c>
      <c r="AB997">
        <v>41</v>
      </c>
      <c r="AC997">
        <v>50</v>
      </c>
      <c r="AD997">
        <v>46</v>
      </c>
      <c r="AE997">
        <v>37</v>
      </c>
      <c r="AF997">
        <v>44</v>
      </c>
      <c r="AG997">
        <v>43</v>
      </c>
    </row>
    <row r="998" spans="1:33" x14ac:dyDescent="0.25">
      <c r="A998" t="s">
        <v>2261</v>
      </c>
      <c r="B998" t="s">
        <v>67</v>
      </c>
      <c r="C998" t="s">
        <v>1576</v>
      </c>
      <c r="D998" t="s">
        <v>1957</v>
      </c>
      <c r="E998" t="s">
        <v>2262</v>
      </c>
      <c r="G998" t="s">
        <v>1173</v>
      </c>
      <c r="J998" t="s">
        <v>1579</v>
      </c>
      <c r="K998" s="2" t="str">
        <f>+IFERROR(VLOOKUP(B998,Sectores[[Sector]:[Columna1]],2),"")</f>
        <v>07 Delincuencia</v>
      </c>
      <c r="L998" s="2" t="str">
        <f>+IFERROR(VLOOKUP(C998,Contenido[[Contenido]:[Columna1]],2,0),"")</f>
        <v>07.02 Sentencias Dictadas por Delito</v>
      </c>
      <c r="M998" s="2" t="str">
        <f>+IFERROR(VLOOKUP(D998,Temas[[Tema]:[Columna1]],2,0),"")</f>
        <v>07.02.09 Delitos Contra la Fé Pública</v>
      </c>
      <c r="AA998">
        <v>39</v>
      </c>
      <c r="AB998">
        <v>27</v>
      </c>
      <c r="AC998">
        <v>27</v>
      </c>
      <c r="AD998">
        <v>46</v>
      </c>
      <c r="AE998">
        <v>37</v>
      </c>
      <c r="AF998">
        <v>26</v>
      </c>
      <c r="AG998">
        <v>24</v>
      </c>
    </row>
    <row r="999" spans="1:33" x14ac:dyDescent="0.25">
      <c r="A999" t="s">
        <v>2263</v>
      </c>
      <c r="B999" t="s">
        <v>67</v>
      </c>
      <c r="C999" t="s">
        <v>1576</v>
      </c>
      <c r="D999" t="s">
        <v>1591</v>
      </c>
      <c r="E999" t="s">
        <v>2264</v>
      </c>
      <c r="G999" t="s">
        <v>1173</v>
      </c>
      <c r="J999" t="s">
        <v>1579</v>
      </c>
      <c r="K999" s="2" t="str">
        <f>+IFERROR(VLOOKUP(B999,Sectores[[Sector]:[Columna1]],2),"")</f>
        <v>07 Delincuencia</v>
      </c>
      <c r="L999" s="2" t="str">
        <f>+IFERROR(VLOOKUP(C999,Contenido[[Contenido]:[Columna1]],2,0),"")</f>
        <v>07.02 Sentencias Dictadas por Delito</v>
      </c>
      <c r="M999" s="2" t="str">
        <f>+IFERROR(VLOOKUP(D999,Temas[[Tema]:[Columna1]],2,0),"")</f>
        <v>07.02.11 Delitos Contra la Propiedad y el Patrimonio</v>
      </c>
      <c r="AA999">
        <v>1779</v>
      </c>
      <c r="AB999">
        <v>1459</v>
      </c>
      <c r="AC999">
        <v>1241</v>
      </c>
      <c r="AD999">
        <v>1224</v>
      </c>
      <c r="AE999">
        <v>927</v>
      </c>
      <c r="AF999">
        <v>739</v>
      </c>
      <c r="AG999">
        <v>551</v>
      </c>
    </row>
    <row r="1000" spans="1:33" x14ac:dyDescent="0.25">
      <c r="A1000" t="s">
        <v>2265</v>
      </c>
      <c r="B1000" t="s">
        <v>67</v>
      </c>
      <c r="C1000" t="s">
        <v>1576</v>
      </c>
      <c r="D1000" t="s">
        <v>1743</v>
      </c>
      <c r="E1000" t="s">
        <v>2266</v>
      </c>
      <c r="G1000" t="s">
        <v>1173</v>
      </c>
      <c r="J1000" t="s">
        <v>1579</v>
      </c>
      <c r="K1000" s="2" t="str">
        <f>+IFERROR(VLOOKUP(B1000,Sectores[[Sector]:[Columna1]],2),"")</f>
        <v>07 Delincuencia</v>
      </c>
      <c r="L1000" s="2" t="str">
        <f>+IFERROR(VLOOKUP(C1000,Contenido[[Contenido]:[Columna1]],2,0),"")</f>
        <v>07.02 Sentencias Dictadas por Delito</v>
      </c>
      <c r="M1000" s="2" t="str">
        <f>+IFERROR(VLOOKUP(D1000,Temas[[Tema]:[Columna1]],2,0),"")</f>
        <v>07.02.17 Delitos e Infracciones de Tránsito</v>
      </c>
      <c r="AA1000">
        <v>1181</v>
      </c>
      <c r="AB1000">
        <v>1409</v>
      </c>
      <c r="AC1000">
        <v>1817</v>
      </c>
      <c r="AD1000">
        <v>2298</v>
      </c>
      <c r="AE1000">
        <v>2985</v>
      </c>
      <c r="AF1000">
        <v>2337</v>
      </c>
      <c r="AG1000">
        <v>2094</v>
      </c>
    </row>
    <row r="1001" spans="1:33" x14ac:dyDescent="0.25">
      <c r="A1001" t="s">
        <v>2267</v>
      </c>
      <c r="B1001" t="s">
        <v>67</v>
      </c>
      <c r="C1001" t="s">
        <v>1576</v>
      </c>
      <c r="D1001" t="s">
        <v>1591</v>
      </c>
      <c r="E1001" t="s">
        <v>2268</v>
      </c>
      <c r="G1001" t="s">
        <v>1173</v>
      </c>
      <c r="J1001" t="s">
        <v>1579</v>
      </c>
      <c r="K1001" s="2" t="str">
        <f>+IFERROR(VLOOKUP(B1001,Sectores[[Sector]:[Columna1]],2),"")</f>
        <v>07 Delincuencia</v>
      </c>
      <c r="L1001" s="2" t="str">
        <f>+IFERROR(VLOOKUP(C1001,Contenido[[Contenido]:[Columna1]],2,0),"")</f>
        <v>07.02 Sentencias Dictadas por Delito</v>
      </c>
      <c r="M1001" s="2" t="str">
        <f>+IFERROR(VLOOKUP(D1001,Temas[[Tema]:[Columna1]],2,0),"")</f>
        <v>07.02.11 Delitos Contra la Propiedad y el Patrimonio</v>
      </c>
      <c r="AA1001">
        <v>359</v>
      </c>
      <c r="AB1001">
        <v>337</v>
      </c>
      <c r="AC1001">
        <v>323</v>
      </c>
      <c r="AD1001">
        <v>358</v>
      </c>
      <c r="AE1001">
        <v>291</v>
      </c>
      <c r="AF1001">
        <v>238</v>
      </c>
      <c r="AG1001">
        <v>285</v>
      </c>
    </row>
    <row r="1002" spans="1:33" x14ac:dyDescent="0.25">
      <c r="A1002" t="s">
        <v>2269</v>
      </c>
      <c r="B1002" t="s">
        <v>67</v>
      </c>
      <c r="C1002" t="s">
        <v>1576</v>
      </c>
      <c r="D1002" t="s">
        <v>1581</v>
      </c>
      <c r="E1002" t="s">
        <v>2270</v>
      </c>
      <c r="G1002" t="s">
        <v>1173</v>
      </c>
      <c r="J1002" t="s">
        <v>1579</v>
      </c>
      <c r="K1002" s="2" t="str">
        <f>+IFERROR(VLOOKUP(B1002,Sectores[[Sector]:[Columna1]],2),"")</f>
        <v>07 Delincuencia</v>
      </c>
      <c r="L1002" s="2" t="str">
        <f>+IFERROR(VLOOKUP(C1002,Contenido[[Contenido]:[Columna1]],2,0),"")</f>
        <v>07.02 Sentencias Dictadas por Delito</v>
      </c>
      <c r="M1002" s="2" t="str">
        <f>+IFERROR(VLOOKUP(D1002,Temas[[Tema]:[Columna1]],2,0),"")</f>
        <v>07.02.15 Delitos Contra las Personas</v>
      </c>
      <c r="AA1002">
        <v>696</v>
      </c>
      <c r="AB1002">
        <v>768</v>
      </c>
      <c r="AC1002">
        <v>855</v>
      </c>
      <c r="AD1002">
        <v>858</v>
      </c>
      <c r="AE1002">
        <v>996</v>
      </c>
      <c r="AF1002">
        <v>1126</v>
      </c>
      <c r="AG1002">
        <v>1576</v>
      </c>
    </row>
    <row r="1003" spans="1:33" x14ac:dyDescent="0.25">
      <c r="A1003" t="s">
        <v>2271</v>
      </c>
      <c r="B1003" t="s">
        <v>67</v>
      </c>
      <c r="C1003" t="s">
        <v>1576</v>
      </c>
      <c r="D1003" t="s">
        <v>1591</v>
      </c>
      <c r="E1003" t="s">
        <v>2272</v>
      </c>
      <c r="G1003" t="s">
        <v>1173</v>
      </c>
      <c r="J1003" t="s">
        <v>1579</v>
      </c>
      <c r="K1003" s="2" t="str">
        <f>+IFERROR(VLOOKUP(B1003,Sectores[[Sector]:[Columna1]],2),"")</f>
        <v>07 Delincuencia</v>
      </c>
      <c r="L1003" s="2" t="str">
        <f>+IFERROR(VLOOKUP(C1003,Contenido[[Contenido]:[Columna1]],2,0),"")</f>
        <v>07.02 Sentencias Dictadas por Delito</v>
      </c>
      <c r="M1003" s="2" t="str">
        <f>+IFERROR(VLOOKUP(D1003,Temas[[Tema]:[Columna1]],2,0),"")</f>
        <v>07.02.11 Delitos Contra la Propiedad y el Patrimonio</v>
      </c>
      <c r="AA1003">
        <v>758</v>
      </c>
      <c r="AB1003">
        <v>784</v>
      </c>
      <c r="AC1003">
        <v>925</v>
      </c>
      <c r="AD1003">
        <v>1468</v>
      </c>
      <c r="AE1003">
        <v>2020</v>
      </c>
      <c r="AF1003">
        <v>1830</v>
      </c>
      <c r="AG1003">
        <v>1957</v>
      </c>
    </row>
    <row r="1004" spans="1:33" x14ac:dyDescent="0.25">
      <c r="A1004" t="s">
        <v>2273</v>
      </c>
      <c r="B1004" t="s">
        <v>67</v>
      </c>
      <c r="C1004" t="s">
        <v>1576</v>
      </c>
      <c r="D1004" t="s">
        <v>194</v>
      </c>
      <c r="E1004" t="s">
        <v>2274</v>
      </c>
      <c r="G1004" t="s">
        <v>1173</v>
      </c>
      <c r="J1004" t="s">
        <v>1579</v>
      </c>
      <c r="K1004" s="2" t="str">
        <f>+IFERROR(VLOOKUP(B1004,Sectores[[Sector]:[Columna1]],2),"")</f>
        <v>07 Delincuencia</v>
      </c>
      <c r="L1004" s="2" t="str">
        <f>+IFERROR(VLOOKUP(C1004,Contenido[[Contenido]:[Columna1]],2,0),"")</f>
        <v>07.02 Sentencias Dictadas por Delito</v>
      </c>
      <c r="M1004" s="2" t="str">
        <f>+IFERROR(VLOOKUP(D1004,Temas[[Tema]:[Columna1]],2,0),"")</f>
        <v>07.02.29 Otros</v>
      </c>
      <c r="AA1004">
        <v>69</v>
      </c>
      <c r="AB1004">
        <v>87</v>
      </c>
      <c r="AC1004">
        <v>97</v>
      </c>
      <c r="AD1004">
        <v>109</v>
      </c>
      <c r="AE1004">
        <v>104</v>
      </c>
      <c r="AF1004">
        <v>141</v>
      </c>
      <c r="AG1004">
        <v>154</v>
      </c>
    </row>
    <row r="1005" spans="1:33" x14ac:dyDescent="0.25">
      <c r="A1005" t="s">
        <v>2275</v>
      </c>
      <c r="B1005" t="s">
        <v>67</v>
      </c>
      <c r="C1005" t="s">
        <v>1576</v>
      </c>
      <c r="D1005" t="s">
        <v>1647</v>
      </c>
      <c r="E1005" t="s">
        <v>2276</v>
      </c>
      <c r="G1005" t="s">
        <v>1173</v>
      </c>
      <c r="J1005" t="s">
        <v>1579</v>
      </c>
      <c r="K1005" s="2" t="str">
        <f>+IFERROR(VLOOKUP(B1005,Sectores[[Sector]:[Columna1]],2),"")</f>
        <v>07 Delincuencia</v>
      </c>
      <c r="L1005" s="2" t="str">
        <f>+IFERROR(VLOOKUP(C1005,Contenido[[Contenido]:[Columna1]],2,0),"")</f>
        <v>07.02 Sentencias Dictadas por Delito</v>
      </c>
      <c r="M1005" s="2" t="str">
        <f>+IFERROR(VLOOKUP(D1005,Temas[[Tema]:[Columna1]],2,0),"")</f>
        <v>07.02.07 Delitos Contra el Orden Público, Funcionarios o Agentes del Estado</v>
      </c>
      <c r="AA1005">
        <v>28</v>
      </c>
      <c r="AB1005">
        <v>26</v>
      </c>
      <c r="AC1005">
        <v>34</v>
      </c>
      <c r="AD1005">
        <v>27</v>
      </c>
      <c r="AE1005">
        <v>19</v>
      </c>
      <c r="AF1005">
        <v>24</v>
      </c>
      <c r="AG1005">
        <v>217</v>
      </c>
    </row>
    <row r="1006" spans="1:33" x14ac:dyDescent="0.25">
      <c r="A1006" t="s">
        <v>2277</v>
      </c>
      <c r="B1006" t="s">
        <v>67</v>
      </c>
      <c r="C1006" t="s">
        <v>1576</v>
      </c>
      <c r="D1006" t="s">
        <v>1787</v>
      </c>
      <c r="E1006" t="s">
        <v>2278</v>
      </c>
      <c r="G1006" t="s">
        <v>1173</v>
      </c>
      <c r="J1006" t="s">
        <v>1579</v>
      </c>
      <c r="K1006" s="2" t="str">
        <f>+IFERROR(VLOOKUP(B1006,Sectores[[Sector]:[Columna1]],2),"")</f>
        <v>07 Delincuencia</v>
      </c>
      <c r="L1006" s="2" t="str">
        <f>+IFERROR(VLOOKUP(C1006,Contenido[[Contenido]:[Columna1]],2,0),"")</f>
        <v>07.02 Sentencias Dictadas por Delito</v>
      </c>
      <c r="M1006" s="2" t="str">
        <f>+IFERROR(VLOOKUP(D1006,Temas[[Tema]:[Columna1]],2,0),"")</f>
        <v xml:space="preserve">07.02.28 Drogas </v>
      </c>
      <c r="AA1006">
        <v>1379</v>
      </c>
      <c r="AB1006">
        <v>1119</v>
      </c>
      <c r="AC1006">
        <v>1247</v>
      </c>
      <c r="AD1006">
        <v>1578</v>
      </c>
      <c r="AE1006">
        <v>1436</v>
      </c>
      <c r="AF1006">
        <v>1172</v>
      </c>
      <c r="AG1006">
        <v>804</v>
      </c>
    </row>
    <row r="1007" spans="1:33" x14ac:dyDescent="0.25">
      <c r="A1007" t="s">
        <v>2279</v>
      </c>
      <c r="B1007" t="s">
        <v>67</v>
      </c>
      <c r="C1007" t="s">
        <v>1576</v>
      </c>
      <c r="D1007" t="s">
        <v>1577</v>
      </c>
      <c r="E1007" t="s">
        <v>2280</v>
      </c>
      <c r="G1007" t="s">
        <v>1173</v>
      </c>
      <c r="J1007" t="s">
        <v>1579</v>
      </c>
      <c r="K1007" s="2" t="str">
        <f>+IFERROR(VLOOKUP(B1007,Sectores[[Sector]:[Columna1]],2),"")</f>
        <v>07 Delincuencia</v>
      </c>
      <c r="L1007" s="2" t="str">
        <f>+IFERROR(VLOOKUP(C1007,Contenido[[Contenido]:[Columna1]],2,0),"")</f>
        <v>07.02 Sentencias Dictadas por Delito</v>
      </c>
      <c r="M1007" s="2" t="str">
        <f>+IFERROR(VLOOKUP(D1007,Temas[[Tema]:[Columna1]],2,0),"")</f>
        <v>07.02.16 Delitos de Tenecia y Porte de Armas</v>
      </c>
      <c r="AA1007">
        <v>575</v>
      </c>
      <c r="AB1007">
        <v>771</v>
      </c>
      <c r="AC1007">
        <v>771</v>
      </c>
      <c r="AD1007">
        <v>1009</v>
      </c>
      <c r="AE1007">
        <v>1460</v>
      </c>
      <c r="AF1007">
        <v>3387</v>
      </c>
      <c r="AG1007">
        <v>1544</v>
      </c>
    </row>
    <row r="1008" spans="1:33" x14ac:dyDescent="0.25">
      <c r="A1008" t="s">
        <v>2281</v>
      </c>
      <c r="B1008" t="s">
        <v>67</v>
      </c>
      <c r="C1008" t="s">
        <v>1576</v>
      </c>
      <c r="D1008" t="s">
        <v>194</v>
      </c>
      <c r="E1008" t="s">
        <v>2282</v>
      </c>
      <c r="G1008" t="s">
        <v>1173</v>
      </c>
      <c r="J1008" t="s">
        <v>1579</v>
      </c>
      <c r="K1008" s="2" t="str">
        <f>+IFERROR(VLOOKUP(B1008,Sectores[[Sector]:[Columna1]],2),"")</f>
        <v>07 Delincuencia</v>
      </c>
      <c r="L1008" s="2" t="str">
        <f>+IFERROR(VLOOKUP(C1008,Contenido[[Contenido]:[Columna1]],2,0),"")</f>
        <v>07.02 Sentencias Dictadas por Delito</v>
      </c>
      <c r="M1008" s="2" t="str">
        <f>+IFERROR(VLOOKUP(D1008,Temas[[Tema]:[Columna1]],2,0),"")</f>
        <v>07.02.29 Otros</v>
      </c>
      <c r="AA1008">
        <v>161</v>
      </c>
      <c r="AB1008">
        <v>126</v>
      </c>
      <c r="AC1008">
        <v>155</v>
      </c>
      <c r="AD1008">
        <v>50</v>
      </c>
      <c r="AE1008">
        <v>18</v>
      </c>
      <c r="AF1008">
        <v>15</v>
      </c>
      <c r="AG1008">
        <v>5</v>
      </c>
    </row>
    <row r="1009" spans="1:33" x14ac:dyDescent="0.25">
      <c r="A1009" t="s">
        <v>2283</v>
      </c>
      <c r="B1009" t="s">
        <v>67</v>
      </c>
      <c r="C1009" t="s">
        <v>1576</v>
      </c>
      <c r="D1009" t="s">
        <v>1919</v>
      </c>
      <c r="E1009" t="s">
        <v>2284</v>
      </c>
      <c r="G1009" t="s">
        <v>1173</v>
      </c>
      <c r="J1009" t="s">
        <v>1579</v>
      </c>
      <c r="K1009" s="2" t="str">
        <f>+IFERROR(VLOOKUP(B1009,Sectores[[Sector]:[Columna1]],2),"")</f>
        <v>07 Delincuencia</v>
      </c>
      <c r="L1009" s="2" t="str">
        <f>+IFERROR(VLOOKUP(C1009,Contenido[[Contenido]:[Columna1]],2,0),"")</f>
        <v>07.02 Sentencias Dictadas por Delito</v>
      </c>
      <c r="M1009" s="2" t="str">
        <f>+IFERROR(VLOOKUP(D1009,Temas[[Tema]:[Columna1]],2,0),"")</f>
        <v>07.02.13 Delitos Contra la Seguridad</v>
      </c>
      <c r="AA1009">
        <v>1</v>
      </c>
      <c r="AB1009">
        <v>5</v>
      </c>
      <c r="AC1009">
        <v>4</v>
      </c>
      <c r="AD1009">
        <v>5</v>
      </c>
      <c r="AE1009">
        <v>11</v>
      </c>
      <c r="AF1009">
        <v>24</v>
      </c>
      <c r="AG1009">
        <v>17</v>
      </c>
    </row>
    <row r="1010" spans="1:33" x14ac:dyDescent="0.25">
      <c r="A1010" t="s">
        <v>2285</v>
      </c>
      <c r="B1010" t="s">
        <v>67</v>
      </c>
      <c r="C1010" t="s">
        <v>1576</v>
      </c>
      <c r="D1010" t="s">
        <v>1647</v>
      </c>
      <c r="E1010" t="s">
        <v>2286</v>
      </c>
      <c r="G1010" t="s">
        <v>1173</v>
      </c>
      <c r="J1010" t="s">
        <v>1579</v>
      </c>
      <c r="K1010" s="2" t="str">
        <f>+IFERROR(VLOOKUP(B1010,Sectores[[Sector]:[Columna1]],2),"")</f>
        <v>07 Delincuencia</v>
      </c>
      <c r="L1010" s="2" t="str">
        <f>+IFERROR(VLOOKUP(C1010,Contenido[[Contenido]:[Columna1]],2,0),"")</f>
        <v>07.02 Sentencias Dictadas por Delito</v>
      </c>
      <c r="M1010" s="2" t="str">
        <f>+IFERROR(VLOOKUP(D1010,Temas[[Tema]:[Columna1]],2,0),"")</f>
        <v>07.02.07 Delitos Contra el Orden Público, Funcionarios o Agentes del Estado</v>
      </c>
      <c r="AA1010">
        <v>0</v>
      </c>
      <c r="AB1010">
        <v>1</v>
      </c>
      <c r="AC1010">
        <v>4</v>
      </c>
      <c r="AD1010">
        <v>46</v>
      </c>
      <c r="AE1010">
        <v>76</v>
      </c>
      <c r="AF1010">
        <v>60</v>
      </c>
      <c r="AG1010">
        <v>48</v>
      </c>
    </row>
    <row r="1011" spans="1:33" x14ac:dyDescent="0.25">
      <c r="A1011" t="s">
        <v>2287</v>
      </c>
      <c r="B1011" t="s">
        <v>67</v>
      </c>
      <c r="C1011" t="s">
        <v>1576</v>
      </c>
      <c r="D1011" t="s">
        <v>1601</v>
      </c>
      <c r="E1011" t="s">
        <v>2288</v>
      </c>
      <c r="G1011" t="s">
        <v>1173</v>
      </c>
      <c r="J1011" t="s">
        <v>1579</v>
      </c>
      <c r="K1011" s="2" t="str">
        <f>+IFERROR(VLOOKUP(B1011,Sectores[[Sector]:[Columna1]],2),"")</f>
        <v>07 Delincuencia</v>
      </c>
      <c r="L1011" s="2" t="str">
        <f>+IFERROR(VLOOKUP(C1011,Contenido[[Contenido]:[Columna1]],2,0),"")</f>
        <v>07.02 Sentencias Dictadas por Delito</v>
      </c>
      <c r="M1011" s="2" t="str">
        <f>+IFERROR(VLOOKUP(D1011,Temas[[Tema]:[Columna1]],2,0),"")</f>
        <v>07.02.18 Delitos Económicos</v>
      </c>
      <c r="AA1011">
        <v>83</v>
      </c>
      <c r="AB1011">
        <v>86</v>
      </c>
      <c r="AC1011">
        <v>90</v>
      </c>
      <c r="AD1011">
        <v>138</v>
      </c>
      <c r="AE1011">
        <v>126</v>
      </c>
      <c r="AF1011">
        <v>156</v>
      </c>
      <c r="AG1011">
        <v>136</v>
      </c>
    </row>
    <row r="1012" spans="1:33" x14ac:dyDescent="0.25">
      <c r="A1012" t="s">
        <v>2289</v>
      </c>
      <c r="B1012" t="s">
        <v>67</v>
      </c>
      <c r="C1012" t="s">
        <v>1576</v>
      </c>
      <c r="D1012" t="s">
        <v>1601</v>
      </c>
      <c r="E1012" t="s">
        <v>2290</v>
      </c>
      <c r="G1012" t="s">
        <v>1173</v>
      </c>
      <c r="J1012" t="s">
        <v>1579</v>
      </c>
      <c r="K1012" s="2" t="str">
        <f>+IFERROR(VLOOKUP(B1012,Sectores[[Sector]:[Columna1]],2),"")</f>
        <v>07 Delincuencia</v>
      </c>
      <c r="L1012" s="2" t="str">
        <f>+IFERROR(VLOOKUP(C1012,Contenido[[Contenido]:[Columna1]],2,0),"")</f>
        <v>07.02 Sentencias Dictadas por Delito</v>
      </c>
      <c r="M1012" s="2" t="str">
        <f>+IFERROR(VLOOKUP(D1012,Temas[[Tema]:[Columna1]],2,0),"")</f>
        <v>07.02.18 Delitos Económicos</v>
      </c>
      <c r="AA1012">
        <v>40</v>
      </c>
      <c r="AB1012">
        <v>38</v>
      </c>
      <c r="AC1012">
        <v>47</v>
      </c>
      <c r="AD1012">
        <v>90</v>
      </c>
      <c r="AE1012">
        <v>74</v>
      </c>
      <c r="AF1012">
        <v>59</v>
      </c>
      <c r="AG1012">
        <v>56</v>
      </c>
    </row>
    <row r="1013" spans="1:33" x14ac:dyDescent="0.25">
      <c r="A1013" t="s">
        <v>2291</v>
      </c>
      <c r="B1013" t="s">
        <v>67</v>
      </c>
      <c r="C1013" t="s">
        <v>1576</v>
      </c>
      <c r="D1013" t="s">
        <v>194</v>
      </c>
      <c r="E1013" t="s">
        <v>2292</v>
      </c>
      <c r="G1013" t="s">
        <v>1173</v>
      </c>
      <c r="J1013" t="s">
        <v>1579</v>
      </c>
      <c r="K1013" s="2" t="str">
        <f>+IFERROR(VLOOKUP(B1013,Sectores[[Sector]:[Columna1]],2),"")</f>
        <v>07 Delincuencia</v>
      </c>
      <c r="L1013" s="2" t="str">
        <f>+IFERROR(VLOOKUP(C1013,Contenido[[Contenido]:[Columna1]],2,0),"")</f>
        <v>07.02 Sentencias Dictadas por Delito</v>
      </c>
      <c r="M1013" s="2" t="str">
        <f>+IFERROR(VLOOKUP(D1013,Temas[[Tema]:[Columna1]],2,0),"")</f>
        <v>07.02.29 Otros</v>
      </c>
      <c r="AA1013">
        <v>27</v>
      </c>
      <c r="AB1013">
        <v>41</v>
      </c>
      <c r="AC1013">
        <v>44</v>
      </c>
      <c r="AD1013">
        <v>33</v>
      </c>
      <c r="AE1013">
        <v>37</v>
      </c>
      <c r="AF1013">
        <v>16</v>
      </c>
      <c r="AG1013">
        <v>34</v>
      </c>
    </row>
    <row r="1014" spans="1:33" x14ac:dyDescent="0.25">
      <c r="A1014" t="s">
        <v>2293</v>
      </c>
      <c r="B1014" t="s">
        <v>67</v>
      </c>
      <c r="C1014" t="s">
        <v>1576</v>
      </c>
      <c r="D1014" t="s">
        <v>194</v>
      </c>
      <c r="E1014" t="s">
        <v>2294</v>
      </c>
      <c r="G1014" t="s">
        <v>1173</v>
      </c>
      <c r="J1014" t="s">
        <v>1579</v>
      </c>
      <c r="K1014" s="2" t="str">
        <f>+IFERROR(VLOOKUP(B1014,Sectores[[Sector]:[Columna1]],2),"")</f>
        <v>07 Delincuencia</v>
      </c>
      <c r="L1014" s="2" t="str">
        <f>+IFERROR(VLOOKUP(C1014,Contenido[[Contenido]:[Columna1]],2,0),"")</f>
        <v>07.02 Sentencias Dictadas por Delito</v>
      </c>
      <c r="M1014" s="2" t="str">
        <f>+IFERROR(VLOOKUP(D1014,Temas[[Tema]:[Columna1]],2,0),"")</f>
        <v>07.02.29 Otros</v>
      </c>
      <c r="AA1014">
        <v>216</v>
      </c>
      <c r="AB1014">
        <v>139</v>
      </c>
      <c r="AC1014">
        <v>777</v>
      </c>
      <c r="AD1014">
        <v>1038</v>
      </c>
      <c r="AE1014">
        <v>705</v>
      </c>
      <c r="AF1014">
        <v>861</v>
      </c>
      <c r="AG1014">
        <v>935</v>
      </c>
    </row>
    <row r="1015" spans="1:33" x14ac:dyDescent="0.25">
      <c r="A1015" t="s">
        <v>2295</v>
      </c>
      <c r="B1015" t="s">
        <v>67</v>
      </c>
      <c r="C1015" t="s">
        <v>1576</v>
      </c>
      <c r="D1015" t="s">
        <v>194</v>
      </c>
      <c r="E1015" t="s">
        <v>2296</v>
      </c>
      <c r="G1015" t="s">
        <v>1173</v>
      </c>
      <c r="J1015" t="s">
        <v>1579</v>
      </c>
      <c r="K1015" s="2" t="str">
        <f>+IFERROR(VLOOKUP(B1015,Sectores[[Sector]:[Columna1]],2),"")</f>
        <v>07 Delincuencia</v>
      </c>
      <c r="L1015" s="2" t="str">
        <f>+IFERROR(VLOOKUP(C1015,Contenido[[Contenido]:[Columna1]],2,0),"")</f>
        <v>07.02 Sentencias Dictadas por Delito</v>
      </c>
      <c r="M1015" s="2" t="str">
        <f>+IFERROR(VLOOKUP(D1015,Temas[[Tema]:[Columna1]],2,0),"")</f>
        <v>07.02.29 Otros</v>
      </c>
      <c r="AA1015">
        <v>14002</v>
      </c>
      <c r="AB1015">
        <v>15369</v>
      </c>
      <c r="AC1015">
        <v>15360</v>
      </c>
      <c r="AD1015">
        <v>14457</v>
      </c>
      <c r="AE1015">
        <v>13361</v>
      </c>
      <c r="AF1015">
        <v>14417</v>
      </c>
      <c r="AG1015">
        <v>15263</v>
      </c>
    </row>
    <row r="1016" spans="1:33" x14ac:dyDescent="0.25">
      <c r="A1016" t="s">
        <v>2297</v>
      </c>
      <c r="B1016" t="s">
        <v>67</v>
      </c>
      <c r="C1016" t="s">
        <v>1576</v>
      </c>
      <c r="D1016" t="s">
        <v>1629</v>
      </c>
      <c r="E1016" t="s">
        <v>2298</v>
      </c>
      <c r="G1016" t="s">
        <v>1173</v>
      </c>
      <c r="J1016" t="s">
        <v>1579</v>
      </c>
      <c r="K1016" s="2" t="str">
        <f>+IFERROR(VLOOKUP(B1016,Sectores[[Sector]:[Columna1]],2),"")</f>
        <v>07 Delincuencia</v>
      </c>
      <c r="L1016" s="2" t="str">
        <f>+IFERROR(VLOOKUP(C1016,Contenido[[Contenido]:[Columna1]],2,0),"")</f>
        <v>07.02 Sentencias Dictadas por Delito</v>
      </c>
      <c r="M1016" s="2" t="str">
        <f>+IFERROR(VLOOKUP(D1016,Temas[[Tema]:[Columna1]],2,0),"")</f>
        <v xml:space="preserve">07.02.27 Delitos Violentos </v>
      </c>
      <c r="AA1016">
        <v>64</v>
      </c>
      <c r="AB1016">
        <v>54</v>
      </c>
      <c r="AC1016">
        <v>62</v>
      </c>
      <c r="AD1016">
        <v>68</v>
      </c>
      <c r="AE1016">
        <v>58</v>
      </c>
      <c r="AF1016">
        <v>58</v>
      </c>
      <c r="AG1016">
        <v>74</v>
      </c>
    </row>
    <row r="1017" spans="1:33" x14ac:dyDescent="0.25">
      <c r="A1017" t="s">
        <v>2299</v>
      </c>
      <c r="B1017" t="s">
        <v>67</v>
      </c>
      <c r="C1017" t="s">
        <v>1576</v>
      </c>
      <c r="D1017" t="s">
        <v>1588</v>
      </c>
      <c r="E1017" t="s">
        <v>2300</v>
      </c>
      <c r="G1017" t="s">
        <v>1173</v>
      </c>
      <c r="J1017" t="s">
        <v>1579</v>
      </c>
      <c r="K1017" s="2" t="str">
        <f>+IFERROR(VLOOKUP(B1017,Sectores[[Sector]:[Columna1]],2),"")</f>
        <v>07 Delincuencia</v>
      </c>
      <c r="L1017" s="2" t="str">
        <f>+IFERROR(VLOOKUP(C1017,Contenido[[Contenido]:[Columna1]],2,0),"")</f>
        <v>07.02 Sentencias Dictadas por Delito</v>
      </c>
      <c r="M1017" s="2" t="str">
        <f>+IFERROR(VLOOKUP(D1017,Temas[[Tema]:[Columna1]],2,0),"")</f>
        <v>07.02.06 Delitos Contra el Medioambientales y Seres Vivos</v>
      </c>
      <c r="AA1017">
        <v>0</v>
      </c>
      <c r="AB1017">
        <v>0</v>
      </c>
      <c r="AC1017">
        <v>0</v>
      </c>
      <c r="AD1017">
        <v>0</v>
      </c>
      <c r="AE1017">
        <v>3</v>
      </c>
      <c r="AF1017">
        <v>1</v>
      </c>
      <c r="AG1017">
        <v>0</v>
      </c>
    </row>
    <row r="1018" spans="1:33" x14ac:dyDescent="0.25">
      <c r="A1018" t="s">
        <v>2301</v>
      </c>
      <c r="B1018" t="s">
        <v>67</v>
      </c>
      <c r="C1018" t="s">
        <v>1576</v>
      </c>
      <c r="D1018" t="s">
        <v>1919</v>
      </c>
      <c r="E1018" t="s">
        <v>2302</v>
      </c>
      <c r="G1018" t="s">
        <v>1173</v>
      </c>
      <c r="J1018" t="s">
        <v>1579</v>
      </c>
      <c r="K1018" s="2" t="str">
        <f>+IFERROR(VLOOKUP(B1018,Sectores[[Sector]:[Columna1]],2),"")</f>
        <v>07 Delincuencia</v>
      </c>
      <c r="L1018" s="2" t="str">
        <f>+IFERROR(VLOOKUP(C1018,Contenido[[Contenido]:[Columna1]],2,0),"")</f>
        <v>07.02 Sentencias Dictadas por Delito</v>
      </c>
      <c r="M1018" s="2" t="str">
        <f>+IFERROR(VLOOKUP(D1018,Temas[[Tema]:[Columna1]],2,0),"")</f>
        <v>07.02.13 Delitos Contra la Seguridad</v>
      </c>
      <c r="AA1018">
        <v>0</v>
      </c>
      <c r="AB1018">
        <v>0</v>
      </c>
      <c r="AC1018">
        <v>0</v>
      </c>
      <c r="AD1018">
        <v>0</v>
      </c>
      <c r="AE1018">
        <v>0</v>
      </c>
      <c r="AF1018">
        <v>9</v>
      </c>
      <c r="AG1018">
        <v>6</v>
      </c>
    </row>
    <row r="1019" spans="1:33" x14ac:dyDescent="0.25">
      <c r="A1019" t="s">
        <v>2303</v>
      </c>
      <c r="B1019" t="s">
        <v>67</v>
      </c>
      <c r="C1019" t="s">
        <v>1576</v>
      </c>
      <c r="D1019" t="s">
        <v>1601</v>
      </c>
      <c r="E1019" t="s">
        <v>2304</v>
      </c>
      <c r="G1019" t="s">
        <v>1173</v>
      </c>
      <c r="J1019" t="s">
        <v>1579</v>
      </c>
      <c r="K1019" s="2" t="str">
        <f>+IFERROR(VLOOKUP(B1019,Sectores[[Sector]:[Columna1]],2),"")</f>
        <v>07 Delincuencia</v>
      </c>
      <c r="L1019" s="2" t="str">
        <f>+IFERROR(VLOOKUP(C1019,Contenido[[Contenido]:[Columna1]],2,0),"")</f>
        <v>07.02 Sentencias Dictadas por Delito</v>
      </c>
      <c r="M1019" s="2" t="str">
        <f>+IFERROR(VLOOKUP(D1019,Temas[[Tema]:[Columna1]],2,0),"")</f>
        <v>07.02.18 Delitos Económicos</v>
      </c>
      <c r="AA1019">
        <v>1534</v>
      </c>
      <c r="AB1019">
        <v>1855</v>
      </c>
      <c r="AC1019">
        <v>2180</v>
      </c>
      <c r="AD1019">
        <v>2131</v>
      </c>
      <c r="AE1019">
        <v>2456</v>
      </c>
      <c r="AF1019">
        <v>2103</v>
      </c>
      <c r="AG1019">
        <v>1547</v>
      </c>
    </row>
    <row r="1020" spans="1:33" x14ac:dyDescent="0.25">
      <c r="A1020" t="s">
        <v>2305</v>
      </c>
      <c r="B1020" t="s">
        <v>67</v>
      </c>
      <c r="C1020" t="s">
        <v>1576</v>
      </c>
      <c r="D1020" t="s">
        <v>1577</v>
      </c>
      <c r="E1020" t="s">
        <v>2306</v>
      </c>
      <c r="G1020" t="s">
        <v>1173</v>
      </c>
      <c r="J1020" t="s">
        <v>1579</v>
      </c>
      <c r="K1020" s="2" t="str">
        <f>+IFERROR(VLOOKUP(B1020,Sectores[[Sector]:[Columna1]],2),"")</f>
        <v>07 Delincuencia</v>
      </c>
      <c r="L1020" s="2" t="str">
        <f>+IFERROR(VLOOKUP(C1020,Contenido[[Contenido]:[Columna1]],2,0),"")</f>
        <v>07.02 Sentencias Dictadas por Delito</v>
      </c>
      <c r="M1020" s="2" t="str">
        <f>+IFERROR(VLOOKUP(D1020,Temas[[Tema]:[Columna1]],2,0),"")</f>
        <v>07.02.16 Delitos de Tenecia y Porte de Armas</v>
      </c>
      <c r="AA1020">
        <v>8002</v>
      </c>
      <c r="AB1020">
        <v>9287</v>
      </c>
      <c r="AC1020">
        <v>9899</v>
      </c>
      <c r="AD1020">
        <v>10223</v>
      </c>
      <c r="AE1020">
        <v>10421</v>
      </c>
      <c r="AF1020">
        <v>9572</v>
      </c>
      <c r="AG1020">
        <v>6849</v>
      </c>
    </row>
    <row r="1021" spans="1:33" x14ac:dyDescent="0.25">
      <c r="A1021" t="s">
        <v>2307</v>
      </c>
      <c r="B1021" t="s">
        <v>67</v>
      </c>
      <c r="C1021" t="s">
        <v>1576</v>
      </c>
      <c r="D1021" t="s">
        <v>1787</v>
      </c>
      <c r="E1021" t="s">
        <v>2308</v>
      </c>
      <c r="G1021" t="s">
        <v>1173</v>
      </c>
      <c r="J1021" t="s">
        <v>1579</v>
      </c>
      <c r="K1021" s="2" t="str">
        <f>+IFERROR(VLOOKUP(B1021,Sectores[[Sector]:[Columna1]],2),"")</f>
        <v>07 Delincuencia</v>
      </c>
      <c r="L1021" s="2" t="str">
        <f>+IFERROR(VLOOKUP(C1021,Contenido[[Contenido]:[Columna1]],2,0),"")</f>
        <v>07.02 Sentencias Dictadas por Delito</v>
      </c>
      <c r="M1021" s="2" t="str">
        <f>+IFERROR(VLOOKUP(D1021,Temas[[Tema]:[Columna1]],2,0),"")</f>
        <v xml:space="preserve">07.02.28 Drogas </v>
      </c>
      <c r="AA1021">
        <v>3</v>
      </c>
      <c r="AB1021">
        <v>6</v>
      </c>
      <c r="AC1021">
        <v>3</v>
      </c>
      <c r="AD1021">
        <v>0</v>
      </c>
      <c r="AE1021">
        <v>0</v>
      </c>
      <c r="AF1021">
        <v>0</v>
      </c>
      <c r="AG1021">
        <v>0</v>
      </c>
    </row>
    <row r="1022" spans="1:33" x14ac:dyDescent="0.25">
      <c r="A1022" t="s">
        <v>2309</v>
      </c>
      <c r="B1022" t="s">
        <v>67</v>
      </c>
      <c r="C1022" t="s">
        <v>1576</v>
      </c>
      <c r="D1022" t="s">
        <v>1577</v>
      </c>
      <c r="E1022" t="s">
        <v>2310</v>
      </c>
      <c r="G1022" t="s">
        <v>1173</v>
      </c>
      <c r="J1022" t="s">
        <v>1579</v>
      </c>
      <c r="K1022" s="2" t="str">
        <f>+IFERROR(VLOOKUP(B1022,Sectores[[Sector]:[Columna1]],2),"")</f>
        <v>07 Delincuencia</v>
      </c>
      <c r="L1022" s="2" t="str">
        <f>+IFERROR(VLOOKUP(C1022,Contenido[[Contenido]:[Columna1]],2,0),"")</f>
        <v>07.02 Sentencias Dictadas por Delito</v>
      </c>
      <c r="M1022" s="2" t="str">
        <f>+IFERROR(VLOOKUP(D1022,Temas[[Tema]:[Columna1]],2,0),"")</f>
        <v>07.02.16 Delitos de Tenecia y Porte de Armas</v>
      </c>
      <c r="AA1022">
        <v>2281</v>
      </c>
      <c r="AB1022">
        <v>2343</v>
      </c>
      <c r="AC1022">
        <v>2140</v>
      </c>
      <c r="AD1022">
        <v>1015</v>
      </c>
      <c r="AE1022">
        <v>479</v>
      </c>
      <c r="AF1022">
        <v>170</v>
      </c>
      <c r="AG1022">
        <v>134</v>
      </c>
    </row>
    <row r="1023" spans="1:33" x14ac:dyDescent="0.25">
      <c r="A1023" t="s">
        <v>2311</v>
      </c>
      <c r="B1023" t="s">
        <v>67</v>
      </c>
      <c r="C1023" t="s">
        <v>1576</v>
      </c>
      <c r="D1023" t="s">
        <v>1577</v>
      </c>
      <c r="E1023" t="s">
        <v>2312</v>
      </c>
      <c r="G1023" t="s">
        <v>1173</v>
      </c>
      <c r="J1023" t="s">
        <v>1579</v>
      </c>
      <c r="K1023" s="2" t="str">
        <f>+IFERROR(VLOOKUP(B1023,Sectores[[Sector]:[Columna1]],2),"")</f>
        <v>07 Delincuencia</v>
      </c>
      <c r="L1023" s="2" t="str">
        <f>+IFERROR(VLOOKUP(C1023,Contenido[[Contenido]:[Columna1]],2,0),"")</f>
        <v>07.02 Sentencias Dictadas por Delito</v>
      </c>
      <c r="M1023" s="2" t="str">
        <f>+IFERROR(VLOOKUP(D1023,Temas[[Tema]:[Columna1]],2,0),"")</f>
        <v>07.02.16 Delitos de Tenecia y Porte de Armas</v>
      </c>
      <c r="AA1023">
        <v>0</v>
      </c>
      <c r="AB1023">
        <v>0</v>
      </c>
      <c r="AC1023">
        <v>2</v>
      </c>
      <c r="AD1023">
        <v>28</v>
      </c>
      <c r="AE1023">
        <v>38</v>
      </c>
      <c r="AF1023">
        <v>28</v>
      </c>
      <c r="AG1023">
        <v>42</v>
      </c>
    </row>
    <row r="1024" spans="1:33" x14ac:dyDescent="0.25">
      <c r="A1024" t="s">
        <v>2313</v>
      </c>
      <c r="B1024" t="s">
        <v>67</v>
      </c>
      <c r="C1024" t="s">
        <v>1576</v>
      </c>
      <c r="D1024" t="s">
        <v>1577</v>
      </c>
      <c r="E1024" t="s">
        <v>2314</v>
      </c>
      <c r="G1024" t="s">
        <v>1173</v>
      </c>
      <c r="J1024" t="s">
        <v>1579</v>
      </c>
      <c r="K1024" s="2" t="str">
        <f>+IFERROR(VLOOKUP(B1024,Sectores[[Sector]:[Columna1]],2),"")</f>
        <v>07 Delincuencia</v>
      </c>
      <c r="L1024" s="2" t="str">
        <f>+IFERROR(VLOOKUP(C1024,Contenido[[Contenido]:[Columna1]],2,0),"")</f>
        <v>07.02 Sentencias Dictadas por Delito</v>
      </c>
      <c r="M1024" s="2" t="str">
        <f>+IFERROR(VLOOKUP(D1024,Temas[[Tema]:[Columna1]],2,0),"")</f>
        <v>07.02.16 Delitos de Tenecia y Porte de Armas</v>
      </c>
      <c r="AA1024">
        <v>498</v>
      </c>
      <c r="AB1024">
        <v>516</v>
      </c>
      <c r="AC1024">
        <v>681</v>
      </c>
      <c r="AD1024">
        <v>1242</v>
      </c>
      <c r="AE1024">
        <v>1222</v>
      </c>
      <c r="AF1024">
        <v>1204</v>
      </c>
      <c r="AG1024">
        <v>1106</v>
      </c>
    </row>
    <row r="1025" spans="1:33" x14ac:dyDescent="0.25">
      <c r="A1025" t="s">
        <v>2315</v>
      </c>
      <c r="B1025" t="s">
        <v>67</v>
      </c>
      <c r="C1025" t="s">
        <v>1576</v>
      </c>
      <c r="D1025" t="s">
        <v>1577</v>
      </c>
      <c r="E1025" t="s">
        <v>2316</v>
      </c>
      <c r="G1025" t="s">
        <v>1173</v>
      </c>
      <c r="J1025" t="s">
        <v>1579</v>
      </c>
      <c r="K1025" s="2" t="str">
        <f>+IFERROR(VLOOKUP(B1025,Sectores[[Sector]:[Columna1]],2),"")</f>
        <v>07 Delincuencia</v>
      </c>
      <c r="L1025" s="2" t="str">
        <f>+IFERROR(VLOOKUP(C1025,Contenido[[Contenido]:[Columna1]],2,0),"")</f>
        <v>07.02 Sentencias Dictadas por Delito</v>
      </c>
      <c r="M1025" s="2" t="str">
        <f>+IFERROR(VLOOKUP(D1025,Temas[[Tema]:[Columna1]],2,0),"")</f>
        <v>07.02.16 Delitos de Tenecia y Porte de Armas</v>
      </c>
      <c r="AA1025">
        <v>12</v>
      </c>
      <c r="AB1025">
        <v>24</v>
      </c>
      <c r="AC1025">
        <v>267</v>
      </c>
      <c r="AD1025">
        <v>693</v>
      </c>
      <c r="AE1025">
        <v>928</v>
      </c>
      <c r="AF1025">
        <v>1023</v>
      </c>
      <c r="AG1025">
        <v>846</v>
      </c>
    </row>
    <row r="1026" spans="1:33" x14ac:dyDescent="0.25">
      <c r="A1026" t="s">
        <v>2317</v>
      </c>
      <c r="B1026" t="s">
        <v>67</v>
      </c>
      <c r="C1026" t="s">
        <v>1576</v>
      </c>
      <c r="D1026" t="s">
        <v>1577</v>
      </c>
      <c r="E1026" t="s">
        <v>2318</v>
      </c>
      <c r="G1026" t="s">
        <v>1173</v>
      </c>
      <c r="J1026" t="s">
        <v>1579</v>
      </c>
      <c r="K1026" s="2" t="str">
        <f>+IFERROR(VLOOKUP(B1026,Sectores[[Sector]:[Columna1]],2),"")</f>
        <v>07 Delincuencia</v>
      </c>
      <c r="L1026" s="2" t="str">
        <f>+IFERROR(VLOOKUP(C1026,Contenido[[Contenido]:[Columna1]],2,0),"")</f>
        <v>07.02 Sentencias Dictadas por Delito</v>
      </c>
      <c r="M1026" s="2" t="str">
        <f>+IFERROR(VLOOKUP(D1026,Temas[[Tema]:[Columna1]],2,0),"")</f>
        <v>07.02.16 Delitos de Tenecia y Porte de Armas</v>
      </c>
      <c r="AA1026">
        <v>1045</v>
      </c>
      <c r="AB1026">
        <v>1016</v>
      </c>
      <c r="AC1026">
        <v>1187</v>
      </c>
      <c r="AD1026">
        <v>1403</v>
      </c>
      <c r="AE1026">
        <v>1543</v>
      </c>
      <c r="AF1026">
        <v>1619</v>
      </c>
      <c r="AG1026">
        <v>1428</v>
      </c>
    </row>
    <row r="1027" spans="1:33" x14ac:dyDescent="0.25">
      <c r="A1027" t="s">
        <v>2319</v>
      </c>
      <c r="B1027" t="s">
        <v>67</v>
      </c>
      <c r="C1027" t="s">
        <v>1576</v>
      </c>
      <c r="D1027" t="s">
        <v>1798</v>
      </c>
      <c r="E1027" t="s">
        <v>2320</v>
      </c>
      <c r="G1027" t="s">
        <v>1173</v>
      </c>
      <c r="J1027" t="s">
        <v>1579</v>
      </c>
      <c r="K1027" s="2" t="str">
        <f>+IFERROR(VLOOKUP(B1027,Sectores[[Sector]:[Columna1]],2),"")</f>
        <v>07 Delincuencia</v>
      </c>
      <c r="L1027" s="2" t="str">
        <f>+IFERROR(VLOOKUP(C1027,Contenido[[Contenido]:[Columna1]],2,0),"")</f>
        <v>07.02 Sentencias Dictadas por Delito</v>
      </c>
      <c r="M1027" s="2" t="str">
        <f>+IFERROR(VLOOKUP(D1027,Temas[[Tema]:[Columna1]],2,0),"")</f>
        <v>07.02.12 Delitos Contra la Salud Pública</v>
      </c>
      <c r="AA1027">
        <v>1</v>
      </c>
      <c r="AB1027">
        <v>0</v>
      </c>
      <c r="AC1027">
        <v>1</v>
      </c>
      <c r="AD1027">
        <v>0</v>
      </c>
      <c r="AE1027">
        <v>1</v>
      </c>
      <c r="AF1027">
        <v>1</v>
      </c>
      <c r="AG1027">
        <v>2</v>
      </c>
    </row>
    <row r="1028" spans="1:33" x14ac:dyDescent="0.25">
      <c r="A1028" t="s">
        <v>2321</v>
      </c>
      <c r="B1028" t="s">
        <v>67</v>
      </c>
      <c r="C1028" t="s">
        <v>1576</v>
      </c>
      <c r="D1028" t="s">
        <v>2205</v>
      </c>
      <c r="E1028" t="s">
        <v>2322</v>
      </c>
      <c r="G1028" t="s">
        <v>1173</v>
      </c>
      <c r="J1028" t="s">
        <v>1579</v>
      </c>
      <c r="K1028" s="2" t="str">
        <f>+IFERROR(VLOOKUP(B1028,Sectores[[Sector]:[Columna1]],2),"")</f>
        <v>07 Delincuencia</v>
      </c>
      <c r="L1028" s="2" t="str">
        <f>+IFERROR(VLOOKUP(C1028,Contenido[[Contenido]:[Columna1]],2,0),"")</f>
        <v>07.02 Sentencias Dictadas por Delito</v>
      </c>
      <c r="M1028" s="2" t="str">
        <f>+IFERROR(VLOOKUP(D1028,Temas[[Tema]:[Columna1]],2,0),"")</f>
        <v>07.02.08 Delitos Contra la Administración de la Justicia</v>
      </c>
      <c r="AA1028">
        <v>32</v>
      </c>
      <c r="AB1028">
        <v>31</v>
      </c>
      <c r="AC1028">
        <v>45</v>
      </c>
      <c r="AD1028">
        <v>52</v>
      </c>
      <c r="AE1028">
        <v>54</v>
      </c>
      <c r="AF1028">
        <v>61</v>
      </c>
      <c r="AG1028">
        <v>54</v>
      </c>
    </row>
    <row r="1029" spans="1:33" x14ac:dyDescent="0.25">
      <c r="A1029" t="s">
        <v>2323</v>
      </c>
      <c r="B1029" t="s">
        <v>67</v>
      </c>
      <c r="C1029" t="s">
        <v>1576</v>
      </c>
      <c r="D1029" t="s">
        <v>194</v>
      </c>
      <c r="E1029" t="s">
        <v>2324</v>
      </c>
      <c r="G1029" t="s">
        <v>1173</v>
      </c>
      <c r="J1029" t="s">
        <v>1579</v>
      </c>
      <c r="K1029" s="2" t="str">
        <f>+IFERROR(VLOOKUP(B1029,Sectores[[Sector]:[Columna1]],2),"")</f>
        <v>07 Delincuencia</v>
      </c>
      <c r="L1029" s="2" t="str">
        <f>+IFERROR(VLOOKUP(C1029,Contenido[[Contenido]:[Columna1]],2,0),"")</f>
        <v>07.02 Sentencias Dictadas por Delito</v>
      </c>
      <c r="M1029" s="2" t="str">
        <f>+IFERROR(VLOOKUP(D1029,Temas[[Tema]:[Columna1]],2,0),"")</f>
        <v>07.02.29 Otros</v>
      </c>
      <c r="AA1029">
        <v>16543</v>
      </c>
      <c r="AB1029">
        <v>16143</v>
      </c>
      <c r="AC1029">
        <v>16191</v>
      </c>
      <c r="AD1029">
        <v>15342</v>
      </c>
      <c r="AE1029">
        <v>14510</v>
      </c>
      <c r="AF1029">
        <v>13219</v>
      </c>
      <c r="AG1029">
        <v>14783</v>
      </c>
    </row>
    <row r="1030" spans="1:33" x14ac:dyDescent="0.25">
      <c r="A1030" t="s">
        <v>2325</v>
      </c>
      <c r="B1030" t="s">
        <v>67</v>
      </c>
      <c r="C1030" t="s">
        <v>1576</v>
      </c>
      <c r="D1030" t="s">
        <v>194</v>
      </c>
      <c r="E1030" t="s">
        <v>2326</v>
      </c>
      <c r="G1030" t="s">
        <v>1173</v>
      </c>
      <c r="J1030" t="s">
        <v>1579</v>
      </c>
      <c r="K1030" s="2" t="str">
        <f>+IFERROR(VLOOKUP(B1030,Sectores[[Sector]:[Columna1]],2),"")</f>
        <v>07 Delincuencia</v>
      </c>
      <c r="L1030" s="2" t="str">
        <f>+IFERROR(VLOOKUP(C1030,Contenido[[Contenido]:[Columna1]],2,0),"")</f>
        <v>07.02 Sentencias Dictadas por Delito</v>
      </c>
      <c r="M1030" s="2" t="str">
        <f>+IFERROR(VLOOKUP(D1030,Temas[[Tema]:[Columna1]],2,0),"")</f>
        <v>07.02.29 Otros</v>
      </c>
      <c r="AA1030">
        <v>5737</v>
      </c>
      <c r="AB1030">
        <v>5877</v>
      </c>
      <c r="AC1030">
        <v>5028</v>
      </c>
      <c r="AD1030">
        <v>4710</v>
      </c>
      <c r="AE1030">
        <v>4308</v>
      </c>
      <c r="AF1030">
        <v>4508</v>
      </c>
      <c r="AG1030">
        <v>5244</v>
      </c>
    </row>
    <row r="1031" spans="1:33" x14ac:dyDescent="0.25">
      <c r="A1031" t="s">
        <v>2327</v>
      </c>
      <c r="B1031" t="s">
        <v>67</v>
      </c>
      <c r="C1031" t="s">
        <v>1576</v>
      </c>
      <c r="D1031" t="s">
        <v>2205</v>
      </c>
      <c r="E1031" t="s">
        <v>2328</v>
      </c>
      <c r="G1031" t="s">
        <v>1173</v>
      </c>
      <c r="J1031" t="s">
        <v>1579</v>
      </c>
      <c r="K1031" s="2" t="str">
        <f>+IFERROR(VLOOKUP(B1031,Sectores[[Sector]:[Columna1]],2),"")</f>
        <v>07 Delincuencia</v>
      </c>
      <c r="L1031" s="2" t="str">
        <f>+IFERROR(VLOOKUP(C1031,Contenido[[Contenido]:[Columna1]],2,0),"")</f>
        <v>07.02 Sentencias Dictadas por Delito</v>
      </c>
      <c r="M1031" s="2" t="str">
        <f>+IFERROR(VLOOKUP(D1031,Temas[[Tema]:[Columna1]],2,0),"")</f>
        <v>07.02.08 Delitos Contra la Administración de la Justicia</v>
      </c>
      <c r="AA1031">
        <v>41</v>
      </c>
      <c r="AB1031">
        <v>43</v>
      </c>
      <c r="AC1031">
        <v>38</v>
      </c>
      <c r="AD1031">
        <v>54</v>
      </c>
      <c r="AE1031">
        <v>43</v>
      </c>
      <c r="AF1031">
        <v>68</v>
      </c>
      <c r="AG1031">
        <v>52</v>
      </c>
    </row>
    <row r="1032" spans="1:33" x14ac:dyDescent="0.25">
      <c r="A1032" t="s">
        <v>2329</v>
      </c>
      <c r="B1032" t="s">
        <v>67</v>
      </c>
      <c r="C1032" t="s">
        <v>1576</v>
      </c>
      <c r="D1032" t="s">
        <v>2205</v>
      </c>
      <c r="E1032" t="s">
        <v>2330</v>
      </c>
      <c r="G1032" t="s">
        <v>1173</v>
      </c>
      <c r="J1032" t="s">
        <v>1579</v>
      </c>
      <c r="K1032" s="2" t="str">
        <f>+IFERROR(VLOOKUP(B1032,Sectores[[Sector]:[Columna1]],2),"")</f>
        <v>07 Delincuencia</v>
      </c>
      <c r="L1032" s="2" t="str">
        <f>+IFERROR(VLOOKUP(C1032,Contenido[[Contenido]:[Columna1]],2,0),"")</f>
        <v>07.02 Sentencias Dictadas por Delito</v>
      </c>
      <c r="M1032" s="2" t="str">
        <f>+IFERROR(VLOOKUP(D1032,Temas[[Tema]:[Columna1]],2,0),"")</f>
        <v>07.02.08 Delitos Contra la Administración de la Justicia</v>
      </c>
      <c r="AA1032">
        <v>33</v>
      </c>
      <c r="AB1032">
        <v>23</v>
      </c>
      <c r="AC1032">
        <v>27</v>
      </c>
      <c r="AD1032">
        <v>41</v>
      </c>
      <c r="AE1032">
        <v>52</v>
      </c>
      <c r="AF1032">
        <v>51</v>
      </c>
      <c r="AG1032">
        <v>68</v>
      </c>
    </row>
    <row r="1033" spans="1:33" x14ac:dyDescent="0.25">
      <c r="A1033" t="s">
        <v>2331</v>
      </c>
      <c r="B1033" t="s">
        <v>67</v>
      </c>
      <c r="C1033" t="s">
        <v>1576</v>
      </c>
      <c r="D1033" t="s">
        <v>1604</v>
      </c>
      <c r="E1033" t="s">
        <v>2332</v>
      </c>
      <c r="G1033" t="s">
        <v>1173</v>
      </c>
      <c r="J1033" t="s">
        <v>1579</v>
      </c>
      <c r="K1033" s="2" t="str">
        <f>+IFERROR(VLOOKUP(B1033,Sectores[[Sector]:[Columna1]],2),"")</f>
        <v>07 Delincuencia</v>
      </c>
      <c r="L1033" s="2" t="str">
        <f>+IFERROR(VLOOKUP(C1033,Contenido[[Contenido]:[Columna1]],2,0),"")</f>
        <v>07.02 Sentencias Dictadas por Delito</v>
      </c>
      <c r="M1033" s="2" t="str">
        <f>+IFERROR(VLOOKUP(D1033,Temas[[Tema]:[Columna1]],2,0),"")</f>
        <v>07.02.24 Delitos Sexuales</v>
      </c>
      <c r="AA1033">
        <v>64</v>
      </c>
      <c r="AB1033">
        <v>63</v>
      </c>
      <c r="AC1033">
        <v>69</v>
      </c>
      <c r="AD1033">
        <v>68</v>
      </c>
      <c r="AE1033">
        <v>66</v>
      </c>
      <c r="AF1033">
        <v>50</v>
      </c>
      <c r="AG1033">
        <v>53</v>
      </c>
    </row>
    <row r="1034" spans="1:33" x14ac:dyDescent="0.25">
      <c r="A1034" t="s">
        <v>2333</v>
      </c>
      <c r="B1034" t="s">
        <v>67</v>
      </c>
      <c r="C1034" t="s">
        <v>1576</v>
      </c>
      <c r="D1034" t="s">
        <v>1787</v>
      </c>
      <c r="E1034" t="s">
        <v>2334</v>
      </c>
      <c r="G1034" t="s">
        <v>1173</v>
      </c>
      <c r="J1034" t="s">
        <v>1579</v>
      </c>
      <c r="K1034" s="2" t="str">
        <f>+IFERROR(VLOOKUP(B1034,Sectores[[Sector]:[Columna1]],2),"")</f>
        <v>07 Delincuencia</v>
      </c>
      <c r="L1034" s="2" t="str">
        <f>+IFERROR(VLOOKUP(C1034,Contenido[[Contenido]:[Columna1]],2,0),"")</f>
        <v>07.02 Sentencias Dictadas por Delito</v>
      </c>
      <c r="M1034" s="2" t="str">
        <f>+IFERROR(VLOOKUP(D1034,Temas[[Tema]:[Columna1]],2,0),"")</f>
        <v xml:space="preserve">07.02.28 Drogas </v>
      </c>
      <c r="AA1034">
        <v>9</v>
      </c>
      <c r="AB1034">
        <v>9</v>
      </c>
      <c r="AC1034">
        <v>14</v>
      </c>
      <c r="AD1034">
        <v>10</v>
      </c>
      <c r="AE1034">
        <v>14</v>
      </c>
      <c r="AF1034">
        <v>8</v>
      </c>
      <c r="AG1034">
        <v>9</v>
      </c>
    </row>
    <row r="1035" spans="1:33" x14ac:dyDescent="0.25">
      <c r="A1035" t="s">
        <v>2335</v>
      </c>
      <c r="B1035" t="s">
        <v>67</v>
      </c>
      <c r="C1035" t="s">
        <v>1576</v>
      </c>
      <c r="D1035" t="s">
        <v>1604</v>
      </c>
      <c r="E1035" t="s">
        <v>2336</v>
      </c>
      <c r="G1035" t="s">
        <v>1173</v>
      </c>
      <c r="J1035" t="s">
        <v>1579</v>
      </c>
      <c r="K1035" s="2" t="str">
        <f>+IFERROR(VLOOKUP(B1035,Sectores[[Sector]:[Columna1]],2),"")</f>
        <v>07 Delincuencia</v>
      </c>
      <c r="L1035" s="2" t="str">
        <f>+IFERROR(VLOOKUP(C1035,Contenido[[Contenido]:[Columna1]],2,0),"")</f>
        <v>07.02 Sentencias Dictadas por Delito</v>
      </c>
      <c r="M1035" s="2" t="str">
        <f>+IFERROR(VLOOKUP(D1035,Temas[[Tema]:[Columna1]],2,0),"")</f>
        <v>07.02.24 Delitos Sexuales</v>
      </c>
      <c r="AA1035">
        <v>3</v>
      </c>
      <c r="AB1035">
        <v>3</v>
      </c>
      <c r="AC1035">
        <v>1</v>
      </c>
      <c r="AD1035">
        <v>1</v>
      </c>
      <c r="AE1035">
        <v>3</v>
      </c>
      <c r="AF1035">
        <v>1</v>
      </c>
      <c r="AG1035">
        <v>6</v>
      </c>
    </row>
    <row r="1036" spans="1:33" x14ac:dyDescent="0.25">
      <c r="A1036" t="s">
        <v>2337</v>
      </c>
      <c r="B1036" t="s">
        <v>67</v>
      </c>
      <c r="C1036" t="s">
        <v>1576</v>
      </c>
      <c r="D1036" t="s">
        <v>1604</v>
      </c>
      <c r="E1036" t="s">
        <v>2338</v>
      </c>
      <c r="G1036" t="s">
        <v>1173</v>
      </c>
      <c r="J1036" t="s">
        <v>1579</v>
      </c>
      <c r="K1036" s="2" t="str">
        <f>+IFERROR(VLOOKUP(B1036,Sectores[[Sector]:[Columna1]],2),"")</f>
        <v>07 Delincuencia</v>
      </c>
      <c r="L1036" s="2" t="str">
        <f>+IFERROR(VLOOKUP(C1036,Contenido[[Contenido]:[Columna1]],2,0),"")</f>
        <v>07.02 Sentencias Dictadas por Delito</v>
      </c>
      <c r="M1036" s="2" t="str">
        <f>+IFERROR(VLOOKUP(D1036,Temas[[Tema]:[Columna1]],2,0),"")</f>
        <v>07.02.24 Delitos Sexuales</v>
      </c>
      <c r="AA1036">
        <v>25</v>
      </c>
      <c r="AB1036">
        <v>39</v>
      </c>
      <c r="AC1036">
        <v>30</v>
      </c>
      <c r="AD1036">
        <v>28</v>
      </c>
      <c r="AE1036">
        <v>29</v>
      </c>
      <c r="AF1036">
        <v>21</v>
      </c>
      <c r="AG1036">
        <v>14</v>
      </c>
    </row>
    <row r="1037" spans="1:33" x14ac:dyDescent="0.25">
      <c r="A1037" t="s">
        <v>2339</v>
      </c>
      <c r="B1037" t="s">
        <v>67</v>
      </c>
      <c r="C1037" t="s">
        <v>1576</v>
      </c>
      <c r="D1037" t="s">
        <v>1588</v>
      </c>
      <c r="E1037" t="s">
        <v>2340</v>
      </c>
      <c r="G1037" t="s">
        <v>1173</v>
      </c>
      <c r="J1037" t="s">
        <v>1579</v>
      </c>
      <c r="K1037" s="2" t="str">
        <f>+IFERROR(VLOOKUP(B1037,Sectores[[Sector]:[Columna1]],2),"")</f>
        <v>07 Delincuencia</v>
      </c>
      <c r="L1037" s="2" t="str">
        <f>+IFERROR(VLOOKUP(C1037,Contenido[[Contenido]:[Columna1]],2,0),"")</f>
        <v>07.02 Sentencias Dictadas por Delito</v>
      </c>
      <c r="M1037" s="2" t="str">
        <f>+IFERROR(VLOOKUP(D1037,Temas[[Tema]:[Columna1]],2,0),"")</f>
        <v>07.02.06 Delitos Contra el Medioambientales y Seres Vivos</v>
      </c>
      <c r="AA1037">
        <v>5</v>
      </c>
      <c r="AB1037">
        <v>2</v>
      </c>
      <c r="AC1037">
        <v>4</v>
      </c>
      <c r="AD1037">
        <v>8</v>
      </c>
      <c r="AE1037">
        <v>10</v>
      </c>
      <c r="AF1037">
        <v>9</v>
      </c>
      <c r="AG1037">
        <v>17</v>
      </c>
    </row>
    <row r="1038" spans="1:33" x14ac:dyDescent="0.25">
      <c r="A1038" t="s">
        <v>2341</v>
      </c>
      <c r="B1038" t="s">
        <v>67</v>
      </c>
      <c r="C1038" t="s">
        <v>1576</v>
      </c>
      <c r="D1038" t="s">
        <v>2205</v>
      </c>
      <c r="E1038" t="s">
        <v>2342</v>
      </c>
      <c r="G1038" t="s">
        <v>1173</v>
      </c>
      <c r="J1038" t="s">
        <v>1579</v>
      </c>
      <c r="K1038" s="2" t="str">
        <f>+IFERROR(VLOOKUP(B1038,Sectores[[Sector]:[Columna1]],2),"")</f>
        <v>07 Delincuencia</v>
      </c>
      <c r="L1038" s="2" t="str">
        <f>+IFERROR(VLOOKUP(C1038,Contenido[[Contenido]:[Columna1]],2,0),"")</f>
        <v>07.02 Sentencias Dictadas por Delito</v>
      </c>
      <c r="M1038" s="2" t="str">
        <f>+IFERROR(VLOOKUP(D1038,Temas[[Tema]:[Columna1]],2,0),"")</f>
        <v>07.02.08 Delitos Contra la Administración de la Justicia</v>
      </c>
      <c r="AA1038">
        <v>539</v>
      </c>
      <c r="AB1038">
        <v>681</v>
      </c>
      <c r="AC1038">
        <v>667</v>
      </c>
      <c r="AD1038">
        <v>643</v>
      </c>
      <c r="AE1038">
        <v>421</v>
      </c>
      <c r="AF1038">
        <v>415</v>
      </c>
      <c r="AG1038">
        <v>349</v>
      </c>
    </row>
    <row r="1039" spans="1:33" x14ac:dyDescent="0.25">
      <c r="A1039" t="s">
        <v>2343</v>
      </c>
      <c r="B1039" t="s">
        <v>67</v>
      </c>
      <c r="C1039" t="s">
        <v>1576</v>
      </c>
      <c r="D1039" t="s">
        <v>1750</v>
      </c>
      <c r="E1039" t="s">
        <v>2344</v>
      </c>
      <c r="G1039" t="s">
        <v>1173</v>
      </c>
      <c r="J1039" t="s">
        <v>1579</v>
      </c>
      <c r="K1039" s="2" t="str">
        <f>+IFERROR(VLOOKUP(B1039,Sectores[[Sector]:[Columna1]],2),"")</f>
        <v>07 Delincuencia</v>
      </c>
      <c r="L1039" s="2" t="str">
        <f>+IFERROR(VLOOKUP(C1039,Contenido[[Contenido]:[Columna1]],2,0),"")</f>
        <v>07.02 Sentencias Dictadas por Delito</v>
      </c>
      <c r="M1039" s="2" t="str">
        <f>+IFERROR(VLOOKUP(D1039,Temas[[Tema]:[Columna1]],2,0),"")</f>
        <v>07.02.25 Delitos Tributarios</v>
      </c>
      <c r="AA1039">
        <v>0</v>
      </c>
      <c r="AB1039">
        <v>0</v>
      </c>
      <c r="AC1039">
        <v>3</v>
      </c>
      <c r="AD1039">
        <v>23</v>
      </c>
      <c r="AE1039">
        <v>77</v>
      </c>
      <c r="AF1039">
        <v>97</v>
      </c>
      <c r="AG1039">
        <v>259</v>
      </c>
    </row>
    <row r="1040" spans="1:33" x14ac:dyDescent="0.25">
      <c r="A1040" t="s">
        <v>2345</v>
      </c>
      <c r="B1040" t="s">
        <v>67</v>
      </c>
      <c r="C1040" t="s">
        <v>1576</v>
      </c>
      <c r="D1040" t="s">
        <v>1919</v>
      </c>
      <c r="E1040" t="s">
        <v>2346</v>
      </c>
      <c r="G1040" t="s">
        <v>1173</v>
      </c>
      <c r="J1040" t="s">
        <v>1579</v>
      </c>
      <c r="K1040" s="2" t="str">
        <f>+IFERROR(VLOOKUP(B1040,Sectores[[Sector]:[Columna1]],2),"")</f>
        <v>07 Delincuencia</v>
      </c>
      <c r="L1040" s="2" t="str">
        <f>+IFERROR(VLOOKUP(C1040,Contenido[[Contenido]:[Columna1]],2,0),"")</f>
        <v>07.02 Sentencias Dictadas por Delito</v>
      </c>
      <c r="M1040" s="2" t="str">
        <f>+IFERROR(VLOOKUP(D1040,Temas[[Tema]:[Columna1]],2,0),"")</f>
        <v>07.02.13 Delitos Contra la Seguridad</v>
      </c>
      <c r="AA1040">
        <v>0</v>
      </c>
      <c r="AB1040">
        <v>0</v>
      </c>
      <c r="AC1040">
        <v>0</v>
      </c>
      <c r="AD1040">
        <v>0</v>
      </c>
      <c r="AE1040">
        <v>0</v>
      </c>
      <c r="AF1040">
        <v>0</v>
      </c>
      <c r="AG1040">
        <v>1</v>
      </c>
    </row>
    <row r="1041" spans="1:33" x14ac:dyDescent="0.25">
      <c r="A1041" t="s">
        <v>2347</v>
      </c>
      <c r="B1041" t="s">
        <v>67</v>
      </c>
      <c r="C1041" t="s">
        <v>1576</v>
      </c>
      <c r="D1041" t="s">
        <v>1919</v>
      </c>
      <c r="E1041" t="s">
        <v>2348</v>
      </c>
      <c r="G1041" t="s">
        <v>1173</v>
      </c>
      <c r="J1041" t="s">
        <v>1579</v>
      </c>
      <c r="K1041" s="2" t="str">
        <f>+IFERROR(VLOOKUP(B1041,Sectores[[Sector]:[Columna1]],2),"")</f>
        <v>07 Delincuencia</v>
      </c>
      <c r="L1041" s="2" t="str">
        <f>+IFERROR(VLOOKUP(C1041,Contenido[[Contenido]:[Columna1]],2,0),"")</f>
        <v>07.02 Sentencias Dictadas por Delito</v>
      </c>
      <c r="M1041" s="2" t="str">
        <f>+IFERROR(VLOOKUP(D1041,Temas[[Tema]:[Columna1]],2,0),"")</f>
        <v>07.02.13 Delitos Contra la Seguridad</v>
      </c>
      <c r="AA1041">
        <v>1</v>
      </c>
      <c r="AB1041">
        <v>3</v>
      </c>
      <c r="AC1041">
        <v>0</v>
      </c>
      <c r="AD1041">
        <v>1</v>
      </c>
      <c r="AE1041">
        <v>0</v>
      </c>
      <c r="AF1041">
        <v>0</v>
      </c>
      <c r="AG1041">
        <v>1</v>
      </c>
    </row>
    <row r="1042" spans="1:33" x14ac:dyDescent="0.25">
      <c r="A1042" t="s">
        <v>2349</v>
      </c>
      <c r="B1042" t="s">
        <v>67</v>
      </c>
      <c r="C1042" t="s">
        <v>1576</v>
      </c>
      <c r="D1042" t="s">
        <v>1601</v>
      </c>
      <c r="E1042" t="s">
        <v>2350</v>
      </c>
      <c r="G1042" t="s">
        <v>1173</v>
      </c>
      <c r="J1042" t="s">
        <v>1579</v>
      </c>
      <c r="K1042" s="2" t="str">
        <f>+IFERROR(VLOOKUP(B1042,Sectores[[Sector]:[Columna1]],2),"")</f>
        <v>07 Delincuencia</v>
      </c>
      <c r="L1042" s="2" t="str">
        <f>+IFERROR(VLOOKUP(C1042,Contenido[[Contenido]:[Columna1]],2,0),"")</f>
        <v>07.02 Sentencias Dictadas por Delito</v>
      </c>
      <c r="M1042" s="2" t="str">
        <f>+IFERROR(VLOOKUP(D1042,Temas[[Tema]:[Columna1]],2,0),"")</f>
        <v>07.02.18 Delitos Económicos</v>
      </c>
      <c r="AA1042">
        <v>9406</v>
      </c>
      <c r="AB1042">
        <v>9874</v>
      </c>
      <c r="AC1042">
        <v>10160</v>
      </c>
      <c r="AD1042">
        <v>9608</v>
      </c>
      <c r="AE1042">
        <v>9247</v>
      </c>
      <c r="AF1042">
        <v>8849</v>
      </c>
      <c r="AG1042">
        <v>9057</v>
      </c>
    </row>
    <row r="1043" spans="1:33" x14ac:dyDescent="0.25">
      <c r="A1043" t="s">
        <v>2351</v>
      </c>
      <c r="B1043" t="s">
        <v>67</v>
      </c>
      <c r="C1043" t="s">
        <v>1576</v>
      </c>
      <c r="D1043" t="s">
        <v>1601</v>
      </c>
      <c r="E1043" t="s">
        <v>2352</v>
      </c>
      <c r="G1043" t="s">
        <v>1173</v>
      </c>
      <c r="J1043" t="s">
        <v>1579</v>
      </c>
      <c r="K1043" s="2" t="str">
        <f>+IFERROR(VLOOKUP(B1043,Sectores[[Sector]:[Columna1]],2),"")</f>
        <v>07 Delincuencia</v>
      </c>
      <c r="L1043" s="2" t="str">
        <f>+IFERROR(VLOOKUP(C1043,Contenido[[Contenido]:[Columna1]],2,0),"")</f>
        <v>07.02 Sentencias Dictadas por Delito</v>
      </c>
      <c r="M1043" s="2" t="str">
        <f>+IFERROR(VLOOKUP(D1043,Temas[[Tema]:[Columna1]],2,0),"")</f>
        <v>07.02.18 Delitos Económicos</v>
      </c>
      <c r="AA1043">
        <v>0</v>
      </c>
      <c r="AB1043">
        <v>0</v>
      </c>
      <c r="AC1043">
        <v>0</v>
      </c>
      <c r="AD1043">
        <v>1</v>
      </c>
      <c r="AE1043">
        <v>0</v>
      </c>
      <c r="AF1043">
        <v>2</v>
      </c>
      <c r="AG1043">
        <v>33</v>
      </c>
    </row>
    <row r="1044" spans="1:33" x14ac:dyDescent="0.25">
      <c r="A1044" t="s">
        <v>2353</v>
      </c>
      <c r="B1044" t="s">
        <v>67</v>
      </c>
      <c r="C1044" t="s">
        <v>1576</v>
      </c>
      <c r="D1044" t="s">
        <v>1601</v>
      </c>
      <c r="E1044" t="s">
        <v>2354</v>
      </c>
      <c r="G1044" t="s">
        <v>1173</v>
      </c>
      <c r="J1044" t="s">
        <v>1579</v>
      </c>
      <c r="K1044" s="2" t="str">
        <f>+IFERROR(VLOOKUP(B1044,Sectores[[Sector]:[Columna1]],2),"")</f>
        <v>07 Delincuencia</v>
      </c>
      <c r="L1044" s="2" t="str">
        <f>+IFERROR(VLOOKUP(C1044,Contenido[[Contenido]:[Columna1]],2,0),"")</f>
        <v>07.02 Sentencias Dictadas por Delito</v>
      </c>
      <c r="M1044" s="2" t="str">
        <f>+IFERROR(VLOOKUP(D1044,Temas[[Tema]:[Columna1]],2,0),"")</f>
        <v>07.02.18 Delitos Económicos</v>
      </c>
      <c r="AA1044">
        <v>0</v>
      </c>
      <c r="AB1044">
        <v>0</v>
      </c>
      <c r="AC1044">
        <v>0</v>
      </c>
      <c r="AD1044">
        <v>1</v>
      </c>
      <c r="AE1044">
        <v>7</v>
      </c>
      <c r="AF1044">
        <v>20</v>
      </c>
      <c r="AG1044">
        <v>79</v>
      </c>
    </row>
    <row r="1045" spans="1:33" x14ac:dyDescent="0.25">
      <c r="A1045" t="s">
        <v>2355</v>
      </c>
      <c r="B1045" t="s">
        <v>67</v>
      </c>
      <c r="C1045" t="s">
        <v>1576</v>
      </c>
      <c r="D1045" t="s">
        <v>1787</v>
      </c>
      <c r="E1045" t="s">
        <v>2356</v>
      </c>
      <c r="G1045" t="s">
        <v>1173</v>
      </c>
      <c r="J1045" t="s">
        <v>1579</v>
      </c>
      <c r="K1045" s="2" t="str">
        <f>+IFERROR(VLOOKUP(B1045,Sectores[[Sector]:[Columna1]],2),"")</f>
        <v>07 Delincuencia</v>
      </c>
      <c r="L1045" s="2" t="str">
        <f>+IFERROR(VLOOKUP(C1045,Contenido[[Contenido]:[Columna1]],2,0),"")</f>
        <v>07.02 Sentencias Dictadas por Delito</v>
      </c>
      <c r="M1045" s="2" t="str">
        <f>+IFERROR(VLOOKUP(D1045,Temas[[Tema]:[Columna1]],2,0),"")</f>
        <v xml:space="preserve">07.02.28 Drogas </v>
      </c>
      <c r="AA1045">
        <v>0</v>
      </c>
      <c r="AB1045">
        <v>0</v>
      </c>
      <c r="AC1045">
        <v>1</v>
      </c>
      <c r="AD1045">
        <v>0</v>
      </c>
      <c r="AE1045">
        <v>0</v>
      </c>
      <c r="AF1045">
        <v>0</v>
      </c>
      <c r="AG1045">
        <v>0</v>
      </c>
    </row>
    <row r="1046" spans="1:33" x14ac:dyDescent="0.25">
      <c r="A1046" t="s">
        <v>2357</v>
      </c>
      <c r="B1046" t="s">
        <v>67</v>
      </c>
      <c r="C1046" t="s">
        <v>1576</v>
      </c>
      <c r="D1046" t="s">
        <v>1954</v>
      </c>
      <c r="E1046" t="s">
        <v>2358</v>
      </c>
      <c r="G1046" t="s">
        <v>1173</v>
      </c>
      <c r="J1046" t="s">
        <v>1579</v>
      </c>
      <c r="K1046" s="2" t="str">
        <f>+IFERROR(VLOOKUP(B1046,Sectores[[Sector]:[Columna1]],2),"")</f>
        <v>07 Delincuencia</v>
      </c>
      <c r="L1046" s="2" t="str">
        <f>+IFERROR(VLOOKUP(C1046,Contenido[[Contenido]:[Columna1]],2,0),"")</f>
        <v>07.02 Sentencias Dictadas por Delito</v>
      </c>
      <c r="M1046" s="2" t="str">
        <f>+IFERROR(VLOOKUP(D1046,Temas[[Tema]:[Columna1]],2,0),"")</f>
        <v>07.02.23 Delitos Militares</v>
      </c>
      <c r="AA1046">
        <v>0</v>
      </c>
      <c r="AB1046">
        <v>0</v>
      </c>
      <c r="AC1046">
        <v>0</v>
      </c>
      <c r="AD1046">
        <v>1077</v>
      </c>
      <c r="AE1046">
        <v>400</v>
      </c>
      <c r="AF1046">
        <v>42</v>
      </c>
      <c r="AG1046">
        <v>4</v>
      </c>
    </row>
    <row r="1047" spans="1:33" x14ac:dyDescent="0.25">
      <c r="A1047" t="s">
        <v>2359</v>
      </c>
      <c r="B1047" t="s">
        <v>67</v>
      </c>
      <c r="C1047" t="s">
        <v>1576</v>
      </c>
      <c r="D1047" t="s">
        <v>1870</v>
      </c>
      <c r="E1047" t="s">
        <v>2360</v>
      </c>
      <c r="G1047" t="s">
        <v>1173</v>
      </c>
      <c r="J1047" t="s">
        <v>1579</v>
      </c>
      <c r="K1047" s="2" t="str">
        <f>+IFERROR(VLOOKUP(B1047,Sectores[[Sector]:[Columna1]],2),"")</f>
        <v>07 Delincuencia</v>
      </c>
      <c r="L1047" s="2" t="str">
        <f>+IFERROR(VLOOKUP(C1047,Contenido[[Contenido]:[Columna1]],2,0),"")</f>
        <v>07.02 Sentencias Dictadas por Delito</v>
      </c>
      <c r="M1047" s="2" t="str">
        <f>+IFERROR(VLOOKUP(D1047,Temas[[Tema]:[Columna1]],2,0),"")</f>
        <v>07.02.20 Delitos Informáticos</v>
      </c>
      <c r="AA1047">
        <v>0</v>
      </c>
      <c r="AB1047">
        <v>0</v>
      </c>
      <c r="AC1047">
        <v>0</v>
      </c>
      <c r="AD1047">
        <v>1</v>
      </c>
      <c r="AE1047">
        <v>0</v>
      </c>
      <c r="AF1047">
        <v>0</v>
      </c>
      <c r="AG1047">
        <v>0</v>
      </c>
    </row>
    <row r="1048" spans="1:33" x14ac:dyDescent="0.25">
      <c r="A1048" t="s">
        <v>2361</v>
      </c>
      <c r="B1048" t="s">
        <v>67</v>
      </c>
      <c r="C1048" t="s">
        <v>1576</v>
      </c>
      <c r="D1048" t="s">
        <v>1647</v>
      </c>
      <c r="E1048" t="s">
        <v>2362</v>
      </c>
      <c r="G1048" t="s">
        <v>1173</v>
      </c>
      <c r="J1048" t="s">
        <v>1579</v>
      </c>
      <c r="K1048" s="2" t="str">
        <f>+IFERROR(VLOOKUP(B1048,Sectores[[Sector]:[Columna1]],2),"")</f>
        <v>07 Delincuencia</v>
      </c>
      <c r="L1048" s="2" t="str">
        <f>+IFERROR(VLOOKUP(C1048,Contenido[[Contenido]:[Columna1]],2,0),"")</f>
        <v>07.02 Sentencias Dictadas por Delito</v>
      </c>
      <c r="M1048" s="2" t="str">
        <f>+IFERROR(VLOOKUP(D1048,Temas[[Tema]:[Columna1]],2,0),"")</f>
        <v>07.02.07 Delitos Contra el Orden Público, Funcionarios o Agentes del Estado</v>
      </c>
      <c r="AA1048">
        <v>4779</v>
      </c>
      <c r="AB1048">
        <v>4464</v>
      </c>
      <c r="AC1048">
        <v>4335</v>
      </c>
      <c r="AD1048">
        <v>3974</v>
      </c>
      <c r="AE1048">
        <v>3963</v>
      </c>
      <c r="AF1048">
        <v>3901</v>
      </c>
      <c r="AG1048">
        <v>3973</v>
      </c>
    </row>
    <row r="1049" spans="1:33" x14ac:dyDescent="0.25">
      <c r="A1049" t="s">
        <v>2363</v>
      </c>
      <c r="B1049" t="s">
        <v>67</v>
      </c>
      <c r="C1049" t="s">
        <v>1576</v>
      </c>
      <c r="D1049" t="s">
        <v>1601</v>
      </c>
      <c r="E1049" t="s">
        <v>2364</v>
      </c>
      <c r="G1049" t="s">
        <v>1173</v>
      </c>
      <c r="J1049" t="s">
        <v>1579</v>
      </c>
      <c r="K1049" s="2" t="str">
        <f>+IFERROR(VLOOKUP(B1049,Sectores[[Sector]:[Columna1]],2),"")</f>
        <v>07 Delincuencia</v>
      </c>
      <c r="L1049" s="2" t="str">
        <f>+IFERROR(VLOOKUP(C1049,Contenido[[Contenido]:[Columna1]],2,0),"")</f>
        <v>07.02 Sentencias Dictadas por Delito</v>
      </c>
      <c r="M1049" s="2" t="str">
        <f>+IFERROR(VLOOKUP(D1049,Temas[[Tema]:[Columna1]],2,0),"")</f>
        <v>07.02.18 Delitos Económicos</v>
      </c>
      <c r="AA1049">
        <v>0</v>
      </c>
      <c r="AB1049">
        <v>0</v>
      </c>
      <c r="AC1049">
        <v>1</v>
      </c>
      <c r="AD1049">
        <v>0</v>
      </c>
      <c r="AE1049">
        <v>0</v>
      </c>
      <c r="AF1049">
        <v>0</v>
      </c>
      <c r="AG1049">
        <v>0</v>
      </c>
    </row>
    <row r="1050" spans="1:33" x14ac:dyDescent="0.25">
      <c r="A1050" t="s">
        <v>2365</v>
      </c>
      <c r="B1050" t="s">
        <v>67</v>
      </c>
      <c r="C1050" t="s">
        <v>1576</v>
      </c>
      <c r="D1050" t="s">
        <v>1601</v>
      </c>
      <c r="E1050" t="s">
        <v>2366</v>
      </c>
      <c r="G1050" t="s">
        <v>1173</v>
      </c>
      <c r="J1050" t="s">
        <v>1579</v>
      </c>
      <c r="K1050" s="2" t="str">
        <f>+IFERROR(VLOOKUP(B1050,Sectores[[Sector]:[Columna1]],2),"")</f>
        <v>07 Delincuencia</v>
      </c>
      <c r="L1050" s="2" t="str">
        <f>+IFERROR(VLOOKUP(C1050,Contenido[[Contenido]:[Columna1]],2,0),"")</f>
        <v>07.02 Sentencias Dictadas por Delito</v>
      </c>
      <c r="M1050" s="2" t="str">
        <f>+IFERROR(VLOOKUP(D1050,Temas[[Tema]:[Columna1]],2,0),"")</f>
        <v>07.02.18 Delitos Económicos</v>
      </c>
      <c r="AA1050">
        <v>2</v>
      </c>
      <c r="AB1050">
        <v>6</v>
      </c>
      <c r="AC1050">
        <v>2</v>
      </c>
      <c r="AD1050">
        <v>3</v>
      </c>
      <c r="AE1050">
        <v>0</v>
      </c>
      <c r="AF1050">
        <v>0</v>
      </c>
      <c r="AG1050">
        <v>0</v>
      </c>
    </row>
    <row r="1051" spans="1:33" x14ac:dyDescent="0.25">
      <c r="A1051" t="s">
        <v>2367</v>
      </c>
      <c r="B1051" t="s">
        <v>67</v>
      </c>
      <c r="C1051" t="s">
        <v>1576</v>
      </c>
      <c r="D1051" t="s">
        <v>1601</v>
      </c>
      <c r="E1051" t="s">
        <v>2368</v>
      </c>
      <c r="G1051" t="s">
        <v>1173</v>
      </c>
      <c r="J1051" t="s">
        <v>1579</v>
      </c>
      <c r="K1051" s="2" t="str">
        <f>+IFERROR(VLOOKUP(B1051,Sectores[[Sector]:[Columna1]],2),"")</f>
        <v>07 Delincuencia</v>
      </c>
      <c r="L1051" s="2" t="str">
        <f>+IFERROR(VLOOKUP(C1051,Contenido[[Contenido]:[Columna1]],2,0),"")</f>
        <v>07.02 Sentencias Dictadas por Delito</v>
      </c>
      <c r="M1051" s="2" t="str">
        <f>+IFERROR(VLOOKUP(D1051,Temas[[Tema]:[Columna1]],2,0),"")</f>
        <v>07.02.18 Delitos Económicos</v>
      </c>
      <c r="AA1051">
        <v>2</v>
      </c>
      <c r="AB1051">
        <v>3</v>
      </c>
      <c r="AC1051">
        <v>1</v>
      </c>
      <c r="AD1051">
        <v>4</v>
      </c>
      <c r="AE1051">
        <v>12</v>
      </c>
      <c r="AF1051">
        <v>17</v>
      </c>
      <c r="AG1051">
        <v>14</v>
      </c>
    </row>
    <row r="1052" spans="1:33" x14ac:dyDescent="0.25">
      <c r="A1052" t="s">
        <v>2369</v>
      </c>
      <c r="B1052" t="s">
        <v>67</v>
      </c>
      <c r="C1052" t="s">
        <v>1576</v>
      </c>
      <c r="D1052" t="s">
        <v>1601</v>
      </c>
      <c r="E1052" t="s">
        <v>2370</v>
      </c>
      <c r="G1052" t="s">
        <v>1173</v>
      </c>
      <c r="J1052" t="s">
        <v>1579</v>
      </c>
      <c r="K1052" s="2" t="str">
        <f>+IFERROR(VLOOKUP(B1052,Sectores[[Sector]:[Columna1]],2),"")</f>
        <v>07 Delincuencia</v>
      </c>
      <c r="L1052" s="2" t="str">
        <f>+IFERROR(VLOOKUP(C1052,Contenido[[Contenido]:[Columna1]],2,0),"")</f>
        <v>07.02 Sentencias Dictadas por Delito</v>
      </c>
      <c r="M1052" s="2" t="str">
        <f>+IFERROR(VLOOKUP(D1052,Temas[[Tema]:[Columna1]],2,0),"")</f>
        <v>07.02.18 Delitos Económicos</v>
      </c>
      <c r="AA1052">
        <v>164</v>
      </c>
      <c r="AB1052">
        <v>354</v>
      </c>
      <c r="AC1052">
        <v>127</v>
      </c>
      <c r="AD1052">
        <v>203</v>
      </c>
      <c r="AE1052">
        <v>110</v>
      </c>
      <c r="AF1052">
        <v>52</v>
      </c>
      <c r="AG1052">
        <v>56</v>
      </c>
    </row>
    <row r="1053" spans="1:33" x14ac:dyDescent="0.25">
      <c r="A1053" t="s">
        <v>2371</v>
      </c>
      <c r="B1053" t="s">
        <v>67</v>
      </c>
      <c r="C1053" t="s">
        <v>1576</v>
      </c>
      <c r="D1053" t="s">
        <v>1601</v>
      </c>
      <c r="E1053" t="s">
        <v>2372</v>
      </c>
      <c r="G1053" t="s">
        <v>1173</v>
      </c>
      <c r="J1053" t="s">
        <v>1579</v>
      </c>
      <c r="K1053" s="2" t="str">
        <f>+IFERROR(VLOOKUP(B1053,Sectores[[Sector]:[Columna1]],2),"")</f>
        <v>07 Delincuencia</v>
      </c>
      <c r="L1053" s="2" t="str">
        <f>+IFERROR(VLOOKUP(C1053,Contenido[[Contenido]:[Columna1]],2,0),"")</f>
        <v>07.02 Sentencias Dictadas por Delito</v>
      </c>
      <c r="M1053" s="2" t="str">
        <f>+IFERROR(VLOOKUP(D1053,Temas[[Tema]:[Columna1]],2,0),"")</f>
        <v>07.02.18 Delitos Económicos</v>
      </c>
      <c r="AA1053">
        <v>8</v>
      </c>
      <c r="AB1053">
        <v>13</v>
      </c>
      <c r="AC1053">
        <v>10</v>
      </c>
      <c r="AD1053">
        <v>2</v>
      </c>
      <c r="AE1053">
        <v>1</v>
      </c>
      <c r="AF1053">
        <v>0</v>
      </c>
      <c r="AG1053">
        <v>1</v>
      </c>
    </row>
    <row r="1054" spans="1:33" x14ac:dyDescent="0.25">
      <c r="A1054" t="s">
        <v>2373</v>
      </c>
      <c r="B1054" t="s">
        <v>67</v>
      </c>
      <c r="C1054" t="s">
        <v>1576</v>
      </c>
      <c r="D1054" t="s">
        <v>1601</v>
      </c>
      <c r="E1054" t="s">
        <v>2374</v>
      </c>
      <c r="G1054" t="s">
        <v>1173</v>
      </c>
      <c r="J1054" t="s">
        <v>1579</v>
      </c>
      <c r="K1054" s="2" t="str">
        <f>+IFERROR(VLOOKUP(B1054,Sectores[[Sector]:[Columna1]],2),"")</f>
        <v>07 Delincuencia</v>
      </c>
      <c r="L1054" s="2" t="str">
        <f>+IFERROR(VLOOKUP(C1054,Contenido[[Contenido]:[Columna1]],2,0),"")</f>
        <v>07.02 Sentencias Dictadas por Delito</v>
      </c>
      <c r="M1054" s="2" t="str">
        <f>+IFERROR(VLOOKUP(D1054,Temas[[Tema]:[Columna1]],2,0),"")</f>
        <v>07.02.18 Delitos Económicos</v>
      </c>
      <c r="AA1054">
        <v>50</v>
      </c>
      <c r="AB1054">
        <v>73</v>
      </c>
      <c r="AC1054">
        <v>68</v>
      </c>
      <c r="AD1054">
        <v>83</v>
      </c>
      <c r="AE1054">
        <v>81</v>
      </c>
      <c r="AF1054">
        <v>88</v>
      </c>
      <c r="AG1054">
        <v>71</v>
      </c>
    </row>
    <row r="1055" spans="1:33" x14ac:dyDescent="0.25">
      <c r="A1055" t="s">
        <v>2375</v>
      </c>
      <c r="B1055" t="s">
        <v>67</v>
      </c>
      <c r="C1055" t="s">
        <v>1576</v>
      </c>
      <c r="D1055" t="s">
        <v>1601</v>
      </c>
      <c r="E1055" t="s">
        <v>2376</v>
      </c>
      <c r="G1055" t="s">
        <v>1173</v>
      </c>
      <c r="J1055" t="s">
        <v>1579</v>
      </c>
      <c r="K1055" s="2" t="str">
        <f>+IFERROR(VLOOKUP(B1055,Sectores[[Sector]:[Columna1]],2),"")</f>
        <v>07 Delincuencia</v>
      </c>
      <c r="L1055" s="2" t="str">
        <f>+IFERROR(VLOOKUP(C1055,Contenido[[Contenido]:[Columna1]],2,0),"")</f>
        <v>07.02 Sentencias Dictadas por Delito</v>
      </c>
      <c r="M1055" s="2" t="str">
        <f>+IFERROR(VLOOKUP(D1055,Temas[[Tema]:[Columna1]],2,0),"")</f>
        <v>07.02.18 Delitos Económicos</v>
      </c>
      <c r="AA1055">
        <v>4503</v>
      </c>
      <c r="AB1055">
        <v>4557</v>
      </c>
      <c r="AC1055">
        <v>4835</v>
      </c>
      <c r="AD1055">
        <v>4904</v>
      </c>
      <c r="AE1055">
        <v>5424</v>
      </c>
      <c r="AF1055">
        <v>5045</v>
      </c>
      <c r="AG1055">
        <v>4806</v>
      </c>
    </row>
    <row r="1056" spans="1:33" x14ac:dyDescent="0.25">
      <c r="A1056" t="s">
        <v>2377</v>
      </c>
      <c r="B1056" t="s">
        <v>67</v>
      </c>
      <c r="C1056" t="s">
        <v>1576</v>
      </c>
      <c r="D1056" t="s">
        <v>1601</v>
      </c>
      <c r="E1056" t="s">
        <v>2378</v>
      </c>
      <c r="G1056" t="s">
        <v>1173</v>
      </c>
      <c r="J1056" t="s">
        <v>1579</v>
      </c>
      <c r="K1056" s="2" t="str">
        <f>+IFERROR(VLOOKUP(B1056,Sectores[[Sector]:[Columna1]],2),"")</f>
        <v>07 Delincuencia</v>
      </c>
      <c r="L1056" s="2" t="str">
        <f>+IFERROR(VLOOKUP(C1056,Contenido[[Contenido]:[Columna1]],2,0),"")</f>
        <v>07.02 Sentencias Dictadas por Delito</v>
      </c>
      <c r="M1056" s="2" t="str">
        <f>+IFERROR(VLOOKUP(D1056,Temas[[Tema]:[Columna1]],2,0),"")</f>
        <v>07.02.18 Delitos Económicos</v>
      </c>
      <c r="AA1056">
        <v>0</v>
      </c>
      <c r="AB1056">
        <v>0</v>
      </c>
      <c r="AC1056">
        <v>0</v>
      </c>
      <c r="AD1056">
        <v>4</v>
      </c>
      <c r="AE1056">
        <v>14</v>
      </c>
      <c r="AF1056">
        <v>13</v>
      </c>
      <c r="AG1056">
        <v>26</v>
      </c>
    </row>
    <row r="1057" spans="1:33" x14ac:dyDescent="0.25">
      <c r="A1057" t="s">
        <v>2379</v>
      </c>
      <c r="B1057" t="s">
        <v>67</v>
      </c>
      <c r="C1057" t="s">
        <v>1576</v>
      </c>
      <c r="D1057" t="s">
        <v>1601</v>
      </c>
      <c r="E1057" t="s">
        <v>2380</v>
      </c>
      <c r="G1057" t="s">
        <v>1173</v>
      </c>
      <c r="J1057" t="s">
        <v>1579</v>
      </c>
      <c r="K1057" s="2" t="str">
        <f>+IFERROR(VLOOKUP(B1057,Sectores[[Sector]:[Columna1]],2),"")</f>
        <v>07 Delincuencia</v>
      </c>
      <c r="L1057" s="2" t="str">
        <f>+IFERROR(VLOOKUP(C1057,Contenido[[Contenido]:[Columna1]],2,0),"")</f>
        <v>07.02 Sentencias Dictadas por Delito</v>
      </c>
      <c r="M1057" s="2" t="str">
        <f>+IFERROR(VLOOKUP(D1057,Temas[[Tema]:[Columna1]],2,0),"")</f>
        <v>07.02.18 Delitos Económicos</v>
      </c>
      <c r="AA1057">
        <v>15</v>
      </c>
      <c r="AB1057">
        <v>19</v>
      </c>
      <c r="AC1057">
        <v>11</v>
      </c>
      <c r="AD1057">
        <v>11</v>
      </c>
      <c r="AE1057">
        <v>4</v>
      </c>
      <c r="AF1057">
        <v>1</v>
      </c>
      <c r="AG1057">
        <v>1</v>
      </c>
    </row>
    <row r="1058" spans="1:33" x14ac:dyDescent="0.25">
      <c r="A1058" t="s">
        <v>2381</v>
      </c>
      <c r="B1058" t="s">
        <v>67</v>
      </c>
      <c r="C1058" t="s">
        <v>1576</v>
      </c>
      <c r="D1058" t="s">
        <v>1601</v>
      </c>
      <c r="E1058" t="s">
        <v>2382</v>
      </c>
      <c r="G1058" t="s">
        <v>1173</v>
      </c>
      <c r="J1058" t="s">
        <v>1579</v>
      </c>
      <c r="K1058" s="2" t="str">
        <f>+IFERROR(VLOOKUP(B1058,Sectores[[Sector]:[Columna1]],2),"")</f>
        <v>07 Delincuencia</v>
      </c>
      <c r="L1058" s="2" t="str">
        <f>+IFERROR(VLOOKUP(C1058,Contenido[[Contenido]:[Columna1]],2,0),"")</f>
        <v>07.02 Sentencias Dictadas por Delito</v>
      </c>
      <c r="M1058" s="2" t="str">
        <f>+IFERROR(VLOOKUP(D1058,Temas[[Tema]:[Columna1]],2,0),"")</f>
        <v>07.02.18 Delitos Económicos</v>
      </c>
      <c r="AA1058">
        <v>0</v>
      </c>
      <c r="AB1058">
        <v>0</v>
      </c>
      <c r="AC1058">
        <v>0</v>
      </c>
      <c r="AD1058">
        <v>9</v>
      </c>
      <c r="AE1058">
        <v>28</v>
      </c>
      <c r="AF1058">
        <v>51</v>
      </c>
      <c r="AG1058">
        <v>32</v>
      </c>
    </row>
    <row r="1059" spans="1:33" x14ac:dyDescent="0.25">
      <c r="A1059" t="s">
        <v>2383</v>
      </c>
      <c r="B1059" t="s">
        <v>67</v>
      </c>
      <c r="C1059" t="s">
        <v>1576</v>
      </c>
      <c r="D1059" t="s">
        <v>1601</v>
      </c>
      <c r="E1059" t="s">
        <v>2384</v>
      </c>
      <c r="G1059" t="s">
        <v>1173</v>
      </c>
      <c r="J1059" t="s">
        <v>1579</v>
      </c>
      <c r="K1059" s="2" t="str">
        <f>+IFERROR(VLOOKUP(B1059,Sectores[[Sector]:[Columna1]],2),"")</f>
        <v>07 Delincuencia</v>
      </c>
      <c r="L1059" s="2" t="str">
        <f>+IFERROR(VLOOKUP(C1059,Contenido[[Contenido]:[Columna1]],2,0),"")</f>
        <v>07.02 Sentencias Dictadas por Delito</v>
      </c>
      <c r="M1059" s="2" t="str">
        <f>+IFERROR(VLOOKUP(D1059,Temas[[Tema]:[Columna1]],2,0),"")</f>
        <v>07.02.18 Delitos Económicos</v>
      </c>
      <c r="AA1059">
        <v>59</v>
      </c>
      <c r="AB1059">
        <v>54</v>
      </c>
      <c r="AC1059">
        <v>45</v>
      </c>
      <c r="AD1059">
        <v>35</v>
      </c>
      <c r="AE1059">
        <v>47</v>
      </c>
      <c r="AF1059">
        <v>27</v>
      </c>
      <c r="AG1059">
        <v>34</v>
      </c>
    </row>
    <row r="1060" spans="1:33" x14ac:dyDescent="0.25">
      <c r="A1060" t="s">
        <v>2385</v>
      </c>
      <c r="B1060" t="s">
        <v>67</v>
      </c>
      <c r="C1060" t="s">
        <v>1576</v>
      </c>
      <c r="D1060" t="s">
        <v>1601</v>
      </c>
      <c r="E1060" t="s">
        <v>2386</v>
      </c>
      <c r="G1060" t="s">
        <v>1173</v>
      </c>
      <c r="J1060" t="s">
        <v>1579</v>
      </c>
      <c r="K1060" s="2" t="str">
        <f>+IFERROR(VLOOKUP(B1060,Sectores[[Sector]:[Columna1]],2),"")</f>
        <v>07 Delincuencia</v>
      </c>
      <c r="L1060" s="2" t="str">
        <f>+IFERROR(VLOOKUP(C1060,Contenido[[Contenido]:[Columna1]],2,0),"")</f>
        <v>07.02 Sentencias Dictadas por Delito</v>
      </c>
      <c r="M1060" s="2" t="str">
        <f>+IFERROR(VLOOKUP(D1060,Temas[[Tema]:[Columna1]],2,0),"")</f>
        <v>07.02.18 Delitos Económicos</v>
      </c>
      <c r="AA1060">
        <v>3406</v>
      </c>
      <c r="AB1060">
        <v>3340</v>
      </c>
      <c r="AC1060">
        <v>3383</v>
      </c>
      <c r="AD1060">
        <v>3318</v>
      </c>
      <c r="AE1060">
        <v>3300</v>
      </c>
      <c r="AF1060">
        <v>3398</v>
      </c>
      <c r="AG1060">
        <v>3166</v>
      </c>
    </row>
    <row r="1061" spans="1:33" x14ac:dyDescent="0.25">
      <c r="A1061" t="s">
        <v>2387</v>
      </c>
      <c r="B1061" t="s">
        <v>67</v>
      </c>
      <c r="C1061" t="s">
        <v>1576</v>
      </c>
      <c r="D1061" t="s">
        <v>1601</v>
      </c>
      <c r="E1061" t="s">
        <v>2388</v>
      </c>
      <c r="G1061" t="s">
        <v>1173</v>
      </c>
      <c r="J1061" t="s">
        <v>1579</v>
      </c>
      <c r="K1061" s="2" t="str">
        <f>+IFERROR(VLOOKUP(B1061,Sectores[[Sector]:[Columna1]],2),"")</f>
        <v>07 Delincuencia</v>
      </c>
      <c r="L1061" s="2" t="str">
        <f>+IFERROR(VLOOKUP(C1061,Contenido[[Contenido]:[Columna1]],2,0),"")</f>
        <v>07.02 Sentencias Dictadas por Delito</v>
      </c>
      <c r="M1061" s="2" t="str">
        <f>+IFERROR(VLOOKUP(D1061,Temas[[Tema]:[Columna1]],2,0),"")</f>
        <v>07.02.18 Delitos Económicos</v>
      </c>
      <c r="AA1061">
        <v>0</v>
      </c>
      <c r="AB1061">
        <v>0</v>
      </c>
      <c r="AC1061">
        <v>0</v>
      </c>
      <c r="AD1061">
        <v>0</v>
      </c>
      <c r="AE1061">
        <v>0</v>
      </c>
      <c r="AF1061">
        <v>1</v>
      </c>
      <c r="AG1061">
        <v>2</v>
      </c>
    </row>
    <row r="1062" spans="1:33" x14ac:dyDescent="0.25">
      <c r="A1062" t="s">
        <v>2389</v>
      </c>
      <c r="B1062" t="s">
        <v>67</v>
      </c>
      <c r="C1062" t="s">
        <v>1576</v>
      </c>
      <c r="D1062" t="s">
        <v>1601</v>
      </c>
      <c r="E1062" t="s">
        <v>2390</v>
      </c>
      <c r="G1062" t="s">
        <v>1173</v>
      </c>
      <c r="J1062" t="s">
        <v>1579</v>
      </c>
      <c r="K1062" s="2" t="str">
        <f>+IFERROR(VLOOKUP(B1062,Sectores[[Sector]:[Columna1]],2),"")</f>
        <v>07 Delincuencia</v>
      </c>
      <c r="L1062" s="2" t="str">
        <f>+IFERROR(VLOOKUP(C1062,Contenido[[Contenido]:[Columna1]],2,0),"")</f>
        <v>07.02 Sentencias Dictadas por Delito</v>
      </c>
      <c r="M1062" s="2" t="str">
        <f>+IFERROR(VLOOKUP(D1062,Temas[[Tema]:[Columna1]],2,0),"")</f>
        <v>07.02.18 Delitos Económicos</v>
      </c>
      <c r="AA1062">
        <v>586</v>
      </c>
      <c r="AB1062">
        <v>628</v>
      </c>
      <c r="AC1062">
        <v>653</v>
      </c>
      <c r="AD1062">
        <v>693</v>
      </c>
      <c r="AE1062">
        <v>704</v>
      </c>
      <c r="AF1062">
        <v>613</v>
      </c>
      <c r="AG1062">
        <v>496</v>
      </c>
    </row>
    <row r="1063" spans="1:33" x14ac:dyDescent="0.25">
      <c r="A1063" t="s">
        <v>2391</v>
      </c>
      <c r="B1063" t="s">
        <v>67</v>
      </c>
      <c r="C1063" t="s">
        <v>1576</v>
      </c>
      <c r="D1063" t="s">
        <v>1601</v>
      </c>
      <c r="E1063" t="s">
        <v>2392</v>
      </c>
      <c r="G1063" t="s">
        <v>1173</v>
      </c>
      <c r="J1063" t="s">
        <v>1579</v>
      </c>
      <c r="K1063" s="2" t="str">
        <f>+IFERROR(VLOOKUP(B1063,Sectores[[Sector]:[Columna1]],2),"")</f>
        <v>07 Delincuencia</v>
      </c>
      <c r="L1063" s="2" t="str">
        <f>+IFERROR(VLOOKUP(C1063,Contenido[[Contenido]:[Columna1]],2,0),"")</f>
        <v>07.02 Sentencias Dictadas por Delito</v>
      </c>
      <c r="M1063" s="2" t="str">
        <f>+IFERROR(VLOOKUP(D1063,Temas[[Tema]:[Columna1]],2,0),"")</f>
        <v>07.02.18 Delitos Económicos</v>
      </c>
      <c r="AA1063">
        <v>3773</v>
      </c>
      <c r="AB1063">
        <v>4115</v>
      </c>
      <c r="AC1063">
        <v>4086</v>
      </c>
      <c r="AD1063">
        <v>4253</v>
      </c>
      <c r="AE1063">
        <v>4169</v>
      </c>
      <c r="AF1063">
        <v>3682</v>
      </c>
      <c r="AG1063">
        <v>3334</v>
      </c>
    </row>
    <row r="1064" spans="1:33" x14ac:dyDescent="0.25">
      <c r="A1064" t="s">
        <v>2393</v>
      </c>
      <c r="B1064" t="s">
        <v>67</v>
      </c>
      <c r="C1064" t="s">
        <v>1576</v>
      </c>
      <c r="D1064" t="s">
        <v>1601</v>
      </c>
      <c r="E1064" t="s">
        <v>2394</v>
      </c>
      <c r="G1064" t="s">
        <v>1173</v>
      </c>
      <c r="J1064" t="s">
        <v>1579</v>
      </c>
      <c r="K1064" s="2" t="str">
        <f>+IFERROR(VLOOKUP(B1064,Sectores[[Sector]:[Columna1]],2),"")</f>
        <v>07 Delincuencia</v>
      </c>
      <c r="L1064" s="2" t="str">
        <f>+IFERROR(VLOOKUP(C1064,Contenido[[Contenido]:[Columna1]],2,0),"")</f>
        <v>07.02 Sentencias Dictadas por Delito</v>
      </c>
      <c r="M1064" s="2" t="str">
        <f>+IFERROR(VLOOKUP(D1064,Temas[[Tema]:[Columna1]],2,0),"")</f>
        <v>07.02.18 Delitos Económicos</v>
      </c>
      <c r="AA1064">
        <v>3794</v>
      </c>
      <c r="AB1064">
        <v>3887</v>
      </c>
      <c r="AC1064">
        <v>3783</v>
      </c>
      <c r="AD1064">
        <v>3632</v>
      </c>
      <c r="AE1064">
        <v>3757</v>
      </c>
      <c r="AF1064">
        <v>3569</v>
      </c>
      <c r="AG1064">
        <v>3274</v>
      </c>
    </row>
    <row r="1065" spans="1:33" x14ac:dyDescent="0.25">
      <c r="A1065" t="s">
        <v>2395</v>
      </c>
      <c r="B1065" t="s">
        <v>67</v>
      </c>
      <c r="C1065" t="s">
        <v>1576</v>
      </c>
      <c r="D1065" t="s">
        <v>1601</v>
      </c>
      <c r="E1065" t="s">
        <v>2396</v>
      </c>
      <c r="G1065" t="s">
        <v>1173</v>
      </c>
      <c r="J1065" t="s">
        <v>1579</v>
      </c>
      <c r="K1065" s="2" t="str">
        <f>+IFERROR(VLOOKUP(B1065,Sectores[[Sector]:[Columna1]],2),"")</f>
        <v>07 Delincuencia</v>
      </c>
      <c r="L1065" s="2" t="str">
        <f>+IFERROR(VLOOKUP(C1065,Contenido[[Contenido]:[Columna1]],2,0),"")</f>
        <v>07.02 Sentencias Dictadas por Delito</v>
      </c>
      <c r="M1065" s="2" t="str">
        <f>+IFERROR(VLOOKUP(D1065,Temas[[Tema]:[Columna1]],2,0),"")</f>
        <v>07.02.18 Delitos Económicos</v>
      </c>
      <c r="AA1065">
        <v>5304</v>
      </c>
      <c r="AB1065">
        <v>6223</v>
      </c>
      <c r="AC1065">
        <v>6452</v>
      </c>
      <c r="AD1065">
        <v>6413</v>
      </c>
      <c r="AE1065">
        <v>6804</v>
      </c>
      <c r="AF1065">
        <v>6243</v>
      </c>
      <c r="AG1065">
        <v>8266</v>
      </c>
    </row>
    <row r="1066" spans="1:33" x14ac:dyDescent="0.25">
      <c r="A1066" t="s">
        <v>2397</v>
      </c>
      <c r="B1066" t="s">
        <v>67</v>
      </c>
      <c r="C1066" t="s">
        <v>1576</v>
      </c>
      <c r="D1066" t="s">
        <v>1601</v>
      </c>
      <c r="E1066" t="s">
        <v>2398</v>
      </c>
      <c r="G1066" t="s">
        <v>1173</v>
      </c>
      <c r="J1066" t="s">
        <v>1579</v>
      </c>
      <c r="K1066" s="2" t="str">
        <f>+IFERROR(VLOOKUP(B1066,Sectores[[Sector]:[Columna1]],2),"")</f>
        <v>07 Delincuencia</v>
      </c>
      <c r="L1066" s="2" t="str">
        <f>+IFERROR(VLOOKUP(C1066,Contenido[[Contenido]:[Columna1]],2,0),"")</f>
        <v>07.02 Sentencias Dictadas por Delito</v>
      </c>
      <c r="M1066" s="2" t="str">
        <f>+IFERROR(VLOOKUP(D1066,Temas[[Tema]:[Columna1]],2,0),"")</f>
        <v>07.02.18 Delitos Económicos</v>
      </c>
      <c r="AA1066">
        <v>2</v>
      </c>
      <c r="AB1066">
        <v>2</v>
      </c>
      <c r="AC1066">
        <v>3</v>
      </c>
      <c r="AD1066">
        <v>6</v>
      </c>
      <c r="AE1066">
        <v>2</v>
      </c>
      <c r="AF1066">
        <v>0</v>
      </c>
      <c r="AG1066">
        <v>5</v>
      </c>
    </row>
    <row r="1067" spans="1:33" x14ac:dyDescent="0.25">
      <c r="A1067" t="s">
        <v>2399</v>
      </c>
      <c r="B1067" t="s">
        <v>67</v>
      </c>
      <c r="C1067" t="s">
        <v>1576</v>
      </c>
      <c r="D1067" t="s">
        <v>1601</v>
      </c>
      <c r="E1067" t="s">
        <v>1540</v>
      </c>
      <c r="G1067" t="s">
        <v>1173</v>
      </c>
      <c r="J1067" t="s">
        <v>1579</v>
      </c>
      <c r="K1067" s="2" t="str">
        <f>+IFERROR(VLOOKUP(B1067,Sectores[[Sector]:[Columna1]],2),"")</f>
        <v>07 Delincuencia</v>
      </c>
      <c r="L1067" s="2" t="str">
        <f>+IFERROR(VLOOKUP(C1067,Contenido[[Contenido]:[Columna1]],2,0),"")</f>
        <v>07.02 Sentencias Dictadas por Delito</v>
      </c>
      <c r="M1067" s="2" t="str">
        <f>+IFERROR(VLOOKUP(D1067,Temas[[Tema]:[Columna1]],2,0),"")</f>
        <v>07.02.18 Delitos Económicos</v>
      </c>
      <c r="AA1067">
        <v>3613</v>
      </c>
      <c r="AB1067">
        <v>4154</v>
      </c>
      <c r="AC1067">
        <v>3738</v>
      </c>
      <c r="AD1067">
        <v>3770</v>
      </c>
      <c r="AE1067">
        <v>3766</v>
      </c>
      <c r="AF1067">
        <v>3756</v>
      </c>
      <c r="AG1067">
        <v>3261</v>
      </c>
    </row>
    <row r="1068" spans="1:33" x14ac:dyDescent="0.25">
      <c r="A1068" t="s">
        <v>2400</v>
      </c>
      <c r="B1068" t="s">
        <v>67</v>
      </c>
      <c r="C1068" t="s">
        <v>1576</v>
      </c>
      <c r="D1068" t="s">
        <v>2205</v>
      </c>
      <c r="E1068" t="s">
        <v>2401</v>
      </c>
      <c r="G1068" t="s">
        <v>1173</v>
      </c>
      <c r="J1068" t="s">
        <v>1579</v>
      </c>
      <c r="K1068" s="2" t="str">
        <f>+IFERROR(VLOOKUP(B1068,Sectores[[Sector]:[Columna1]],2),"")</f>
        <v>07 Delincuencia</v>
      </c>
      <c r="L1068" s="2" t="str">
        <f>+IFERROR(VLOOKUP(C1068,Contenido[[Contenido]:[Columna1]],2,0),"")</f>
        <v>07.02 Sentencias Dictadas por Delito</v>
      </c>
      <c r="M1068" s="2" t="str">
        <f>+IFERROR(VLOOKUP(D1068,Temas[[Tema]:[Columna1]],2,0),"")</f>
        <v>07.02.08 Delitos Contra la Administración de la Justicia</v>
      </c>
      <c r="AA1068">
        <v>101</v>
      </c>
      <c r="AB1068">
        <v>124</v>
      </c>
      <c r="AC1068">
        <v>197</v>
      </c>
      <c r="AD1068">
        <v>144</v>
      </c>
      <c r="AE1068">
        <v>113</v>
      </c>
      <c r="AF1068">
        <v>87</v>
      </c>
      <c r="AG1068">
        <v>91</v>
      </c>
    </row>
    <row r="1069" spans="1:33" x14ac:dyDescent="0.25">
      <c r="A1069" t="s">
        <v>2402</v>
      </c>
      <c r="B1069" t="s">
        <v>67</v>
      </c>
      <c r="C1069" t="s">
        <v>1576</v>
      </c>
      <c r="D1069" t="s">
        <v>1870</v>
      </c>
      <c r="E1069" t="s">
        <v>2403</v>
      </c>
      <c r="G1069" t="s">
        <v>1173</v>
      </c>
      <c r="J1069" t="s">
        <v>1579</v>
      </c>
      <c r="K1069" s="2" t="str">
        <f>+IFERROR(VLOOKUP(B1069,Sectores[[Sector]:[Columna1]],2),"")</f>
        <v>07 Delincuencia</v>
      </c>
      <c r="L1069" s="2" t="str">
        <f>+IFERROR(VLOOKUP(C1069,Contenido[[Contenido]:[Columna1]],2,0),"")</f>
        <v>07.02 Sentencias Dictadas por Delito</v>
      </c>
      <c r="M1069" s="2" t="str">
        <f>+IFERROR(VLOOKUP(D1069,Temas[[Tema]:[Columna1]],2,0),"")</f>
        <v>07.02.20 Delitos Informáticos</v>
      </c>
      <c r="AA1069">
        <v>179</v>
      </c>
      <c r="AB1069">
        <v>208</v>
      </c>
      <c r="AC1069">
        <v>275</v>
      </c>
      <c r="AD1069">
        <v>278</v>
      </c>
      <c r="AE1069">
        <v>331</v>
      </c>
      <c r="AF1069">
        <v>306</v>
      </c>
      <c r="AG1069">
        <v>260</v>
      </c>
    </row>
    <row r="1070" spans="1:33" x14ac:dyDescent="0.25">
      <c r="A1070" t="s">
        <v>2404</v>
      </c>
      <c r="B1070" t="s">
        <v>67</v>
      </c>
      <c r="C1070" t="s">
        <v>1576</v>
      </c>
      <c r="D1070" t="s">
        <v>1629</v>
      </c>
      <c r="E1070" t="s">
        <v>2405</v>
      </c>
      <c r="G1070" t="s">
        <v>1173</v>
      </c>
      <c r="J1070" t="s">
        <v>1579</v>
      </c>
      <c r="K1070" s="2" t="str">
        <f>+IFERROR(VLOOKUP(B1070,Sectores[[Sector]:[Columna1]],2),"")</f>
        <v>07 Delincuencia</v>
      </c>
      <c r="L1070" s="2" t="str">
        <f>+IFERROR(VLOOKUP(C1070,Contenido[[Contenido]:[Columna1]],2,0),"")</f>
        <v>07.02 Sentencias Dictadas por Delito</v>
      </c>
      <c r="M1070" s="2" t="str">
        <f>+IFERROR(VLOOKUP(D1070,Temas[[Tema]:[Columna1]],2,0),"")</f>
        <v xml:space="preserve">07.02.27 Delitos Violentos </v>
      </c>
      <c r="AA1070">
        <v>140</v>
      </c>
      <c r="AB1070">
        <v>189</v>
      </c>
      <c r="AC1070">
        <v>177</v>
      </c>
      <c r="AD1070">
        <v>174</v>
      </c>
      <c r="AE1070">
        <v>164</v>
      </c>
      <c r="AF1070">
        <v>180</v>
      </c>
      <c r="AG1070">
        <v>198</v>
      </c>
    </row>
    <row r="1071" spans="1:33" x14ac:dyDescent="0.25">
      <c r="A1071" t="s">
        <v>2406</v>
      </c>
      <c r="B1071" t="s">
        <v>67</v>
      </c>
      <c r="C1071" t="s">
        <v>1576</v>
      </c>
      <c r="D1071" t="s">
        <v>1629</v>
      </c>
      <c r="E1071" t="s">
        <v>2407</v>
      </c>
      <c r="G1071" t="s">
        <v>1173</v>
      </c>
      <c r="J1071" t="s">
        <v>1579</v>
      </c>
      <c r="K1071" s="2" t="str">
        <f>+IFERROR(VLOOKUP(B1071,Sectores[[Sector]:[Columna1]],2),"")</f>
        <v>07 Delincuencia</v>
      </c>
      <c r="L1071" s="2" t="str">
        <f>+IFERROR(VLOOKUP(C1071,Contenido[[Contenido]:[Columna1]],2,0),"")</f>
        <v>07.02 Sentencias Dictadas por Delito</v>
      </c>
      <c r="M1071" s="2" t="str">
        <f>+IFERROR(VLOOKUP(D1071,Temas[[Tema]:[Columna1]],2,0),"")</f>
        <v xml:space="preserve">07.02.27 Delitos Violentos </v>
      </c>
      <c r="AA1071">
        <v>0</v>
      </c>
      <c r="AB1071">
        <v>0</v>
      </c>
      <c r="AC1071">
        <v>1</v>
      </c>
      <c r="AD1071">
        <v>1</v>
      </c>
      <c r="AE1071">
        <v>0</v>
      </c>
      <c r="AF1071">
        <v>2</v>
      </c>
      <c r="AG1071">
        <v>4</v>
      </c>
    </row>
    <row r="1072" spans="1:33" x14ac:dyDescent="0.25">
      <c r="A1072" t="s">
        <v>2408</v>
      </c>
      <c r="B1072" t="s">
        <v>67</v>
      </c>
      <c r="C1072" t="s">
        <v>1576</v>
      </c>
      <c r="D1072" t="s">
        <v>1629</v>
      </c>
      <c r="E1072" t="s">
        <v>2409</v>
      </c>
      <c r="G1072" t="s">
        <v>1173</v>
      </c>
      <c r="J1072" t="s">
        <v>1579</v>
      </c>
      <c r="K1072" s="2" t="str">
        <f>+IFERROR(VLOOKUP(B1072,Sectores[[Sector]:[Columna1]],2),"")</f>
        <v>07 Delincuencia</v>
      </c>
      <c r="L1072" s="2" t="str">
        <f>+IFERROR(VLOOKUP(C1072,Contenido[[Contenido]:[Columna1]],2,0),"")</f>
        <v>07.02 Sentencias Dictadas por Delito</v>
      </c>
      <c r="M1072" s="2" t="str">
        <f>+IFERROR(VLOOKUP(D1072,Temas[[Tema]:[Columna1]],2,0),"")</f>
        <v xml:space="preserve">07.02.27 Delitos Violentos </v>
      </c>
      <c r="AA1072">
        <v>9</v>
      </c>
      <c r="AB1072">
        <v>7</v>
      </c>
      <c r="AC1072">
        <v>11</v>
      </c>
      <c r="AD1072">
        <v>14</v>
      </c>
      <c r="AE1072">
        <v>13</v>
      </c>
      <c r="AF1072">
        <v>1</v>
      </c>
      <c r="AG1072">
        <v>0</v>
      </c>
    </row>
    <row r="1073" spans="1:33" x14ac:dyDescent="0.25">
      <c r="A1073" t="s">
        <v>2410</v>
      </c>
      <c r="B1073" t="s">
        <v>67</v>
      </c>
      <c r="C1073" t="s">
        <v>1576</v>
      </c>
      <c r="D1073" t="s">
        <v>1629</v>
      </c>
      <c r="E1073" t="s">
        <v>2411</v>
      </c>
      <c r="G1073" t="s">
        <v>1173</v>
      </c>
      <c r="J1073" t="s">
        <v>1579</v>
      </c>
      <c r="K1073" s="2" t="str">
        <f>+IFERROR(VLOOKUP(B1073,Sectores[[Sector]:[Columna1]],2),"")</f>
        <v>07 Delincuencia</v>
      </c>
      <c r="L1073" s="2" t="str">
        <f>+IFERROR(VLOOKUP(C1073,Contenido[[Contenido]:[Columna1]],2,0),"")</f>
        <v>07.02 Sentencias Dictadas por Delito</v>
      </c>
      <c r="M1073" s="2" t="str">
        <f>+IFERROR(VLOOKUP(D1073,Temas[[Tema]:[Columna1]],2,0),"")</f>
        <v xml:space="preserve">07.02.27 Delitos Violentos </v>
      </c>
      <c r="AA1073">
        <v>0</v>
      </c>
      <c r="AB1073">
        <v>0</v>
      </c>
      <c r="AC1073">
        <v>0</v>
      </c>
      <c r="AD1073">
        <v>1</v>
      </c>
      <c r="AE1073">
        <v>1</v>
      </c>
      <c r="AF1073">
        <v>8</v>
      </c>
      <c r="AG1073">
        <v>10</v>
      </c>
    </row>
    <row r="1074" spans="1:33" x14ac:dyDescent="0.25">
      <c r="A1074" t="s">
        <v>2412</v>
      </c>
      <c r="B1074" t="s">
        <v>67</v>
      </c>
      <c r="C1074" t="s">
        <v>1576</v>
      </c>
      <c r="D1074" t="s">
        <v>1629</v>
      </c>
      <c r="E1074" t="s">
        <v>2413</v>
      </c>
      <c r="G1074" t="s">
        <v>1173</v>
      </c>
      <c r="J1074" t="s">
        <v>1579</v>
      </c>
      <c r="K1074" s="2" t="str">
        <f>+IFERROR(VLOOKUP(B1074,Sectores[[Sector]:[Columna1]],2),"")</f>
        <v>07 Delincuencia</v>
      </c>
      <c r="L1074" s="2" t="str">
        <f>+IFERROR(VLOOKUP(C1074,Contenido[[Contenido]:[Columna1]],2,0),"")</f>
        <v>07.02 Sentencias Dictadas por Delito</v>
      </c>
      <c r="M1074" s="2" t="str">
        <f>+IFERROR(VLOOKUP(D1074,Temas[[Tema]:[Columna1]],2,0),"")</f>
        <v xml:space="preserve">07.02.27 Delitos Violentos </v>
      </c>
      <c r="AA1074">
        <v>0</v>
      </c>
      <c r="AB1074">
        <v>0</v>
      </c>
      <c r="AC1074">
        <v>0</v>
      </c>
      <c r="AD1074">
        <v>0</v>
      </c>
      <c r="AE1074">
        <v>0</v>
      </c>
      <c r="AF1074">
        <v>6</v>
      </c>
      <c r="AG1074">
        <v>14</v>
      </c>
    </row>
    <row r="1075" spans="1:33" x14ac:dyDescent="0.25">
      <c r="A1075" t="s">
        <v>2414</v>
      </c>
      <c r="B1075" t="s">
        <v>67</v>
      </c>
      <c r="C1075" t="s">
        <v>1576</v>
      </c>
      <c r="D1075" t="s">
        <v>1601</v>
      </c>
      <c r="E1075" t="s">
        <v>2415</v>
      </c>
      <c r="G1075" t="s">
        <v>1173</v>
      </c>
      <c r="J1075" t="s">
        <v>1579</v>
      </c>
      <c r="K1075" s="2" t="str">
        <f>+IFERROR(VLOOKUP(B1075,Sectores[[Sector]:[Columna1]],2),"")</f>
        <v>07 Delincuencia</v>
      </c>
      <c r="L1075" s="2" t="str">
        <f>+IFERROR(VLOOKUP(C1075,Contenido[[Contenido]:[Columna1]],2,0),"")</f>
        <v>07.02 Sentencias Dictadas por Delito</v>
      </c>
      <c r="M1075" s="2" t="str">
        <f>+IFERROR(VLOOKUP(D1075,Temas[[Tema]:[Columna1]],2,0),"")</f>
        <v>07.02.18 Delitos Económicos</v>
      </c>
      <c r="AA1075">
        <v>0</v>
      </c>
      <c r="AB1075">
        <v>1</v>
      </c>
      <c r="AC1075">
        <v>0</v>
      </c>
      <c r="AD1075">
        <v>1</v>
      </c>
      <c r="AE1075">
        <v>1</v>
      </c>
      <c r="AF1075">
        <v>0</v>
      </c>
      <c r="AG1075">
        <v>0</v>
      </c>
    </row>
    <row r="1076" spans="1:33" x14ac:dyDescent="0.25">
      <c r="A1076" t="s">
        <v>2416</v>
      </c>
      <c r="B1076" t="s">
        <v>67</v>
      </c>
      <c r="C1076" t="s">
        <v>1576</v>
      </c>
      <c r="D1076" t="s">
        <v>1601</v>
      </c>
      <c r="E1076" t="s">
        <v>2417</v>
      </c>
      <c r="G1076" t="s">
        <v>1173</v>
      </c>
      <c r="J1076" t="s">
        <v>1579</v>
      </c>
      <c r="K1076" s="2" t="str">
        <f>+IFERROR(VLOOKUP(B1076,Sectores[[Sector]:[Columna1]],2),"")</f>
        <v>07 Delincuencia</v>
      </c>
      <c r="L1076" s="2" t="str">
        <f>+IFERROR(VLOOKUP(C1076,Contenido[[Contenido]:[Columna1]],2,0),"")</f>
        <v>07.02 Sentencias Dictadas por Delito</v>
      </c>
      <c r="M1076" s="2" t="str">
        <f>+IFERROR(VLOOKUP(D1076,Temas[[Tema]:[Columna1]],2,0),"")</f>
        <v>07.02.18 Delitos Económicos</v>
      </c>
      <c r="AA1076">
        <v>0</v>
      </c>
      <c r="AB1076">
        <v>0</v>
      </c>
      <c r="AC1076">
        <v>5</v>
      </c>
      <c r="AD1076">
        <v>5</v>
      </c>
      <c r="AE1076">
        <v>7</v>
      </c>
      <c r="AF1076">
        <v>6</v>
      </c>
      <c r="AG1076">
        <v>6</v>
      </c>
    </row>
    <row r="1077" spans="1:33" x14ac:dyDescent="0.25">
      <c r="A1077" t="s">
        <v>2418</v>
      </c>
      <c r="B1077" t="s">
        <v>67</v>
      </c>
      <c r="C1077" t="s">
        <v>1576</v>
      </c>
      <c r="D1077" t="s">
        <v>1601</v>
      </c>
      <c r="E1077" t="s">
        <v>2419</v>
      </c>
      <c r="G1077" t="s">
        <v>1173</v>
      </c>
      <c r="J1077" t="s">
        <v>1579</v>
      </c>
      <c r="K1077" s="2" t="str">
        <f>+IFERROR(VLOOKUP(B1077,Sectores[[Sector]:[Columna1]],2),"")</f>
        <v>07 Delincuencia</v>
      </c>
      <c r="L1077" s="2" t="str">
        <f>+IFERROR(VLOOKUP(C1077,Contenido[[Contenido]:[Columna1]],2,0),"")</f>
        <v>07.02 Sentencias Dictadas por Delito</v>
      </c>
      <c r="M1077" s="2" t="str">
        <f>+IFERROR(VLOOKUP(D1077,Temas[[Tema]:[Columna1]],2,0),"")</f>
        <v>07.02.18 Delitos Económicos</v>
      </c>
      <c r="AA1077">
        <v>0</v>
      </c>
      <c r="AB1077">
        <v>4</v>
      </c>
      <c r="AC1077">
        <v>11</v>
      </c>
      <c r="AD1077">
        <v>6</v>
      </c>
      <c r="AE1077">
        <v>24</v>
      </c>
      <c r="AF1077">
        <v>28</v>
      </c>
      <c r="AG1077">
        <v>18</v>
      </c>
    </row>
    <row r="1078" spans="1:33" x14ac:dyDescent="0.25">
      <c r="A1078" t="s">
        <v>2420</v>
      </c>
      <c r="B1078" t="s">
        <v>67</v>
      </c>
      <c r="C1078" t="s">
        <v>1576</v>
      </c>
      <c r="D1078" t="s">
        <v>1601</v>
      </c>
      <c r="E1078" t="s">
        <v>2421</v>
      </c>
      <c r="G1078" t="s">
        <v>1173</v>
      </c>
      <c r="J1078" t="s">
        <v>1579</v>
      </c>
      <c r="K1078" s="2" t="str">
        <f>+IFERROR(VLOOKUP(B1078,Sectores[[Sector]:[Columna1]],2),"")</f>
        <v>07 Delincuencia</v>
      </c>
      <c r="L1078" s="2" t="str">
        <f>+IFERROR(VLOOKUP(C1078,Contenido[[Contenido]:[Columna1]],2,0),"")</f>
        <v>07.02 Sentencias Dictadas por Delito</v>
      </c>
      <c r="M1078" s="2" t="str">
        <f>+IFERROR(VLOOKUP(D1078,Temas[[Tema]:[Columna1]],2,0),"")</f>
        <v>07.02.18 Delitos Económicos</v>
      </c>
      <c r="AA1078">
        <v>4</v>
      </c>
      <c r="AB1078">
        <v>7</v>
      </c>
      <c r="AC1078">
        <v>10</v>
      </c>
      <c r="AD1078">
        <v>7</v>
      </c>
      <c r="AE1078">
        <v>4</v>
      </c>
      <c r="AF1078">
        <v>2</v>
      </c>
      <c r="AG1078">
        <v>2</v>
      </c>
    </row>
    <row r="1079" spans="1:33" x14ac:dyDescent="0.25">
      <c r="A1079" t="s">
        <v>2422</v>
      </c>
      <c r="B1079" t="s">
        <v>67</v>
      </c>
      <c r="C1079" t="s">
        <v>1576</v>
      </c>
      <c r="D1079" t="s">
        <v>1787</v>
      </c>
      <c r="E1079" t="s">
        <v>2423</v>
      </c>
      <c r="G1079" t="s">
        <v>1173</v>
      </c>
      <c r="J1079" t="s">
        <v>1579</v>
      </c>
      <c r="K1079" s="2" t="str">
        <f>+IFERROR(VLOOKUP(B1079,Sectores[[Sector]:[Columna1]],2),"")</f>
        <v>07 Delincuencia</v>
      </c>
      <c r="L1079" s="2" t="str">
        <f>+IFERROR(VLOOKUP(C1079,Contenido[[Contenido]:[Columna1]],2,0),"")</f>
        <v>07.02 Sentencias Dictadas por Delito</v>
      </c>
      <c r="M1079" s="2" t="str">
        <f>+IFERROR(VLOOKUP(D1079,Temas[[Tema]:[Columna1]],2,0),"")</f>
        <v xml:space="preserve">07.02.28 Drogas </v>
      </c>
      <c r="AA1079">
        <v>1</v>
      </c>
      <c r="AB1079">
        <v>0</v>
      </c>
      <c r="AC1079">
        <v>0</v>
      </c>
      <c r="AD1079">
        <v>0</v>
      </c>
      <c r="AE1079">
        <v>1</v>
      </c>
      <c r="AF1079">
        <v>0</v>
      </c>
      <c r="AG1079">
        <v>0</v>
      </c>
    </row>
    <row r="1080" spans="1:33" x14ac:dyDescent="0.25">
      <c r="A1080" t="s">
        <v>2424</v>
      </c>
      <c r="B1080" t="s">
        <v>67</v>
      </c>
      <c r="C1080" t="s">
        <v>1576</v>
      </c>
      <c r="D1080" t="s">
        <v>1787</v>
      </c>
      <c r="E1080" t="s">
        <v>2425</v>
      </c>
      <c r="G1080" t="s">
        <v>1173</v>
      </c>
      <c r="J1080" t="s">
        <v>1579</v>
      </c>
      <c r="K1080" s="2" t="str">
        <f>+IFERROR(VLOOKUP(B1080,Sectores[[Sector]:[Columna1]],2),"")</f>
        <v>07 Delincuencia</v>
      </c>
      <c r="L1080" s="2" t="str">
        <f>+IFERROR(VLOOKUP(C1080,Contenido[[Contenido]:[Columna1]],2,0),"")</f>
        <v>07.02 Sentencias Dictadas por Delito</v>
      </c>
      <c r="M1080" s="2" t="str">
        <f>+IFERROR(VLOOKUP(D1080,Temas[[Tema]:[Columna1]],2,0),"")</f>
        <v xml:space="preserve">07.02.28 Drogas </v>
      </c>
      <c r="AA1080">
        <v>2</v>
      </c>
      <c r="AB1080">
        <v>1</v>
      </c>
      <c r="AC1080">
        <v>2</v>
      </c>
      <c r="AD1080">
        <v>2</v>
      </c>
      <c r="AE1080">
        <v>0</v>
      </c>
      <c r="AF1080">
        <v>1</v>
      </c>
      <c r="AG1080">
        <v>3</v>
      </c>
    </row>
    <row r="1081" spans="1:33" x14ac:dyDescent="0.25">
      <c r="A1081" t="s">
        <v>2426</v>
      </c>
      <c r="B1081" t="s">
        <v>67</v>
      </c>
      <c r="C1081" t="s">
        <v>1576</v>
      </c>
      <c r="D1081" t="s">
        <v>1717</v>
      </c>
      <c r="E1081" t="s">
        <v>2427</v>
      </c>
      <c r="G1081" t="s">
        <v>1173</v>
      </c>
      <c r="J1081" t="s">
        <v>1579</v>
      </c>
      <c r="K1081" s="2" t="str">
        <f>+IFERROR(VLOOKUP(B1081,Sectores[[Sector]:[Columna1]],2),"")</f>
        <v>07 Delincuencia</v>
      </c>
      <c r="L1081" s="2" t="str">
        <f>+IFERROR(VLOOKUP(C1081,Contenido[[Contenido]:[Columna1]],2,0),"")</f>
        <v>07.02 Sentencias Dictadas por Delito</v>
      </c>
      <c r="M1081" s="2" t="str">
        <f>+IFERROR(VLOOKUP(D1081,Temas[[Tema]:[Columna1]],2,0),"")</f>
        <v>07.02.04 Delitos Contra el Estado Civil y la Familia</v>
      </c>
      <c r="AA1081">
        <v>48</v>
      </c>
      <c r="AB1081">
        <v>54</v>
      </c>
      <c r="AC1081">
        <v>48</v>
      </c>
      <c r="AD1081">
        <v>64</v>
      </c>
      <c r="AE1081">
        <v>51</v>
      </c>
      <c r="AF1081">
        <v>67</v>
      </c>
      <c r="AG1081">
        <v>77</v>
      </c>
    </row>
    <row r="1082" spans="1:33" x14ac:dyDescent="0.25">
      <c r="A1082" t="s">
        <v>2428</v>
      </c>
      <c r="B1082" t="s">
        <v>67</v>
      </c>
      <c r="C1082" t="s">
        <v>1576</v>
      </c>
      <c r="D1082" t="s">
        <v>1957</v>
      </c>
      <c r="E1082" t="s">
        <v>2429</v>
      </c>
      <c r="G1082" t="s">
        <v>1173</v>
      </c>
      <c r="J1082" t="s">
        <v>1579</v>
      </c>
      <c r="K1082" s="2" t="str">
        <f>+IFERROR(VLOOKUP(B1082,Sectores[[Sector]:[Columna1]],2),"")</f>
        <v>07 Delincuencia</v>
      </c>
      <c r="L1082" s="2" t="str">
        <f>+IFERROR(VLOOKUP(C1082,Contenido[[Contenido]:[Columna1]],2,0),"")</f>
        <v>07.02 Sentencias Dictadas por Delito</v>
      </c>
      <c r="M1082" s="2" t="str">
        <f>+IFERROR(VLOOKUP(D1082,Temas[[Tema]:[Columna1]],2,0),"")</f>
        <v>07.02.09 Delitos Contra la Fé Pública</v>
      </c>
      <c r="AA1082">
        <v>6</v>
      </c>
      <c r="AB1082">
        <v>0</v>
      </c>
      <c r="AC1082">
        <v>5</v>
      </c>
      <c r="AD1082">
        <v>1</v>
      </c>
      <c r="AE1082">
        <v>0</v>
      </c>
      <c r="AF1082">
        <v>0</v>
      </c>
      <c r="AG1082">
        <v>0</v>
      </c>
    </row>
    <row r="1083" spans="1:33" x14ac:dyDescent="0.25">
      <c r="A1083" t="s">
        <v>2430</v>
      </c>
      <c r="B1083" t="s">
        <v>67</v>
      </c>
      <c r="C1083" t="s">
        <v>1576</v>
      </c>
      <c r="D1083" t="s">
        <v>1957</v>
      </c>
      <c r="E1083" t="s">
        <v>2431</v>
      </c>
      <c r="G1083" t="s">
        <v>1173</v>
      </c>
      <c r="J1083" t="s">
        <v>1579</v>
      </c>
      <c r="K1083" s="2" t="str">
        <f>+IFERROR(VLOOKUP(B1083,Sectores[[Sector]:[Columna1]],2),"")</f>
        <v>07 Delincuencia</v>
      </c>
      <c r="L1083" s="2" t="str">
        <f>+IFERROR(VLOOKUP(C1083,Contenido[[Contenido]:[Columna1]],2,0),"")</f>
        <v>07.02 Sentencias Dictadas por Delito</v>
      </c>
      <c r="M1083" s="2" t="str">
        <f>+IFERROR(VLOOKUP(D1083,Temas[[Tema]:[Columna1]],2,0),"")</f>
        <v>07.02.09 Delitos Contra la Fé Pública</v>
      </c>
      <c r="AA1083">
        <v>1</v>
      </c>
      <c r="AB1083">
        <v>0</v>
      </c>
      <c r="AC1083">
        <v>2</v>
      </c>
      <c r="AD1083">
        <v>2</v>
      </c>
      <c r="AE1083">
        <v>4</v>
      </c>
      <c r="AF1083">
        <v>7</v>
      </c>
      <c r="AG1083">
        <v>6</v>
      </c>
    </row>
    <row r="1084" spans="1:33" x14ac:dyDescent="0.25">
      <c r="A1084" t="s">
        <v>2432</v>
      </c>
      <c r="B1084" t="s">
        <v>67</v>
      </c>
      <c r="C1084" t="s">
        <v>1576</v>
      </c>
      <c r="D1084" t="s">
        <v>1787</v>
      </c>
      <c r="E1084" t="s">
        <v>2433</v>
      </c>
      <c r="G1084" t="s">
        <v>1173</v>
      </c>
      <c r="J1084" t="s">
        <v>1579</v>
      </c>
      <c r="K1084" s="2" t="str">
        <f>+IFERROR(VLOOKUP(B1084,Sectores[[Sector]:[Columna1]],2),"")</f>
        <v>07 Delincuencia</v>
      </c>
      <c r="L1084" s="2" t="str">
        <f>+IFERROR(VLOOKUP(C1084,Contenido[[Contenido]:[Columna1]],2,0),"")</f>
        <v>07.02 Sentencias Dictadas por Delito</v>
      </c>
      <c r="M1084" s="2" t="str">
        <f>+IFERROR(VLOOKUP(D1084,Temas[[Tema]:[Columna1]],2,0),"")</f>
        <v xml:space="preserve">07.02.28 Drogas </v>
      </c>
      <c r="AA1084">
        <v>2</v>
      </c>
      <c r="AB1084">
        <v>2</v>
      </c>
      <c r="AC1084">
        <v>0</v>
      </c>
      <c r="AD1084">
        <v>1</v>
      </c>
      <c r="AE1084">
        <v>1</v>
      </c>
      <c r="AF1084">
        <v>0</v>
      </c>
      <c r="AG1084">
        <v>4</v>
      </c>
    </row>
    <row r="1085" spans="1:33" x14ac:dyDescent="0.25">
      <c r="A1085" t="s">
        <v>2434</v>
      </c>
      <c r="B1085" t="s">
        <v>67</v>
      </c>
      <c r="C1085" t="s">
        <v>1576</v>
      </c>
      <c r="D1085" t="s">
        <v>1629</v>
      </c>
      <c r="E1085" t="s">
        <v>2435</v>
      </c>
      <c r="G1085" t="s">
        <v>1173</v>
      </c>
      <c r="J1085" t="s">
        <v>1579</v>
      </c>
      <c r="K1085" s="2" t="str">
        <f>+IFERROR(VLOOKUP(B1085,Sectores[[Sector]:[Columna1]],2),"")</f>
        <v>07 Delincuencia</v>
      </c>
      <c r="L1085" s="2" t="str">
        <f>+IFERROR(VLOOKUP(C1085,Contenido[[Contenido]:[Columna1]],2,0),"")</f>
        <v>07.02 Sentencias Dictadas por Delito</v>
      </c>
      <c r="M1085" s="2" t="str">
        <f>+IFERROR(VLOOKUP(D1085,Temas[[Tema]:[Columna1]],2,0),"")</f>
        <v xml:space="preserve">07.02.27 Delitos Violentos </v>
      </c>
      <c r="AA1085">
        <v>0</v>
      </c>
      <c r="AB1085">
        <v>0</v>
      </c>
      <c r="AC1085">
        <v>0</v>
      </c>
      <c r="AD1085">
        <v>0</v>
      </c>
      <c r="AE1085">
        <v>0</v>
      </c>
      <c r="AF1085">
        <v>1</v>
      </c>
      <c r="AG1085">
        <v>1</v>
      </c>
    </row>
    <row r="1086" spans="1:33" x14ac:dyDescent="0.25">
      <c r="A1086" t="s">
        <v>2436</v>
      </c>
      <c r="B1086" t="s">
        <v>67</v>
      </c>
      <c r="C1086" t="s">
        <v>1576</v>
      </c>
      <c r="D1086" t="s">
        <v>1629</v>
      </c>
      <c r="E1086" t="s">
        <v>2437</v>
      </c>
      <c r="G1086" t="s">
        <v>1173</v>
      </c>
      <c r="J1086" t="s">
        <v>1579</v>
      </c>
      <c r="K1086" s="2" t="str">
        <f>+IFERROR(VLOOKUP(B1086,Sectores[[Sector]:[Columna1]],2),"")</f>
        <v>07 Delincuencia</v>
      </c>
      <c r="L1086" s="2" t="str">
        <f>+IFERROR(VLOOKUP(C1086,Contenido[[Contenido]:[Columna1]],2,0),"")</f>
        <v>07.02 Sentencias Dictadas por Delito</v>
      </c>
      <c r="M1086" s="2" t="str">
        <f>+IFERROR(VLOOKUP(D1086,Temas[[Tema]:[Columna1]],2,0),"")</f>
        <v xml:space="preserve">07.02.27 Delitos Violentos </v>
      </c>
      <c r="AA1086">
        <v>0</v>
      </c>
      <c r="AB1086">
        <v>0</v>
      </c>
      <c r="AC1086">
        <v>0</v>
      </c>
      <c r="AD1086">
        <v>0</v>
      </c>
      <c r="AE1086">
        <v>1</v>
      </c>
      <c r="AF1086">
        <v>1</v>
      </c>
      <c r="AG1086">
        <v>2</v>
      </c>
    </row>
    <row r="1087" spans="1:33" x14ac:dyDescent="0.25">
      <c r="A1087" t="s">
        <v>2438</v>
      </c>
      <c r="B1087" t="s">
        <v>67</v>
      </c>
      <c r="C1087" t="s">
        <v>1576</v>
      </c>
      <c r="D1087" t="s">
        <v>1629</v>
      </c>
      <c r="E1087" t="s">
        <v>2439</v>
      </c>
      <c r="G1087" t="s">
        <v>1173</v>
      </c>
      <c r="J1087" t="s">
        <v>1579</v>
      </c>
      <c r="K1087" s="2" t="str">
        <f>+IFERROR(VLOOKUP(B1087,Sectores[[Sector]:[Columna1]],2),"")</f>
        <v>07 Delincuencia</v>
      </c>
      <c r="L1087" s="2" t="str">
        <f>+IFERROR(VLOOKUP(C1087,Contenido[[Contenido]:[Columna1]],2,0),"")</f>
        <v>07.02 Sentencias Dictadas por Delito</v>
      </c>
      <c r="M1087" s="2" t="str">
        <f>+IFERROR(VLOOKUP(D1087,Temas[[Tema]:[Columna1]],2,0),"")</f>
        <v xml:space="preserve">07.02.27 Delitos Violentos </v>
      </c>
      <c r="AA1087">
        <v>0</v>
      </c>
      <c r="AB1087">
        <v>0</v>
      </c>
      <c r="AC1087">
        <v>0</v>
      </c>
      <c r="AD1087">
        <v>0</v>
      </c>
      <c r="AE1087">
        <v>0</v>
      </c>
      <c r="AF1087">
        <v>4</v>
      </c>
      <c r="AG1087">
        <v>3</v>
      </c>
    </row>
    <row r="1088" spans="1:33" x14ac:dyDescent="0.25">
      <c r="A1088" t="s">
        <v>2440</v>
      </c>
      <c r="B1088" t="s">
        <v>67</v>
      </c>
      <c r="C1088" t="s">
        <v>1576</v>
      </c>
      <c r="D1088" t="s">
        <v>1629</v>
      </c>
      <c r="E1088" t="s">
        <v>2441</v>
      </c>
      <c r="G1088" t="s">
        <v>1173</v>
      </c>
      <c r="J1088" t="s">
        <v>1579</v>
      </c>
      <c r="K1088" s="2" t="str">
        <f>+IFERROR(VLOOKUP(B1088,Sectores[[Sector]:[Columna1]],2),"")</f>
        <v>07 Delincuencia</v>
      </c>
      <c r="L1088" s="2" t="str">
        <f>+IFERROR(VLOOKUP(C1088,Contenido[[Contenido]:[Columna1]],2,0),"")</f>
        <v>07.02 Sentencias Dictadas por Delito</v>
      </c>
      <c r="M1088" s="2" t="str">
        <f>+IFERROR(VLOOKUP(D1088,Temas[[Tema]:[Columna1]],2,0),"")</f>
        <v xml:space="preserve">07.02.27 Delitos Violentos </v>
      </c>
      <c r="AA1088">
        <v>0</v>
      </c>
      <c r="AB1088">
        <v>0</v>
      </c>
      <c r="AC1088">
        <v>0</v>
      </c>
      <c r="AD1088">
        <v>0</v>
      </c>
      <c r="AE1088">
        <v>0</v>
      </c>
      <c r="AF1088">
        <v>5</v>
      </c>
      <c r="AG1088">
        <v>13</v>
      </c>
    </row>
    <row r="1089" spans="1:33" x14ac:dyDescent="0.25">
      <c r="A1089" t="s">
        <v>2442</v>
      </c>
      <c r="B1089" t="s">
        <v>67</v>
      </c>
      <c r="C1089" t="s">
        <v>1576</v>
      </c>
      <c r="D1089" t="s">
        <v>1629</v>
      </c>
      <c r="E1089" t="s">
        <v>2443</v>
      </c>
      <c r="G1089" t="s">
        <v>1173</v>
      </c>
      <c r="J1089" t="s">
        <v>1579</v>
      </c>
      <c r="K1089" s="2" t="str">
        <f>+IFERROR(VLOOKUP(B1089,Sectores[[Sector]:[Columna1]],2),"")</f>
        <v>07 Delincuencia</v>
      </c>
      <c r="L1089" s="2" t="str">
        <f>+IFERROR(VLOOKUP(C1089,Contenido[[Contenido]:[Columna1]],2,0),"")</f>
        <v>07.02 Sentencias Dictadas por Delito</v>
      </c>
      <c r="M1089" s="2" t="str">
        <f>+IFERROR(VLOOKUP(D1089,Temas[[Tema]:[Columna1]],2,0),"")</f>
        <v xml:space="preserve">07.02.27 Delitos Violentos </v>
      </c>
      <c r="AA1089">
        <v>0</v>
      </c>
      <c r="AB1089">
        <v>0</v>
      </c>
      <c r="AC1089">
        <v>0</v>
      </c>
      <c r="AD1089">
        <v>0</v>
      </c>
      <c r="AE1089">
        <v>1</v>
      </c>
      <c r="AF1089">
        <v>0</v>
      </c>
      <c r="AG1089">
        <v>17</v>
      </c>
    </row>
    <row r="1090" spans="1:33" x14ac:dyDescent="0.25">
      <c r="A1090" t="s">
        <v>2444</v>
      </c>
      <c r="B1090" t="s">
        <v>67</v>
      </c>
      <c r="C1090" t="s">
        <v>1576</v>
      </c>
      <c r="D1090" t="s">
        <v>1629</v>
      </c>
      <c r="E1090" t="s">
        <v>2445</v>
      </c>
      <c r="G1090" t="s">
        <v>1173</v>
      </c>
      <c r="J1090" t="s">
        <v>1579</v>
      </c>
      <c r="K1090" s="2" t="str">
        <f>+IFERROR(VLOOKUP(B1090,Sectores[[Sector]:[Columna1]],2),"")</f>
        <v>07 Delincuencia</v>
      </c>
      <c r="L1090" s="2" t="str">
        <f>+IFERROR(VLOOKUP(C1090,Contenido[[Contenido]:[Columna1]],2,0),"")</f>
        <v>07.02 Sentencias Dictadas por Delito</v>
      </c>
      <c r="M1090" s="2" t="str">
        <f>+IFERROR(VLOOKUP(D1090,Temas[[Tema]:[Columna1]],2,0),"")</f>
        <v xml:space="preserve">07.02.27 Delitos Violentos </v>
      </c>
      <c r="AA1090">
        <v>52</v>
      </c>
      <c r="AB1090">
        <v>68</v>
      </c>
      <c r="AC1090">
        <v>84</v>
      </c>
      <c r="AD1090">
        <v>116</v>
      </c>
      <c r="AE1090">
        <v>156</v>
      </c>
      <c r="AF1090">
        <v>101</v>
      </c>
      <c r="AG1090">
        <v>326</v>
      </c>
    </row>
    <row r="1091" spans="1:33" x14ac:dyDescent="0.25">
      <c r="A1091" t="s">
        <v>2446</v>
      </c>
      <c r="B1091" t="s">
        <v>67</v>
      </c>
      <c r="C1091" t="s">
        <v>1576</v>
      </c>
      <c r="D1091" t="s">
        <v>1629</v>
      </c>
      <c r="E1091" t="s">
        <v>2447</v>
      </c>
      <c r="G1091" t="s">
        <v>1173</v>
      </c>
      <c r="J1091" t="s">
        <v>1579</v>
      </c>
      <c r="K1091" s="2" t="str">
        <f>+IFERROR(VLOOKUP(B1091,Sectores[[Sector]:[Columna1]],2),"")</f>
        <v>07 Delincuencia</v>
      </c>
      <c r="L1091" s="2" t="str">
        <f>+IFERROR(VLOOKUP(C1091,Contenido[[Contenido]:[Columna1]],2,0),"")</f>
        <v>07.02 Sentencias Dictadas por Delito</v>
      </c>
      <c r="M1091" s="2" t="str">
        <f>+IFERROR(VLOOKUP(D1091,Temas[[Tema]:[Columna1]],2,0),"")</f>
        <v xml:space="preserve">07.02.27 Delitos Violentos </v>
      </c>
      <c r="AA1091">
        <v>5</v>
      </c>
      <c r="AB1091">
        <v>2</v>
      </c>
      <c r="AC1091">
        <v>1</v>
      </c>
      <c r="AD1091">
        <v>7</v>
      </c>
      <c r="AE1091">
        <v>10</v>
      </c>
      <c r="AF1091">
        <v>7</v>
      </c>
      <c r="AG1091">
        <v>59</v>
      </c>
    </row>
    <row r="1092" spans="1:33" x14ac:dyDescent="0.25">
      <c r="A1092" t="s">
        <v>2448</v>
      </c>
      <c r="B1092" t="s">
        <v>67</v>
      </c>
      <c r="C1092" t="s">
        <v>1576</v>
      </c>
      <c r="D1092" t="s">
        <v>1577</v>
      </c>
      <c r="E1092" t="s">
        <v>2449</v>
      </c>
      <c r="G1092" t="s">
        <v>1173</v>
      </c>
      <c r="J1092" t="s">
        <v>1579</v>
      </c>
      <c r="K1092" s="2" t="str">
        <f>+IFERROR(VLOOKUP(B1092,Sectores[[Sector]:[Columna1]],2),"")</f>
        <v>07 Delincuencia</v>
      </c>
      <c r="L1092" s="2" t="str">
        <f>+IFERROR(VLOOKUP(C1092,Contenido[[Contenido]:[Columna1]],2,0),"")</f>
        <v>07.02 Sentencias Dictadas por Delito</v>
      </c>
      <c r="M1092" s="2" t="str">
        <f>+IFERROR(VLOOKUP(D1092,Temas[[Tema]:[Columna1]],2,0),"")</f>
        <v>07.02.16 Delitos de Tenecia y Porte de Armas</v>
      </c>
      <c r="AA1092">
        <v>5</v>
      </c>
      <c r="AB1092">
        <v>4</v>
      </c>
      <c r="AC1092">
        <v>10</v>
      </c>
      <c r="AD1092">
        <v>15</v>
      </c>
      <c r="AE1092">
        <v>20</v>
      </c>
      <c r="AF1092">
        <v>28</v>
      </c>
      <c r="AG1092">
        <v>40</v>
      </c>
    </row>
    <row r="1093" spans="1:33" x14ac:dyDescent="0.25">
      <c r="A1093" t="s">
        <v>2450</v>
      </c>
      <c r="B1093" t="s">
        <v>67</v>
      </c>
      <c r="C1093" t="s">
        <v>1576</v>
      </c>
      <c r="D1093" t="s">
        <v>1588</v>
      </c>
      <c r="E1093" t="s">
        <v>2451</v>
      </c>
      <c r="G1093" t="s">
        <v>1173</v>
      </c>
      <c r="J1093" t="s">
        <v>1579</v>
      </c>
      <c r="K1093" s="2" t="str">
        <f>+IFERROR(VLOOKUP(B1093,Sectores[[Sector]:[Columna1]],2),"")</f>
        <v>07 Delincuencia</v>
      </c>
      <c r="L1093" s="2" t="str">
        <f>+IFERROR(VLOOKUP(C1093,Contenido[[Contenido]:[Columna1]],2,0),"")</f>
        <v>07.02 Sentencias Dictadas por Delito</v>
      </c>
      <c r="M1093" s="2" t="str">
        <f>+IFERROR(VLOOKUP(D1093,Temas[[Tema]:[Columna1]],2,0),"")</f>
        <v>07.02.06 Delitos Contra el Medioambientales y Seres Vivos</v>
      </c>
      <c r="AA1093">
        <v>0</v>
      </c>
      <c r="AB1093">
        <v>0</v>
      </c>
      <c r="AC1093">
        <v>0</v>
      </c>
      <c r="AD1093">
        <v>11</v>
      </c>
      <c r="AE1093">
        <v>21</v>
      </c>
      <c r="AF1093">
        <v>26</v>
      </c>
      <c r="AG1093">
        <v>41</v>
      </c>
    </row>
    <row r="1094" spans="1:33" x14ac:dyDescent="0.25">
      <c r="A1094" t="s">
        <v>2452</v>
      </c>
      <c r="B1094" t="s">
        <v>67</v>
      </c>
      <c r="C1094" t="s">
        <v>1576</v>
      </c>
      <c r="D1094" t="s">
        <v>1634</v>
      </c>
      <c r="E1094" t="s">
        <v>2453</v>
      </c>
      <c r="G1094" t="s">
        <v>1173</v>
      </c>
      <c r="J1094" t="s">
        <v>1579</v>
      </c>
      <c r="K1094" s="2" t="str">
        <f>+IFERROR(VLOOKUP(B1094,Sectores[[Sector]:[Columna1]],2),"")</f>
        <v>07 Delincuencia</v>
      </c>
      <c r="L1094" s="2" t="str">
        <f>+IFERROR(VLOOKUP(C1094,Contenido[[Contenido]:[Columna1]],2,0),"")</f>
        <v>07.02 Sentencias Dictadas por Delito</v>
      </c>
      <c r="M1094" s="2" t="str">
        <f>+IFERROR(VLOOKUP(D1094,Temas[[Tema]:[Columna1]],2,0),"")</f>
        <v>07.02.01 Corrupción</v>
      </c>
      <c r="AA1094">
        <v>2</v>
      </c>
      <c r="AB1094">
        <v>2</v>
      </c>
      <c r="AC1094">
        <v>11</v>
      </c>
      <c r="AD1094">
        <v>7</v>
      </c>
      <c r="AE1094">
        <v>7</v>
      </c>
      <c r="AF1094">
        <v>7</v>
      </c>
      <c r="AG1094">
        <v>9</v>
      </c>
    </row>
    <row r="1095" spans="1:33" x14ac:dyDescent="0.25">
      <c r="A1095" t="s">
        <v>2454</v>
      </c>
      <c r="B1095" t="s">
        <v>67</v>
      </c>
      <c r="C1095" t="s">
        <v>1576</v>
      </c>
      <c r="D1095" t="s">
        <v>1847</v>
      </c>
      <c r="E1095" t="s">
        <v>2455</v>
      </c>
      <c r="G1095" t="s">
        <v>1173</v>
      </c>
      <c r="J1095" t="s">
        <v>1579</v>
      </c>
      <c r="K1095" s="2" t="str">
        <f>+IFERROR(VLOOKUP(B1095,Sectores[[Sector]:[Columna1]],2),"")</f>
        <v>07 Delincuencia</v>
      </c>
      <c r="L1095" s="2" t="str">
        <f>+IFERROR(VLOOKUP(C1095,Contenido[[Contenido]:[Columna1]],2,0),"")</f>
        <v>07.02 Sentencias Dictadas por Delito</v>
      </c>
      <c r="M1095" s="2" t="str">
        <f>+IFERROR(VLOOKUP(D1095,Temas[[Tema]:[Columna1]],2,0),"")</f>
        <v>07.02.22 Delitos Migratorios</v>
      </c>
      <c r="AA1095">
        <v>0</v>
      </c>
      <c r="AB1095">
        <v>0</v>
      </c>
      <c r="AC1095">
        <v>1</v>
      </c>
      <c r="AD1095">
        <v>2</v>
      </c>
      <c r="AE1095">
        <v>0</v>
      </c>
      <c r="AF1095">
        <v>0</v>
      </c>
      <c r="AG1095">
        <v>1</v>
      </c>
    </row>
    <row r="1096" spans="1:33" x14ac:dyDescent="0.25">
      <c r="A1096" t="s">
        <v>2456</v>
      </c>
      <c r="B1096" t="s">
        <v>67</v>
      </c>
      <c r="C1096" t="s">
        <v>1576</v>
      </c>
      <c r="D1096" t="s">
        <v>1847</v>
      </c>
      <c r="E1096" t="s">
        <v>2457</v>
      </c>
      <c r="G1096" t="s">
        <v>1173</v>
      </c>
      <c r="J1096" t="s">
        <v>1579</v>
      </c>
      <c r="K1096" s="2" t="str">
        <f>+IFERROR(VLOOKUP(B1096,Sectores[[Sector]:[Columna1]],2),"")</f>
        <v>07 Delincuencia</v>
      </c>
      <c r="L1096" s="2" t="str">
        <f>+IFERROR(VLOOKUP(C1096,Contenido[[Contenido]:[Columna1]],2,0),"")</f>
        <v>07.02 Sentencias Dictadas por Delito</v>
      </c>
      <c r="M1096" s="2" t="str">
        <f>+IFERROR(VLOOKUP(D1096,Temas[[Tema]:[Columna1]],2,0),"")</f>
        <v>07.02.22 Delitos Migratorios</v>
      </c>
      <c r="AA1096">
        <v>20</v>
      </c>
      <c r="AB1096">
        <v>30</v>
      </c>
      <c r="AC1096">
        <v>48</v>
      </c>
      <c r="AD1096">
        <v>33</v>
      </c>
      <c r="AE1096">
        <v>41</v>
      </c>
      <c r="AF1096">
        <v>29</v>
      </c>
      <c r="AG1096">
        <v>39</v>
      </c>
    </row>
    <row r="1097" spans="1:33" x14ac:dyDescent="0.25">
      <c r="A1097" t="s">
        <v>2458</v>
      </c>
      <c r="B1097" t="s">
        <v>67</v>
      </c>
      <c r="C1097" t="s">
        <v>1576</v>
      </c>
      <c r="D1097" t="s">
        <v>1594</v>
      </c>
      <c r="E1097" t="s">
        <v>2459</v>
      </c>
      <c r="G1097" t="s">
        <v>1173</v>
      </c>
      <c r="J1097" t="s">
        <v>1579</v>
      </c>
      <c r="K1097" s="2" t="str">
        <f>+IFERROR(VLOOKUP(B1097,Sectores[[Sector]:[Columna1]],2),"")</f>
        <v>07 Delincuencia</v>
      </c>
      <c r="L1097" s="2" t="str">
        <f>+IFERROR(VLOOKUP(C1097,Contenido[[Contenido]:[Columna1]],2,0),"")</f>
        <v>07.02 Sentencias Dictadas por Delito</v>
      </c>
      <c r="M1097" s="2" t="str">
        <f>+IFERROR(VLOOKUP(D1097,Temas[[Tema]:[Columna1]],2,0),"")</f>
        <v>07.02.14 Delitos Contra la Vida, Integridad o Dignidad Personal</v>
      </c>
      <c r="AA1097">
        <v>0</v>
      </c>
      <c r="AB1097">
        <v>3</v>
      </c>
      <c r="AC1097">
        <v>2</v>
      </c>
      <c r="AD1097">
        <v>1</v>
      </c>
      <c r="AE1097">
        <v>0</v>
      </c>
      <c r="AF1097">
        <v>1</v>
      </c>
      <c r="AG1097">
        <v>1</v>
      </c>
    </row>
    <row r="1098" spans="1:33" x14ac:dyDescent="0.25">
      <c r="A1098" t="s">
        <v>2460</v>
      </c>
      <c r="B1098" t="s">
        <v>67</v>
      </c>
      <c r="C1098" t="s">
        <v>1576</v>
      </c>
      <c r="D1098" t="s">
        <v>1787</v>
      </c>
      <c r="E1098" t="s">
        <v>2461</v>
      </c>
      <c r="G1098" t="s">
        <v>1173</v>
      </c>
      <c r="J1098" t="s">
        <v>1579</v>
      </c>
      <c r="K1098" s="2" t="str">
        <f>+IFERROR(VLOOKUP(B1098,Sectores[[Sector]:[Columna1]],2),"")</f>
        <v>07 Delincuencia</v>
      </c>
      <c r="L1098" s="2" t="str">
        <f>+IFERROR(VLOOKUP(C1098,Contenido[[Contenido]:[Columna1]],2,0),"")</f>
        <v>07.02 Sentencias Dictadas por Delito</v>
      </c>
      <c r="M1098" s="2" t="str">
        <f>+IFERROR(VLOOKUP(D1098,Temas[[Tema]:[Columna1]],2,0),"")</f>
        <v xml:space="preserve">07.02.28 Drogas </v>
      </c>
      <c r="AA1098">
        <v>5976</v>
      </c>
      <c r="AB1098">
        <v>5982</v>
      </c>
      <c r="AC1098">
        <v>7052</v>
      </c>
      <c r="AD1098">
        <v>7210</v>
      </c>
      <c r="AE1098">
        <v>7186</v>
      </c>
      <c r="AF1098">
        <v>7502</v>
      </c>
      <c r="AG1098">
        <v>7228</v>
      </c>
    </row>
    <row r="1099" spans="1:33" x14ac:dyDescent="0.25">
      <c r="A1099" t="s">
        <v>2462</v>
      </c>
      <c r="B1099" t="s">
        <v>67</v>
      </c>
      <c r="C1099" t="s">
        <v>1576</v>
      </c>
      <c r="D1099" t="s">
        <v>1919</v>
      </c>
      <c r="E1099" t="s">
        <v>2463</v>
      </c>
      <c r="G1099" t="s">
        <v>1173</v>
      </c>
      <c r="J1099" t="s">
        <v>1579</v>
      </c>
      <c r="K1099" s="2" t="str">
        <f>+IFERROR(VLOOKUP(B1099,Sectores[[Sector]:[Columna1]],2),"")</f>
        <v>07 Delincuencia</v>
      </c>
      <c r="L1099" s="2" t="str">
        <f>+IFERROR(VLOOKUP(C1099,Contenido[[Contenido]:[Columna1]],2,0),"")</f>
        <v>07.02 Sentencias Dictadas por Delito</v>
      </c>
      <c r="M1099" s="2" t="str">
        <f>+IFERROR(VLOOKUP(D1099,Temas[[Tema]:[Columna1]],2,0),"")</f>
        <v>07.02.13 Delitos Contra la Seguridad</v>
      </c>
      <c r="AA1099">
        <v>0</v>
      </c>
      <c r="AB1099">
        <v>0</v>
      </c>
      <c r="AC1099">
        <v>0</v>
      </c>
      <c r="AD1099">
        <v>1</v>
      </c>
      <c r="AE1099">
        <v>4</v>
      </c>
      <c r="AF1099">
        <v>3</v>
      </c>
      <c r="AG1099">
        <v>8</v>
      </c>
    </row>
    <row r="1100" spans="1:33" x14ac:dyDescent="0.25">
      <c r="A1100" t="s">
        <v>2464</v>
      </c>
      <c r="B1100" t="s">
        <v>67</v>
      </c>
      <c r="C1100" t="s">
        <v>1576</v>
      </c>
      <c r="D1100" t="s">
        <v>1787</v>
      </c>
      <c r="E1100" t="s">
        <v>2465</v>
      </c>
      <c r="G1100" t="s">
        <v>1173</v>
      </c>
      <c r="J1100" t="s">
        <v>1579</v>
      </c>
      <c r="K1100" s="2" t="str">
        <f>+IFERROR(VLOOKUP(B1100,Sectores[[Sector]:[Columna1]],2),"")</f>
        <v>07 Delincuencia</v>
      </c>
      <c r="L1100" s="2" t="str">
        <f>+IFERROR(VLOOKUP(C1100,Contenido[[Contenido]:[Columna1]],2,0),"")</f>
        <v>07.02 Sentencias Dictadas por Delito</v>
      </c>
      <c r="M1100" s="2" t="str">
        <f>+IFERROR(VLOOKUP(D1100,Temas[[Tema]:[Columna1]],2,0),"")</f>
        <v xml:space="preserve">07.02.28 Drogas </v>
      </c>
      <c r="AA1100">
        <v>3033</v>
      </c>
      <c r="AB1100">
        <v>3060</v>
      </c>
      <c r="AC1100">
        <v>3467</v>
      </c>
      <c r="AD1100">
        <v>3887</v>
      </c>
      <c r="AE1100">
        <v>3732</v>
      </c>
      <c r="AF1100">
        <v>3945</v>
      </c>
      <c r="AG1100">
        <v>3968</v>
      </c>
    </row>
    <row r="1101" spans="1:33" x14ac:dyDescent="0.25">
      <c r="A1101" t="s">
        <v>2466</v>
      </c>
      <c r="B1101" t="s">
        <v>67</v>
      </c>
      <c r="C1101" t="s">
        <v>1576</v>
      </c>
      <c r="D1101" t="s">
        <v>1919</v>
      </c>
      <c r="E1101" t="s">
        <v>2467</v>
      </c>
      <c r="G1101" t="s">
        <v>1173</v>
      </c>
      <c r="J1101" t="s">
        <v>1579</v>
      </c>
      <c r="K1101" s="2" t="str">
        <f>+IFERROR(VLOOKUP(B1101,Sectores[[Sector]:[Columna1]],2),"")</f>
        <v>07 Delincuencia</v>
      </c>
      <c r="L1101" s="2" t="str">
        <f>+IFERROR(VLOOKUP(C1101,Contenido[[Contenido]:[Columna1]],2,0),"")</f>
        <v>07.02 Sentencias Dictadas por Delito</v>
      </c>
      <c r="M1101" s="2" t="str">
        <f>+IFERROR(VLOOKUP(D1101,Temas[[Tema]:[Columna1]],2,0),"")</f>
        <v>07.02.13 Delitos Contra la Seguridad</v>
      </c>
      <c r="AA1101">
        <v>0</v>
      </c>
      <c r="AB1101">
        <v>0</v>
      </c>
      <c r="AC1101">
        <v>0</v>
      </c>
      <c r="AD1101">
        <v>0</v>
      </c>
      <c r="AE1101">
        <v>0</v>
      </c>
      <c r="AF1101">
        <v>0</v>
      </c>
      <c r="AG1101">
        <v>1</v>
      </c>
    </row>
    <row r="1102" spans="1:33" x14ac:dyDescent="0.25">
      <c r="A1102" t="s">
        <v>2468</v>
      </c>
      <c r="B1102" t="s">
        <v>67</v>
      </c>
      <c r="C1102" t="s">
        <v>1576</v>
      </c>
      <c r="D1102" t="s">
        <v>1588</v>
      </c>
      <c r="E1102" t="s">
        <v>2469</v>
      </c>
      <c r="G1102" t="s">
        <v>1173</v>
      </c>
      <c r="J1102" t="s">
        <v>1579</v>
      </c>
      <c r="K1102" s="2" t="str">
        <f>+IFERROR(VLOOKUP(B1102,Sectores[[Sector]:[Columna1]],2),"")</f>
        <v>07 Delincuencia</v>
      </c>
      <c r="L1102" s="2" t="str">
        <f>+IFERROR(VLOOKUP(C1102,Contenido[[Contenido]:[Columna1]],2,0),"")</f>
        <v>07.02 Sentencias Dictadas por Delito</v>
      </c>
      <c r="M1102" s="2" t="str">
        <f>+IFERROR(VLOOKUP(D1102,Temas[[Tema]:[Columna1]],2,0),"")</f>
        <v>07.02.06 Delitos Contra el Medioambientales y Seres Vivos</v>
      </c>
      <c r="AA1102">
        <v>0</v>
      </c>
      <c r="AB1102">
        <v>0</v>
      </c>
      <c r="AC1102">
        <v>1</v>
      </c>
      <c r="AD1102">
        <v>1</v>
      </c>
      <c r="AE1102">
        <v>0</v>
      </c>
      <c r="AF1102">
        <v>5</v>
      </c>
      <c r="AG1102">
        <v>8</v>
      </c>
    </row>
    <row r="1103" spans="1:33" x14ac:dyDescent="0.25">
      <c r="A1103" t="s">
        <v>2470</v>
      </c>
      <c r="B1103" t="s">
        <v>67</v>
      </c>
      <c r="C1103" t="s">
        <v>1576</v>
      </c>
      <c r="D1103" t="s">
        <v>2159</v>
      </c>
      <c r="E1103" t="s">
        <v>2471</v>
      </c>
      <c r="G1103" t="s">
        <v>1173</v>
      </c>
      <c r="J1103" t="s">
        <v>1579</v>
      </c>
      <c r="K1103" s="2" t="str">
        <f>+IFERROR(VLOOKUP(B1103,Sectores[[Sector]:[Columna1]],2),"")</f>
        <v>07 Delincuencia</v>
      </c>
      <c r="L1103" s="2" t="str">
        <f>+IFERROR(VLOOKUP(C1103,Contenido[[Contenido]:[Columna1]],2,0),"")</f>
        <v>07.02 Sentencias Dictadas por Delito</v>
      </c>
      <c r="M1103" s="2" t="str">
        <f>+IFERROR(VLOOKUP(D1103,Temas[[Tema]:[Columna1]],2,0),"")</f>
        <v>07.02.26 Delitos Urbanísticos y de Servicios Públicos</v>
      </c>
      <c r="AA1103">
        <v>0</v>
      </c>
      <c r="AB1103">
        <v>7</v>
      </c>
      <c r="AC1103">
        <v>4</v>
      </c>
      <c r="AD1103">
        <v>0</v>
      </c>
      <c r="AE1103">
        <v>0</v>
      </c>
      <c r="AF1103">
        <v>0</v>
      </c>
      <c r="AG1103">
        <v>0</v>
      </c>
    </row>
    <row r="1104" spans="1:33" x14ac:dyDescent="0.25">
      <c r="A1104" t="s">
        <v>2472</v>
      </c>
      <c r="B1104" t="s">
        <v>67</v>
      </c>
      <c r="C1104" t="s">
        <v>1576</v>
      </c>
      <c r="D1104" t="s">
        <v>1594</v>
      </c>
      <c r="E1104" t="s">
        <v>2473</v>
      </c>
      <c r="G1104" t="s">
        <v>1173</v>
      </c>
      <c r="J1104" t="s">
        <v>1579</v>
      </c>
      <c r="K1104" s="2" t="str">
        <f>+IFERROR(VLOOKUP(B1104,Sectores[[Sector]:[Columna1]],2),"")</f>
        <v>07 Delincuencia</v>
      </c>
      <c r="L1104" s="2" t="str">
        <f>+IFERROR(VLOOKUP(C1104,Contenido[[Contenido]:[Columna1]],2,0),"")</f>
        <v>07.02 Sentencias Dictadas por Delito</v>
      </c>
      <c r="M1104" s="2" t="str">
        <f>+IFERROR(VLOOKUP(D1104,Temas[[Tema]:[Columna1]],2,0),"")</f>
        <v>07.02.14 Delitos Contra la Vida, Integridad o Dignidad Personal</v>
      </c>
      <c r="AA1104">
        <v>2</v>
      </c>
      <c r="AB1104">
        <v>0</v>
      </c>
      <c r="AC1104">
        <v>0</v>
      </c>
      <c r="AD1104">
        <v>0</v>
      </c>
      <c r="AE1104">
        <v>0</v>
      </c>
      <c r="AF1104">
        <v>0</v>
      </c>
      <c r="AG1104">
        <v>0</v>
      </c>
    </row>
    <row r="1105" spans="1:33" x14ac:dyDescent="0.25">
      <c r="A1105" t="s">
        <v>2474</v>
      </c>
      <c r="B1105" t="s">
        <v>67</v>
      </c>
      <c r="C1105" t="s">
        <v>1576</v>
      </c>
      <c r="D1105" t="s">
        <v>1594</v>
      </c>
      <c r="E1105" t="s">
        <v>2475</v>
      </c>
      <c r="G1105" t="s">
        <v>1173</v>
      </c>
      <c r="J1105" t="s">
        <v>1579</v>
      </c>
      <c r="K1105" s="2" t="str">
        <f>+IFERROR(VLOOKUP(B1105,Sectores[[Sector]:[Columna1]],2),"")</f>
        <v>07 Delincuencia</v>
      </c>
      <c r="L1105" s="2" t="str">
        <f>+IFERROR(VLOOKUP(C1105,Contenido[[Contenido]:[Columna1]],2,0),"")</f>
        <v>07.02 Sentencias Dictadas por Delito</v>
      </c>
      <c r="M1105" s="2" t="str">
        <f>+IFERROR(VLOOKUP(D1105,Temas[[Tema]:[Columna1]],2,0),"")</f>
        <v>07.02.14 Delitos Contra la Vida, Integridad o Dignidad Personal</v>
      </c>
      <c r="AA1105">
        <v>1</v>
      </c>
      <c r="AB1105">
        <v>10</v>
      </c>
      <c r="AC1105">
        <v>10</v>
      </c>
      <c r="AD1105">
        <v>13</v>
      </c>
      <c r="AE1105">
        <v>7</v>
      </c>
      <c r="AF1105">
        <v>10</v>
      </c>
      <c r="AG1105">
        <v>5</v>
      </c>
    </row>
    <row r="1106" spans="1:33" x14ac:dyDescent="0.25">
      <c r="A1106" t="s">
        <v>2476</v>
      </c>
      <c r="B1106" t="s">
        <v>67</v>
      </c>
      <c r="C1106" t="s">
        <v>1576</v>
      </c>
      <c r="D1106" t="s">
        <v>1594</v>
      </c>
      <c r="E1106" t="s">
        <v>2477</v>
      </c>
      <c r="G1106" t="s">
        <v>1173</v>
      </c>
      <c r="J1106" t="s">
        <v>1579</v>
      </c>
      <c r="K1106" s="2" t="str">
        <f>+IFERROR(VLOOKUP(B1106,Sectores[[Sector]:[Columna1]],2),"")</f>
        <v>07 Delincuencia</v>
      </c>
      <c r="L1106" s="2" t="str">
        <f>+IFERROR(VLOOKUP(C1106,Contenido[[Contenido]:[Columna1]],2,0),"")</f>
        <v>07.02 Sentencias Dictadas por Delito</v>
      </c>
      <c r="M1106" s="2" t="str">
        <f>+IFERROR(VLOOKUP(D1106,Temas[[Tema]:[Columna1]],2,0),"")</f>
        <v>07.02.14 Delitos Contra la Vida, Integridad o Dignidad Personal</v>
      </c>
      <c r="AA1106">
        <v>1</v>
      </c>
      <c r="AB1106">
        <v>3</v>
      </c>
      <c r="AC1106">
        <v>2</v>
      </c>
      <c r="AD1106">
        <v>0</v>
      </c>
      <c r="AE1106">
        <v>1</v>
      </c>
      <c r="AF1106">
        <v>1</v>
      </c>
      <c r="AG1106">
        <v>2</v>
      </c>
    </row>
    <row r="1107" spans="1:33" x14ac:dyDescent="0.25">
      <c r="A1107" t="s">
        <v>2478</v>
      </c>
      <c r="B1107" t="s">
        <v>67</v>
      </c>
      <c r="C1107" t="s">
        <v>1576</v>
      </c>
      <c r="D1107" t="s">
        <v>1594</v>
      </c>
      <c r="E1107" t="s">
        <v>2479</v>
      </c>
      <c r="G1107" t="s">
        <v>1173</v>
      </c>
      <c r="J1107" t="s">
        <v>1579</v>
      </c>
      <c r="K1107" s="2" t="str">
        <f>+IFERROR(VLOOKUP(B1107,Sectores[[Sector]:[Columna1]],2),"")</f>
        <v>07 Delincuencia</v>
      </c>
      <c r="L1107" s="2" t="str">
        <f>+IFERROR(VLOOKUP(C1107,Contenido[[Contenido]:[Columna1]],2,0),"")</f>
        <v>07.02 Sentencias Dictadas por Delito</v>
      </c>
      <c r="M1107" s="2" t="str">
        <f>+IFERROR(VLOOKUP(D1107,Temas[[Tema]:[Columna1]],2,0),"")</f>
        <v>07.02.14 Delitos Contra la Vida, Integridad o Dignidad Personal</v>
      </c>
      <c r="AA1107">
        <v>2</v>
      </c>
      <c r="AB1107">
        <v>2</v>
      </c>
      <c r="AC1107">
        <v>7</v>
      </c>
      <c r="AD1107">
        <v>9</v>
      </c>
      <c r="AE1107">
        <v>7</v>
      </c>
      <c r="AF1107">
        <v>9</v>
      </c>
      <c r="AG1107">
        <v>10</v>
      </c>
    </row>
    <row r="1108" spans="1:33" x14ac:dyDescent="0.25">
      <c r="A1108" t="s">
        <v>2480</v>
      </c>
      <c r="B1108" t="s">
        <v>67</v>
      </c>
      <c r="C1108" t="s">
        <v>1576</v>
      </c>
      <c r="D1108" t="s">
        <v>1594</v>
      </c>
      <c r="E1108" t="s">
        <v>2481</v>
      </c>
      <c r="G1108" t="s">
        <v>1173</v>
      </c>
      <c r="J1108" t="s">
        <v>1579</v>
      </c>
      <c r="K1108" s="2" t="str">
        <f>+IFERROR(VLOOKUP(B1108,Sectores[[Sector]:[Columna1]],2),"")</f>
        <v>07 Delincuencia</v>
      </c>
      <c r="L1108" s="2" t="str">
        <f>+IFERROR(VLOOKUP(C1108,Contenido[[Contenido]:[Columna1]],2,0),"")</f>
        <v>07.02 Sentencias Dictadas por Delito</v>
      </c>
      <c r="M1108" s="2" t="str">
        <f>+IFERROR(VLOOKUP(D1108,Temas[[Tema]:[Columna1]],2,0),"")</f>
        <v>07.02.14 Delitos Contra la Vida, Integridad o Dignidad Personal</v>
      </c>
      <c r="AA1108">
        <v>0</v>
      </c>
      <c r="AB1108">
        <v>0</v>
      </c>
      <c r="AC1108">
        <v>0</v>
      </c>
      <c r="AD1108">
        <v>0</v>
      </c>
      <c r="AE1108">
        <v>23</v>
      </c>
      <c r="AF1108">
        <v>78</v>
      </c>
      <c r="AG1108">
        <v>145</v>
      </c>
    </row>
    <row r="1109" spans="1:33" x14ac:dyDescent="0.25">
      <c r="A1109" t="s">
        <v>2482</v>
      </c>
      <c r="B1109" t="s">
        <v>67</v>
      </c>
      <c r="C1109" t="s">
        <v>1576</v>
      </c>
      <c r="D1109" t="s">
        <v>1647</v>
      </c>
      <c r="E1109" t="s">
        <v>2483</v>
      </c>
      <c r="G1109" t="s">
        <v>1173</v>
      </c>
      <c r="J1109" t="s">
        <v>1579</v>
      </c>
      <c r="K1109" s="2" t="str">
        <f>+IFERROR(VLOOKUP(B1109,Sectores[[Sector]:[Columna1]],2),"")</f>
        <v>07 Delincuencia</v>
      </c>
      <c r="L1109" s="2" t="str">
        <f>+IFERROR(VLOOKUP(C1109,Contenido[[Contenido]:[Columna1]],2,0),"")</f>
        <v>07.02 Sentencias Dictadas por Delito</v>
      </c>
      <c r="M1109" s="2" t="str">
        <f>+IFERROR(VLOOKUP(D1109,Temas[[Tema]:[Columna1]],2,0),"")</f>
        <v>07.02.07 Delitos Contra el Orden Público, Funcionarios o Agentes del Estado</v>
      </c>
      <c r="AA1109">
        <v>231</v>
      </c>
      <c r="AB1109">
        <v>266</v>
      </c>
      <c r="AC1109">
        <v>286</v>
      </c>
      <c r="AD1109">
        <v>309</v>
      </c>
      <c r="AE1109">
        <v>316</v>
      </c>
      <c r="AF1109">
        <v>344</v>
      </c>
      <c r="AG1109">
        <v>307</v>
      </c>
    </row>
    <row r="1110" spans="1:33" x14ac:dyDescent="0.25">
      <c r="A1110" t="s">
        <v>2484</v>
      </c>
      <c r="B1110" t="s">
        <v>67</v>
      </c>
      <c r="C1110" t="s">
        <v>1576</v>
      </c>
      <c r="D1110" t="s">
        <v>1647</v>
      </c>
      <c r="E1110" t="s">
        <v>2485</v>
      </c>
      <c r="G1110" t="s">
        <v>1173</v>
      </c>
      <c r="J1110" t="s">
        <v>1579</v>
      </c>
      <c r="K1110" s="2" t="str">
        <f>+IFERROR(VLOOKUP(B1110,Sectores[[Sector]:[Columna1]],2),"")</f>
        <v>07 Delincuencia</v>
      </c>
      <c r="L1110" s="2" t="str">
        <f>+IFERROR(VLOOKUP(C1110,Contenido[[Contenido]:[Columna1]],2,0),"")</f>
        <v>07.02 Sentencias Dictadas por Delito</v>
      </c>
      <c r="M1110" s="2" t="str">
        <f>+IFERROR(VLOOKUP(D1110,Temas[[Tema]:[Columna1]],2,0),"")</f>
        <v>07.02.07 Delitos Contra el Orden Público, Funcionarios o Agentes del Estado</v>
      </c>
      <c r="AA1110">
        <v>33</v>
      </c>
      <c r="AB1110">
        <v>35</v>
      </c>
      <c r="AC1110">
        <v>42</v>
      </c>
      <c r="AD1110">
        <v>41</v>
      </c>
      <c r="AE1110">
        <v>51</v>
      </c>
      <c r="AF1110">
        <v>49</v>
      </c>
      <c r="AG1110">
        <v>58</v>
      </c>
    </row>
    <row r="1111" spans="1:33" x14ac:dyDescent="0.25">
      <c r="A1111" t="s">
        <v>2486</v>
      </c>
      <c r="B1111" t="s">
        <v>67</v>
      </c>
      <c r="C1111" t="s">
        <v>1576</v>
      </c>
      <c r="D1111" t="s">
        <v>1647</v>
      </c>
      <c r="E1111" t="s">
        <v>2487</v>
      </c>
      <c r="G1111" t="s">
        <v>1173</v>
      </c>
      <c r="J1111" t="s">
        <v>1579</v>
      </c>
      <c r="K1111" s="2" t="str">
        <f>+IFERROR(VLOOKUP(B1111,Sectores[[Sector]:[Columna1]],2),"")</f>
        <v>07 Delincuencia</v>
      </c>
      <c r="L1111" s="2" t="str">
        <f>+IFERROR(VLOOKUP(C1111,Contenido[[Contenido]:[Columna1]],2,0),"")</f>
        <v>07.02 Sentencias Dictadas por Delito</v>
      </c>
      <c r="M1111" s="2" t="str">
        <f>+IFERROR(VLOOKUP(D1111,Temas[[Tema]:[Columna1]],2,0),"")</f>
        <v>07.02.07 Delitos Contra el Orden Público, Funcionarios o Agentes del Estado</v>
      </c>
      <c r="AA1111">
        <v>3</v>
      </c>
      <c r="AB1111">
        <v>0</v>
      </c>
      <c r="AC1111">
        <v>8</v>
      </c>
      <c r="AD1111">
        <v>6</v>
      </c>
      <c r="AE1111">
        <v>3</v>
      </c>
      <c r="AF1111">
        <v>3</v>
      </c>
      <c r="AG1111">
        <v>9</v>
      </c>
    </row>
    <row r="1112" spans="1:33" x14ac:dyDescent="0.25">
      <c r="A1112" t="s">
        <v>2488</v>
      </c>
      <c r="B1112" t="s">
        <v>67</v>
      </c>
      <c r="C1112" t="s">
        <v>1576</v>
      </c>
      <c r="D1112" t="s">
        <v>1601</v>
      </c>
      <c r="E1112" t="s">
        <v>2489</v>
      </c>
      <c r="G1112" t="s">
        <v>1173</v>
      </c>
      <c r="J1112" t="s">
        <v>1579</v>
      </c>
      <c r="K1112" s="2" t="str">
        <f>+IFERROR(VLOOKUP(B1112,Sectores[[Sector]:[Columna1]],2),"")</f>
        <v>07 Delincuencia</v>
      </c>
      <c r="L1112" s="2" t="str">
        <f>+IFERROR(VLOOKUP(C1112,Contenido[[Contenido]:[Columna1]],2,0),"")</f>
        <v>07.02 Sentencias Dictadas por Delito</v>
      </c>
      <c r="M1112" s="2" t="str">
        <f>+IFERROR(VLOOKUP(D1112,Temas[[Tema]:[Columna1]],2,0),"")</f>
        <v>07.02.18 Delitos Económicos</v>
      </c>
      <c r="AA1112">
        <v>703</v>
      </c>
      <c r="AB1112">
        <v>819</v>
      </c>
      <c r="AC1112">
        <v>1337</v>
      </c>
      <c r="AD1112">
        <v>2436</v>
      </c>
      <c r="AE1112">
        <v>3304</v>
      </c>
      <c r="AF1112">
        <v>3386</v>
      </c>
      <c r="AG1112">
        <v>4447</v>
      </c>
    </row>
    <row r="1113" spans="1:33" x14ac:dyDescent="0.25">
      <c r="A1113" t="s">
        <v>2490</v>
      </c>
      <c r="B1113" t="s">
        <v>67</v>
      </c>
      <c r="C1113" t="s">
        <v>1576</v>
      </c>
      <c r="D1113" t="s">
        <v>1588</v>
      </c>
      <c r="E1113" t="s">
        <v>2491</v>
      </c>
      <c r="G1113" t="s">
        <v>1173</v>
      </c>
      <c r="J1113" t="s">
        <v>1579</v>
      </c>
      <c r="K1113" s="2" t="str">
        <f>+IFERROR(VLOOKUP(B1113,Sectores[[Sector]:[Columna1]],2),"")</f>
        <v>07 Delincuencia</v>
      </c>
      <c r="L1113" s="2" t="str">
        <f>+IFERROR(VLOOKUP(C1113,Contenido[[Contenido]:[Columna1]],2,0),"")</f>
        <v>07.02 Sentencias Dictadas por Delito</v>
      </c>
      <c r="M1113" s="2" t="str">
        <f>+IFERROR(VLOOKUP(D1113,Temas[[Tema]:[Columna1]],2,0),"")</f>
        <v>07.02.06 Delitos Contra el Medioambientales y Seres Vivos</v>
      </c>
      <c r="AA1113">
        <v>26</v>
      </c>
      <c r="AB1113">
        <v>37</v>
      </c>
      <c r="AC1113">
        <v>47</v>
      </c>
      <c r="AD1113">
        <v>65</v>
      </c>
      <c r="AE1113">
        <v>72</v>
      </c>
      <c r="AF1113">
        <v>35</v>
      </c>
      <c r="AG1113">
        <v>106</v>
      </c>
    </row>
    <row r="1114" spans="1:33" x14ac:dyDescent="0.25">
      <c r="A1114" t="s">
        <v>2492</v>
      </c>
      <c r="B1114" t="s">
        <v>67</v>
      </c>
      <c r="C1114" t="s">
        <v>1576</v>
      </c>
      <c r="D1114" t="s">
        <v>1919</v>
      </c>
      <c r="E1114" t="s">
        <v>2493</v>
      </c>
      <c r="G1114" t="s">
        <v>1173</v>
      </c>
      <c r="J1114" t="s">
        <v>1579</v>
      </c>
      <c r="K1114" s="2" t="str">
        <f>+IFERROR(VLOOKUP(B1114,Sectores[[Sector]:[Columna1]],2),"")</f>
        <v>07 Delincuencia</v>
      </c>
      <c r="L1114" s="2" t="str">
        <f>+IFERROR(VLOOKUP(C1114,Contenido[[Contenido]:[Columna1]],2,0),"")</f>
        <v>07.02 Sentencias Dictadas por Delito</v>
      </c>
      <c r="M1114" s="2" t="str">
        <f>+IFERROR(VLOOKUP(D1114,Temas[[Tema]:[Columna1]],2,0),"")</f>
        <v>07.02.13 Delitos Contra la Seguridad</v>
      </c>
      <c r="AA1114">
        <v>0</v>
      </c>
      <c r="AB1114">
        <v>34</v>
      </c>
      <c r="AC1114">
        <v>32</v>
      </c>
      <c r="AD1114">
        <v>21</v>
      </c>
      <c r="AE1114">
        <v>28</v>
      </c>
      <c r="AF1114">
        <v>15</v>
      </c>
      <c r="AG1114">
        <v>14</v>
      </c>
    </row>
    <row r="1115" spans="1:33" x14ac:dyDescent="0.25">
      <c r="A1115" t="s">
        <v>2494</v>
      </c>
      <c r="B1115" t="s">
        <v>67</v>
      </c>
      <c r="C1115" t="s">
        <v>1576</v>
      </c>
      <c r="D1115" t="s">
        <v>1601</v>
      </c>
      <c r="E1115" t="s">
        <v>2495</v>
      </c>
      <c r="G1115" t="s">
        <v>1173</v>
      </c>
      <c r="J1115" t="s">
        <v>1579</v>
      </c>
      <c r="K1115" s="2" t="str">
        <f>+IFERROR(VLOOKUP(B1115,Sectores[[Sector]:[Columna1]],2),"")</f>
        <v>07 Delincuencia</v>
      </c>
      <c r="L1115" s="2" t="str">
        <f>+IFERROR(VLOOKUP(C1115,Contenido[[Contenido]:[Columna1]],2,0),"")</f>
        <v>07.02 Sentencias Dictadas por Delito</v>
      </c>
      <c r="M1115" s="2" t="str">
        <f>+IFERROR(VLOOKUP(D1115,Temas[[Tema]:[Columna1]],2,0),"")</f>
        <v>07.02.18 Delitos Económicos</v>
      </c>
      <c r="AA1115">
        <v>33</v>
      </c>
      <c r="AB1115">
        <v>33</v>
      </c>
      <c r="AC1115">
        <v>32</v>
      </c>
      <c r="AD1115">
        <v>36</v>
      </c>
      <c r="AE1115">
        <v>42</v>
      </c>
      <c r="AF1115">
        <v>50</v>
      </c>
      <c r="AG1115">
        <v>29</v>
      </c>
    </row>
    <row r="1116" spans="1:33" x14ac:dyDescent="0.25">
      <c r="A1116" t="s">
        <v>2496</v>
      </c>
      <c r="B1116" t="s">
        <v>67</v>
      </c>
      <c r="C1116" t="s">
        <v>1576</v>
      </c>
      <c r="D1116" t="s">
        <v>1591</v>
      </c>
      <c r="E1116" t="s">
        <v>2497</v>
      </c>
      <c r="G1116" t="s">
        <v>1173</v>
      </c>
      <c r="J1116" t="s">
        <v>1579</v>
      </c>
      <c r="K1116" s="2" t="str">
        <f>+IFERROR(VLOOKUP(B1116,Sectores[[Sector]:[Columna1]],2),"")</f>
        <v>07 Delincuencia</v>
      </c>
      <c r="L1116" s="2" t="str">
        <f>+IFERROR(VLOOKUP(C1116,Contenido[[Contenido]:[Columna1]],2,0),"")</f>
        <v>07.02 Sentencias Dictadas por Delito</v>
      </c>
      <c r="M1116" s="2" t="str">
        <f>+IFERROR(VLOOKUP(D1116,Temas[[Tema]:[Columna1]],2,0),"")</f>
        <v>07.02.11 Delitos Contra la Propiedad y el Patrimonio</v>
      </c>
      <c r="AA1116">
        <v>1</v>
      </c>
      <c r="AB1116">
        <v>1</v>
      </c>
      <c r="AC1116">
        <v>0</v>
      </c>
      <c r="AD1116">
        <v>1</v>
      </c>
      <c r="AE1116">
        <v>1</v>
      </c>
      <c r="AF1116">
        <v>1</v>
      </c>
      <c r="AG1116">
        <v>0</v>
      </c>
    </row>
    <row r="1117" spans="1:33" x14ac:dyDescent="0.25">
      <c r="A1117" t="s">
        <v>2498</v>
      </c>
      <c r="B1117" t="s">
        <v>67</v>
      </c>
      <c r="C1117" t="s">
        <v>1576</v>
      </c>
      <c r="D1117" t="s">
        <v>1591</v>
      </c>
      <c r="E1117" t="s">
        <v>2499</v>
      </c>
      <c r="G1117" t="s">
        <v>1173</v>
      </c>
      <c r="J1117" t="s">
        <v>1579</v>
      </c>
      <c r="K1117" s="2" t="str">
        <f>+IFERROR(VLOOKUP(B1117,Sectores[[Sector]:[Columna1]],2),"")</f>
        <v>07 Delincuencia</v>
      </c>
      <c r="L1117" s="2" t="str">
        <f>+IFERROR(VLOOKUP(C1117,Contenido[[Contenido]:[Columna1]],2,0),"")</f>
        <v>07.02 Sentencias Dictadas por Delito</v>
      </c>
      <c r="M1117" s="2" t="str">
        <f>+IFERROR(VLOOKUP(D1117,Temas[[Tema]:[Columna1]],2,0),"")</f>
        <v>07.02.11 Delitos Contra la Propiedad y el Patrimonio</v>
      </c>
      <c r="AA1117">
        <v>132</v>
      </c>
      <c r="AB1117">
        <v>224</v>
      </c>
      <c r="AC1117">
        <v>229</v>
      </c>
      <c r="AD1117">
        <v>273</v>
      </c>
      <c r="AE1117">
        <v>172</v>
      </c>
      <c r="AF1117">
        <v>178</v>
      </c>
      <c r="AG1117">
        <v>151</v>
      </c>
    </row>
    <row r="1118" spans="1:33" x14ac:dyDescent="0.25">
      <c r="A1118" t="s">
        <v>2500</v>
      </c>
      <c r="B1118" t="s">
        <v>67</v>
      </c>
      <c r="C1118" t="s">
        <v>1576</v>
      </c>
      <c r="D1118" t="s">
        <v>1621</v>
      </c>
      <c r="E1118" t="s">
        <v>2501</v>
      </c>
      <c r="G1118" t="s">
        <v>1173</v>
      </c>
      <c r="J1118" t="s">
        <v>1579</v>
      </c>
      <c r="K1118" s="2" t="str">
        <f>+IFERROR(VLOOKUP(B1118,Sectores[[Sector]:[Columna1]],2),"")</f>
        <v>07 Delincuencia</v>
      </c>
      <c r="L1118" s="2" t="str">
        <f>+IFERROR(VLOOKUP(C1118,Contenido[[Contenido]:[Columna1]],2,0),"")</f>
        <v>07.02 Sentencias Dictadas por Delito</v>
      </c>
      <c r="M1118" s="2" t="str">
        <f>+IFERROR(VLOOKUP(D1118,Temas[[Tema]:[Columna1]],2,0),"")</f>
        <v>07.02.03 Delitos Cometidos por Empleados y Funcionarios Públicos</v>
      </c>
      <c r="AA1118">
        <v>72</v>
      </c>
      <c r="AB1118">
        <v>37</v>
      </c>
      <c r="AC1118">
        <v>42</v>
      </c>
      <c r="AD1118">
        <v>53</v>
      </c>
      <c r="AE1118">
        <v>50</v>
      </c>
      <c r="AF1118">
        <v>4</v>
      </c>
      <c r="AG1118">
        <v>1</v>
      </c>
    </row>
    <row r="1119" spans="1:33" x14ac:dyDescent="0.25">
      <c r="A1119" t="s">
        <v>2502</v>
      </c>
      <c r="B1119" t="s">
        <v>67</v>
      </c>
      <c r="C1119" t="s">
        <v>1576</v>
      </c>
      <c r="D1119" t="s">
        <v>1591</v>
      </c>
      <c r="E1119" t="s">
        <v>2503</v>
      </c>
      <c r="G1119" t="s">
        <v>1173</v>
      </c>
      <c r="J1119" t="s">
        <v>1579</v>
      </c>
      <c r="K1119" s="2" t="str">
        <f>+IFERROR(VLOOKUP(B1119,Sectores[[Sector]:[Columna1]],2),"")</f>
        <v>07 Delincuencia</v>
      </c>
      <c r="L1119" s="2" t="str">
        <f>+IFERROR(VLOOKUP(C1119,Contenido[[Contenido]:[Columna1]],2,0),"")</f>
        <v>07.02 Sentencias Dictadas por Delito</v>
      </c>
      <c r="M1119" s="2" t="str">
        <f>+IFERROR(VLOOKUP(D1119,Temas[[Tema]:[Columna1]],2,0),"")</f>
        <v>07.02.11 Delitos Contra la Propiedad y el Patrimonio</v>
      </c>
      <c r="AA1119">
        <v>6</v>
      </c>
      <c r="AB1119">
        <v>12</v>
      </c>
      <c r="AC1119">
        <v>10</v>
      </c>
      <c r="AD1119">
        <v>9</v>
      </c>
      <c r="AE1119">
        <v>13</v>
      </c>
      <c r="AF1119">
        <v>5</v>
      </c>
      <c r="AG1119">
        <v>7</v>
      </c>
    </row>
    <row r="1120" spans="1:33" x14ac:dyDescent="0.25">
      <c r="A1120" t="s">
        <v>2504</v>
      </c>
      <c r="B1120" t="s">
        <v>67</v>
      </c>
      <c r="C1120" t="s">
        <v>1576</v>
      </c>
      <c r="D1120" t="s">
        <v>1591</v>
      </c>
      <c r="E1120" t="s">
        <v>2505</v>
      </c>
      <c r="G1120" t="s">
        <v>1173</v>
      </c>
      <c r="J1120" t="s">
        <v>1579</v>
      </c>
      <c r="K1120" s="2" t="str">
        <f>+IFERROR(VLOOKUP(B1120,Sectores[[Sector]:[Columna1]],2),"")</f>
        <v>07 Delincuencia</v>
      </c>
      <c r="L1120" s="2" t="str">
        <f>+IFERROR(VLOOKUP(C1120,Contenido[[Contenido]:[Columna1]],2,0),"")</f>
        <v>07.02 Sentencias Dictadas por Delito</v>
      </c>
      <c r="M1120" s="2" t="str">
        <f>+IFERROR(VLOOKUP(D1120,Temas[[Tema]:[Columna1]],2,0),"")</f>
        <v>07.02.11 Delitos Contra la Propiedad y el Patrimonio</v>
      </c>
      <c r="AA1120">
        <v>1115</v>
      </c>
      <c r="AB1120">
        <v>1062</v>
      </c>
      <c r="AC1120">
        <v>1220</v>
      </c>
      <c r="AD1120">
        <v>1167</v>
      </c>
      <c r="AE1120">
        <v>1223</v>
      </c>
      <c r="AF1120">
        <v>1217</v>
      </c>
      <c r="AG1120">
        <v>1139</v>
      </c>
    </row>
    <row r="1121" spans="1:33" x14ac:dyDescent="0.25">
      <c r="A1121" t="s">
        <v>2506</v>
      </c>
      <c r="B1121" t="s">
        <v>67</v>
      </c>
      <c r="C1121" t="s">
        <v>1576</v>
      </c>
      <c r="D1121" t="s">
        <v>1591</v>
      </c>
      <c r="E1121" t="s">
        <v>2507</v>
      </c>
      <c r="G1121" t="s">
        <v>1173</v>
      </c>
      <c r="J1121" t="s">
        <v>1579</v>
      </c>
      <c r="K1121" s="2" t="str">
        <f>+IFERROR(VLOOKUP(B1121,Sectores[[Sector]:[Columna1]],2),"")</f>
        <v>07 Delincuencia</v>
      </c>
      <c r="L1121" s="2" t="str">
        <f>+IFERROR(VLOOKUP(C1121,Contenido[[Contenido]:[Columna1]],2,0),"")</f>
        <v>07.02 Sentencias Dictadas por Delito</v>
      </c>
      <c r="M1121" s="2" t="str">
        <f>+IFERROR(VLOOKUP(D1121,Temas[[Tema]:[Columna1]],2,0),"")</f>
        <v>07.02.11 Delitos Contra la Propiedad y el Patrimonio</v>
      </c>
      <c r="AA1121">
        <v>350</v>
      </c>
      <c r="AB1121">
        <v>321</v>
      </c>
      <c r="AC1121">
        <v>335</v>
      </c>
      <c r="AD1121">
        <v>359</v>
      </c>
      <c r="AE1121">
        <v>251</v>
      </c>
      <c r="AF1121">
        <v>272</v>
      </c>
      <c r="AG1121">
        <v>250</v>
      </c>
    </row>
    <row r="1122" spans="1:33" x14ac:dyDescent="0.25">
      <c r="A1122" t="s">
        <v>2508</v>
      </c>
      <c r="B1122" t="s">
        <v>67</v>
      </c>
      <c r="C1122" t="s">
        <v>1576</v>
      </c>
      <c r="D1122" t="s">
        <v>1591</v>
      </c>
      <c r="E1122" t="s">
        <v>2509</v>
      </c>
      <c r="G1122" t="s">
        <v>1173</v>
      </c>
      <c r="J1122" t="s">
        <v>1579</v>
      </c>
      <c r="K1122" s="2" t="str">
        <f>+IFERROR(VLOOKUP(B1122,Sectores[[Sector]:[Columna1]],2),"")</f>
        <v>07 Delincuencia</v>
      </c>
      <c r="L1122" s="2" t="str">
        <f>+IFERROR(VLOOKUP(C1122,Contenido[[Contenido]:[Columna1]],2,0),"")</f>
        <v>07.02 Sentencias Dictadas por Delito</v>
      </c>
      <c r="M1122" s="2" t="str">
        <f>+IFERROR(VLOOKUP(D1122,Temas[[Tema]:[Columna1]],2,0),"")</f>
        <v>07.02.11 Delitos Contra la Propiedad y el Patrimonio</v>
      </c>
      <c r="AA1122">
        <v>336</v>
      </c>
      <c r="AB1122">
        <v>385</v>
      </c>
      <c r="AC1122">
        <v>415</v>
      </c>
      <c r="AD1122">
        <v>437</v>
      </c>
      <c r="AE1122">
        <v>486</v>
      </c>
      <c r="AF1122">
        <v>435</v>
      </c>
      <c r="AG1122">
        <v>511</v>
      </c>
    </row>
    <row r="1123" spans="1:33" x14ac:dyDescent="0.25">
      <c r="A1123" t="s">
        <v>2510</v>
      </c>
      <c r="B1123" t="s">
        <v>67</v>
      </c>
      <c r="C1123" t="s">
        <v>1576</v>
      </c>
      <c r="D1123" t="s">
        <v>1591</v>
      </c>
      <c r="E1123" t="s">
        <v>2511</v>
      </c>
      <c r="G1123" t="s">
        <v>1173</v>
      </c>
      <c r="J1123" t="s">
        <v>1579</v>
      </c>
      <c r="K1123" s="2" t="str">
        <f>+IFERROR(VLOOKUP(B1123,Sectores[[Sector]:[Columna1]],2),"")</f>
        <v>07 Delincuencia</v>
      </c>
      <c r="L1123" s="2" t="str">
        <f>+IFERROR(VLOOKUP(C1123,Contenido[[Contenido]:[Columna1]],2,0),"")</f>
        <v>07.02 Sentencias Dictadas por Delito</v>
      </c>
      <c r="M1123" s="2" t="str">
        <f>+IFERROR(VLOOKUP(D1123,Temas[[Tema]:[Columna1]],2,0),"")</f>
        <v>07.02.11 Delitos Contra la Propiedad y el Patrimonio</v>
      </c>
      <c r="AA1123">
        <v>73</v>
      </c>
      <c r="AB1123">
        <v>97</v>
      </c>
      <c r="AC1123">
        <v>95</v>
      </c>
      <c r="AD1123">
        <v>83</v>
      </c>
      <c r="AE1123">
        <v>138</v>
      </c>
      <c r="AF1123">
        <v>168</v>
      </c>
      <c r="AG1123">
        <v>195</v>
      </c>
    </row>
    <row r="1124" spans="1:33" x14ac:dyDescent="0.25">
      <c r="A1124" t="s">
        <v>2512</v>
      </c>
      <c r="B1124" t="s">
        <v>67</v>
      </c>
      <c r="C1124" t="s">
        <v>1576</v>
      </c>
      <c r="D1124" t="s">
        <v>1591</v>
      </c>
      <c r="E1124" t="s">
        <v>2513</v>
      </c>
      <c r="G1124" t="s">
        <v>1173</v>
      </c>
      <c r="J1124" t="s">
        <v>1579</v>
      </c>
      <c r="K1124" s="2" t="str">
        <f>+IFERROR(VLOOKUP(B1124,Sectores[[Sector]:[Columna1]],2),"")</f>
        <v>07 Delincuencia</v>
      </c>
      <c r="L1124" s="2" t="str">
        <f>+IFERROR(VLOOKUP(C1124,Contenido[[Contenido]:[Columna1]],2,0),"")</f>
        <v>07.02 Sentencias Dictadas por Delito</v>
      </c>
      <c r="M1124" s="2" t="str">
        <f>+IFERROR(VLOOKUP(D1124,Temas[[Tema]:[Columna1]],2,0),"")</f>
        <v>07.02.11 Delitos Contra la Propiedad y el Patrimonio</v>
      </c>
      <c r="AA1124">
        <v>57</v>
      </c>
      <c r="AB1124">
        <v>25</v>
      </c>
      <c r="AC1124">
        <v>32</v>
      </c>
      <c r="AD1124">
        <v>21</v>
      </c>
      <c r="AE1124">
        <v>8</v>
      </c>
      <c r="AF1124">
        <v>4</v>
      </c>
      <c r="AG1124">
        <v>6</v>
      </c>
    </row>
    <row r="1125" spans="1:33" x14ac:dyDescent="0.25">
      <c r="A1125" t="s">
        <v>2514</v>
      </c>
      <c r="B1125" t="s">
        <v>67</v>
      </c>
      <c r="C1125" t="s">
        <v>1576</v>
      </c>
      <c r="D1125" t="s">
        <v>1591</v>
      </c>
      <c r="E1125" t="s">
        <v>2515</v>
      </c>
      <c r="G1125" t="s">
        <v>1173</v>
      </c>
      <c r="J1125" t="s">
        <v>1579</v>
      </c>
      <c r="K1125" s="2" t="str">
        <f>+IFERROR(VLOOKUP(B1125,Sectores[[Sector]:[Columna1]],2),"")</f>
        <v>07 Delincuencia</v>
      </c>
      <c r="L1125" s="2" t="str">
        <f>+IFERROR(VLOOKUP(C1125,Contenido[[Contenido]:[Columna1]],2,0),"")</f>
        <v>07.02 Sentencias Dictadas por Delito</v>
      </c>
      <c r="M1125" s="2" t="str">
        <f>+IFERROR(VLOOKUP(D1125,Temas[[Tema]:[Columna1]],2,0),"")</f>
        <v>07.02.11 Delitos Contra la Propiedad y el Patrimonio</v>
      </c>
      <c r="AA1125">
        <v>0</v>
      </c>
      <c r="AB1125">
        <v>0</v>
      </c>
      <c r="AC1125">
        <v>0</v>
      </c>
      <c r="AD1125">
        <v>0</v>
      </c>
      <c r="AE1125">
        <v>2</v>
      </c>
      <c r="AF1125">
        <v>4</v>
      </c>
      <c r="AG1125">
        <v>2</v>
      </c>
    </row>
    <row r="1126" spans="1:33" x14ac:dyDescent="0.25">
      <c r="A1126" t="s">
        <v>2516</v>
      </c>
      <c r="B1126" t="s">
        <v>67</v>
      </c>
      <c r="C1126" t="s">
        <v>1576</v>
      </c>
      <c r="D1126" t="s">
        <v>1591</v>
      </c>
      <c r="E1126" t="s">
        <v>2517</v>
      </c>
      <c r="G1126" t="s">
        <v>1173</v>
      </c>
      <c r="J1126" t="s">
        <v>1579</v>
      </c>
      <c r="K1126" s="2" t="str">
        <f>+IFERROR(VLOOKUP(B1126,Sectores[[Sector]:[Columna1]],2),"")</f>
        <v>07 Delincuencia</v>
      </c>
      <c r="L1126" s="2" t="str">
        <f>+IFERROR(VLOOKUP(C1126,Contenido[[Contenido]:[Columna1]],2,0),"")</f>
        <v>07.02 Sentencias Dictadas por Delito</v>
      </c>
      <c r="M1126" s="2" t="str">
        <f>+IFERROR(VLOOKUP(D1126,Temas[[Tema]:[Columna1]],2,0),"")</f>
        <v>07.02.11 Delitos Contra la Propiedad y el Patrimonio</v>
      </c>
      <c r="AA1126">
        <v>307</v>
      </c>
      <c r="AB1126">
        <v>272</v>
      </c>
      <c r="AC1126">
        <v>264</v>
      </c>
      <c r="AD1126">
        <v>245</v>
      </c>
      <c r="AE1126">
        <v>123</v>
      </c>
      <c r="AF1126">
        <v>109</v>
      </c>
      <c r="AG1126">
        <v>69</v>
      </c>
    </row>
    <row r="1127" spans="1:33" x14ac:dyDescent="0.25">
      <c r="A1127" t="s">
        <v>2518</v>
      </c>
      <c r="B1127" t="s">
        <v>67</v>
      </c>
      <c r="C1127" t="s">
        <v>1576</v>
      </c>
      <c r="D1127" t="s">
        <v>1626</v>
      </c>
      <c r="E1127" t="s">
        <v>2519</v>
      </c>
      <c r="G1127" t="s">
        <v>1173</v>
      </c>
      <c r="J1127" t="s">
        <v>1579</v>
      </c>
      <c r="K1127" s="2" t="str">
        <f>+IFERROR(VLOOKUP(B1127,Sectores[[Sector]:[Columna1]],2),"")</f>
        <v>07 Delincuencia</v>
      </c>
      <c r="L1127" s="2" t="str">
        <f>+IFERROR(VLOOKUP(C1127,Contenido[[Contenido]:[Columna1]],2,0),"")</f>
        <v>07.02 Sentencias Dictadas por Delito</v>
      </c>
      <c r="M1127" s="2" t="str">
        <f>+IFERROR(VLOOKUP(D1127,Temas[[Tema]:[Columna1]],2,0),"")</f>
        <v>07.02.10 Delitos Contra la Intimidad y la Libertad</v>
      </c>
      <c r="AA1127">
        <v>0</v>
      </c>
      <c r="AB1127">
        <v>1</v>
      </c>
      <c r="AC1127">
        <v>1</v>
      </c>
      <c r="AD1127">
        <v>3</v>
      </c>
      <c r="AE1127">
        <v>0</v>
      </c>
      <c r="AF1127">
        <v>1</v>
      </c>
      <c r="AG1127">
        <v>0</v>
      </c>
    </row>
    <row r="1128" spans="1:33" x14ac:dyDescent="0.25">
      <c r="A1128" t="s">
        <v>2520</v>
      </c>
      <c r="B1128" t="s">
        <v>67</v>
      </c>
      <c r="C1128" t="s">
        <v>1576</v>
      </c>
      <c r="D1128" t="s">
        <v>1604</v>
      </c>
      <c r="E1128" t="s">
        <v>1197</v>
      </c>
      <c r="G1128" t="s">
        <v>1173</v>
      </c>
      <c r="J1128" t="s">
        <v>1579</v>
      </c>
      <c r="K1128" s="2" t="str">
        <f>+IFERROR(VLOOKUP(B1128,Sectores[[Sector]:[Columna1]],2),"")</f>
        <v>07 Delincuencia</v>
      </c>
      <c r="L1128" s="2" t="str">
        <f>+IFERROR(VLOOKUP(C1128,Contenido[[Contenido]:[Columna1]],2,0),"")</f>
        <v>07.02 Sentencias Dictadas por Delito</v>
      </c>
      <c r="M1128" s="2" t="str">
        <f>+IFERROR(VLOOKUP(D1128,Temas[[Tema]:[Columna1]],2,0),"")</f>
        <v>07.02.24 Delitos Sexuales</v>
      </c>
      <c r="AA1128">
        <v>31</v>
      </c>
      <c r="AB1128">
        <v>28</v>
      </c>
      <c r="AC1128">
        <v>33</v>
      </c>
      <c r="AD1128">
        <v>22</v>
      </c>
      <c r="AE1128">
        <v>25</v>
      </c>
      <c r="AF1128">
        <v>17</v>
      </c>
      <c r="AG1128">
        <v>3</v>
      </c>
    </row>
    <row r="1129" spans="1:33" x14ac:dyDescent="0.25">
      <c r="A1129" t="s">
        <v>2521</v>
      </c>
      <c r="B1129" t="s">
        <v>67</v>
      </c>
      <c r="C1129" t="s">
        <v>1576</v>
      </c>
      <c r="D1129" t="s">
        <v>1604</v>
      </c>
      <c r="E1129" t="s">
        <v>2522</v>
      </c>
      <c r="G1129" t="s">
        <v>1173</v>
      </c>
      <c r="J1129" t="s">
        <v>1579</v>
      </c>
      <c r="K1129" s="2" t="str">
        <f>+IFERROR(VLOOKUP(B1129,Sectores[[Sector]:[Columna1]],2),"")</f>
        <v>07 Delincuencia</v>
      </c>
      <c r="L1129" s="2" t="str">
        <f>+IFERROR(VLOOKUP(C1129,Contenido[[Contenido]:[Columna1]],2,0),"")</f>
        <v>07.02 Sentencias Dictadas por Delito</v>
      </c>
      <c r="M1129" s="2" t="str">
        <f>+IFERROR(VLOOKUP(D1129,Temas[[Tema]:[Columna1]],2,0),"")</f>
        <v>07.02.24 Delitos Sexuales</v>
      </c>
      <c r="AA1129">
        <v>11</v>
      </c>
      <c r="AB1129">
        <v>4</v>
      </c>
      <c r="AC1129">
        <v>1</v>
      </c>
      <c r="AD1129">
        <v>4</v>
      </c>
      <c r="AE1129">
        <v>5</v>
      </c>
      <c r="AF1129">
        <v>11</v>
      </c>
      <c r="AG1129">
        <v>3</v>
      </c>
    </row>
    <row r="1130" spans="1:33" x14ac:dyDescent="0.25">
      <c r="A1130" t="s">
        <v>2523</v>
      </c>
      <c r="B1130" t="s">
        <v>67</v>
      </c>
      <c r="C1130" t="s">
        <v>1576</v>
      </c>
      <c r="D1130" t="s">
        <v>1604</v>
      </c>
      <c r="E1130" t="s">
        <v>2524</v>
      </c>
      <c r="G1130" t="s">
        <v>1173</v>
      </c>
      <c r="J1130" t="s">
        <v>1579</v>
      </c>
      <c r="K1130" s="2" t="str">
        <f>+IFERROR(VLOOKUP(B1130,Sectores[[Sector]:[Columna1]],2),"")</f>
        <v>07 Delincuencia</v>
      </c>
      <c r="L1130" s="2" t="str">
        <f>+IFERROR(VLOOKUP(C1130,Contenido[[Contenido]:[Columna1]],2,0),"")</f>
        <v>07.02 Sentencias Dictadas por Delito</v>
      </c>
      <c r="M1130" s="2" t="str">
        <f>+IFERROR(VLOOKUP(D1130,Temas[[Tema]:[Columna1]],2,0),"")</f>
        <v>07.02.24 Delitos Sexuales</v>
      </c>
      <c r="AA1130">
        <v>699</v>
      </c>
      <c r="AB1130">
        <v>658</v>
      </c>
      <c r="AC1130">
        <v>684</v>
      </c>
      <c r="AD1130">
        <v>653</v>
      </c>
      <c r="AE1130">
        <v>675</v>
      </c>
      <c r="AF1130">
        <v>708</v>
      </c>
      <c r="AG1130">
        <v>793</v>
      </c>
    </row>
    <row r="1131" spans="1:33" x14ac:dyDescent="0.25">
      <c r="A1131" t="s">
        <v>2525</v>
      </c>
      <c r="B1131" t="s">
        <v>67</v>
      </c>
      <c r="C1131" t="s">
        <v>1576</v>
      </c>
      <c r="D1131" t="s">
        <v>1604</v>
      </c>
      <c r="E1131" t="s">
        <v>2526</v>
      </c>
      <c r="G1131" t="s">
        <v>1173</v>
      </c>
      <c r="J1131" t="s">
        <v>1579</v>
      </c>
      <c r="K1131" s="2" t="str">
        <f>+IFERROR(VLOOKUP(B1131,Sectores[[Sector]:[Columna1]],2),"")</f>
        <v>07 Delincuencia</v>
      </c>
      <c r="L1131" s="2" t="str">
        <f>+IFERROR(VLOOKUP(C1131,Contenido[[Contenido]:[Columna1]],2,0),"")</f>
        <v>07.02 Sentencias Dictadas por Delito</v>
      </c>
      <c r="M1131" s="2" t="str">
        <f>+IFERROR(VLOOKUP(D1131,Temas[[Tema]:[Columna1]],2,0),"")</f>
        <v>07.02.24 Delitos Sexuales</v>
      </c>
      <c r="AA1131">
        <v>908</v>
      </c>
      <c r="AB1131">
        <v>885</v>
      </c>
      <c r="AC1131">
        <v>863</v>
      </c>
      <c r="AD1131">
        <v>867</v>
      </c>
      <c r="AE1131">
        <v>836</v>
      </c>
      <c r="AF1131">
        <v>862</v>
      </c>
      <c r="AG1131">
        <v>825</v>
      </c>
    </row>
    <row r="1132" spans="1:33" x14ac:dyDescent="0.25">
      <c r="A1132" t="s">
        <v>2527</v>
      </c>
      <c r="B1132" t="s">
        <v>67</v>
      </c>
      <c r="C1132" t="s">
        <v>1576</v>
      </c>
      <c r="D1132" t="s">
        <v>1591</v>
      </c>
      <c r="E1132" t="s">
        <v>2528</v>
      </c>
      <c r="G1132" t="s">
        <v>1173</v>
      </c>
      <c r="J1132" t="s">
        <v>1579</v>
      </c>
      <c r="K1132" s="2" t="str">
        <f>+IFERROR(VLOOKUP(B1132,Sectores[[Sector]:[Columna1]],2),"")</f>
        <v>07 Delincuencia</v>
      </c>
      <c r="L1132" s="2" t="str">
        <f>+IFERROR(VLOOKUP(C1132,Contenido[[Contenido]:[Columna1]],2,0),"")</f>
        <v>07.02 Sentencias Dictadas por Delito</v>
      </c>
      <c r="M1132" s="2" t="str">
        <f>+IFERROR(VLOOKUP(D1132,Temas[[Tema]:[Columna1]],2,0),"")</f>
        <v>07.02.11 Delitos Contra la Propiedad y el Patrimonio</v>
      </c>
      <c r="AA1132">
        <v>3405</v>
      </c>
      <c r="AB1132">
        <v>3288</v>
      </c>
      <c r="AC1132">
        <v>3073</v>
      </c>
      <c r="AD1132">
        <v>2997</v>
      </c>
      <c r="AE1132">
        <v>3149</v>
      </c>
      <c r="AF1132">
        <v>3224</v>
      </c>
      <c r="AG1132">
        <v>3186</v>
      </c>
    </row>
    <row r="1133" spans="1:33" x14ac:dyDescent="0.25">
      <c r="A1133" t="s">
        <v>2529</v>
      </c>
      <c r="B1133" t="s">
        <v>67</v>
      </c>
      <c r="C1133" t="s">
        <v>1576</v>
      </c>
      <c r="D1133" t="s">
        <v>1591</v>
      </c>
      <c r="E1133" t="s">
        <v>2530</v>
      </c>
      <c r="G1133" t="s">
        <v>1173</v>
      </c>
      <c r="J1133" t="s">
        <v>1579</v>
      </c>
      <c r="K1133" s="2" t="str">
        <f>+IFERROR(VLOOKUP(B1133,Sectores[[Sector]:[Columna1]],2),"")</f>
        <v>07 Delincuencia</v>
      </c>
      <c r="L1133" s="2" t="str">
        <f>+IFERROR(VLOOKUP(C1133,Contenido[[Contenido]:[Columna1]],2,0),"")</f>
        <v>07.02 Sentencias Dictadas por Delito</v>
      </c>
      <c r="M1133" s="2" t="str">
        <f>+IFERROR(VLOOKUP(D1133,Temas[[Tema]:[Columna1]],2,0),"")</f>
        <v>07.02.11 Delitos Contra la Propiedad y el Patrimonio</v>
      </c>
      <c r="AA1133">
        <v>14</v>
      </c>
      <c r="AB1133">
        <v>10</v>
      </c>
      <c r="AC1133">
        <v>22</v>
      </c>
      <c r="AD1133">
        <v>25</v>
      </c>
      <c r="AE1133">
        <v>20</v>
      </c>
      <c r="AF1133">
        <v>33</v>
      </c>
      <c r="AG1133">
        <v>32</v>
      </c>
    </row>
    <row r="1134" spans="1:33" x14ac:dyDescent="0.25">
      <c r="A1134" t="s">
        <v>2531</v>
      </c>
      <c r="B1134" t="s">
        <v>67</v>
      </c>
      <c r="C1134" t="s">
        <v>1576</v>
      </c>
      <c r="D1134" t="s">
        <v>1591</v>
      </c>
      <c r="E1134" t="s">
        <v>2532</v>
      </c>
      <c r="G1134" t="s">
        <v>1173</v>
      </c>
      <c r="J1134" t="s">
        <v>1579</v>
      </c>
      <c r="K1134" s="2" t="str">
        <f>+IFERROR(VLOOKUP(B1134,Sectores[[Sector]:[Columna1]],2),"")</f>
        <v>07 Delincuencia</v>
      </c>
      <c r="L1134" s="2" t="str">
        <f>+IFERROR(VLOOKUP(C1134,Contenido[[Contenido]:[Columna1]],2,0),"")</f>
        <v>07.02 Sentencias Dictadas por Delito</v>
      </c>
      <c r="M1134" s="2" t="str">
        <f>+IFERROR(VLOOKUP(D1134,Temas[[Tema]:[Columna1]],2,0),"")</f>
        <v>07.02.11 Delitos Contra la Propiedad y el Patrimonio</v>
      </c>
      <c r="AA1134">
        <v>4</v>
      </c>
      <c r="AB1134">
        <v>1</v>
      </c>
      <c r="AC1134">
        <v>6</v>
      </c>
      <c r="AD1134">
        <v>8</v>
      </c>
      <c r="AE1134">
        <v>6</v>
      </c>
      <c r="AF1134">
        <v>8</v>
      </c>
      <c r="AG1134">
        <v>6</v>
      </c>
    </row>
    <row r="1135" spans="1:33" x14ac:dyDescent="0.25">
      <c r="A1135" t="s">
        <v>2533</v>
      </c>
      <c r="B1135" t="s">
        <v>67</v>
      </c>
      <c r="C1135" t="s">
        <v>1576</v>
      </c>
      <c r="D1135" t="s">
        <v>1647</v>
      </c>
      <c r="E1135" t="s">
        <v>2534</v>
      </c>
      <c r="G1135" t="s">
        <v>1173</v>
      </c>
      <c r="J1135" t="s">
        <v>1579</v>
      </c>
      <c r="K1135" s="2" t="str">
        <f>+IFERROR(VLOOKUP(B1135,Sectores[[Sector]:[Columna1]],2),"")</f>
        <v>07 Delincuencia</v>
      </c>
      <c r="L1135" s="2" t="str">
        <f>+IFERROR(VLOOKUP(C1135,Contenido[[Contenido]:[Columna1]],2,0),"")</f>
        <v>07.02 Sentencias Dictadas por Delito</v>
      </c>
      <c r="M1135" s="2" t="str">
        <f>+IFERROR(VLOOKUP(D1135,Temas[[Tema]:[Columna1]],2,0),"")</f>
        <v>07.02.07 Delitos Contra el Orden Público, Funcionarios o Agentes del Estado</v>
      </c>
      <c r="AA1135">
        <v>295</v>
      </c>
      <c r="AB1135">
        <v>317</v>
      </c>
      <c r="AC1135">
        <v>225</v>
      </c>
      <c r="AD1135">
        <v>45</v>
      </c>
      <c r="AE1135">
        <v>12</v>
      </c>
      <c r="AF1135">
        <v>3</v>
      </c>
      <c r="AG1135">
        <v>3</v>
      </c>
    </row>
    <row r="1136" spans="1:33" x14ac:dyDescent="0.25">
      <c r="A1136" t="s">
        <v>2535</v>
      </c>
      <c r="B1136" t="s">
        <v>67</v>
      </c>
      <c r="C1136" t="s">
        <v>2536</v>
      </c>
      <c r="D1136" t="s">
        <v>2537</v>
      </c>
      <c r="E1136" t="s">
        <v>1634</v>
      </c>
      <c r="G1136" t="s">
        <v>1173</v>
      </c>
      <c r="J1136" t="s">
        <v>1579</v>
      </c>
      <c r="K1136" s="2" t="str">
        <f>+IFERROR(VLOOKUP(B1136,Sectores[[Sector]:[Columna1]],2),"")</f>
        <v>07 Delincuencia</v>
      </c>
      <c r="L1136" s="2" t="str">
        <f>+IFERROR(VLOOKUP(C1136,Contenido[[Contenido]:[Columna1]],2,0),"")</f>
        <v>07.03 Sentencias Dictadas por Tipo de Delito</v>
      </c>
      <c r="M1136" s="2" t="str">
        <f>+IFERROR(VLOOKUP(D1136,Temas[[Tema]:[Columna1]],2,0),"")</f>
        <v>07.03.01 Tipo de Delito</v>
      </c>
      <c r="AA1136">
        <v>14</v>
      </c>
      <c r="AB1136">
        <v>15</v>
      </c>
      <c r="AC1136">
        <v>18</v>
      </c>
      <c r="AD1136">
        <v>24</v>
      </c>
      <c r="AE1136">
        <v>25</v>
      </c>
      <c r="AF1136">
        <v>22</v>
      </c>
      <c r="AG1136">
        <v>49</v>
      </c>
    </row>
    <row r="1137" spans="1:33" x14ac:dyDescent="0.25">
      <c r="A1137" t="s">
        <v>2538</v>
      </c>
      <c r="B1137" t="s">
        <v>67</v>
      </c>
      <c r="C1137" t="s">
        <v>2536</v>
      </c>
      <c r="D1137" t="s">
        <v>2537</v>
      </c>
      <c r="E1137" t="s">
        <v>1698</v>
      </c>
      <c r="G1137" t="s">
        <v>1173</v>
      </c>
      <c r="J1137" t="s">
        <v>1579</v>
      </c>
      <c r="K1137" s="2" t="str">
        <f>+IFERROR(VLOOKUP(B1137,Sectores[[Sector]:[Columna1]],2),"")</f>
        <v>07 Delincuencia</v>
      </c>
      <c r="L1137" s="2" t="str">
        <f>+IFERROR(VLOOKUP(C1137,Contenido[[Contenido]:[Columna1]],2,0),"")</f>
        <v>07.03 Sentencias Dictadas por Tipo de Delito</v>
      </c>
      <c r="M1137" s="2" t="str">
        <f>+IFERROR(VLOOKUP(D1137,Temas[[Tema]:[Columna1]],2,0),"")</f>
        <v>07.03.01 Tipo de Delito</v>
      </c>
      <c r="AA1137">
        <v>140</v>
      </c>
      <c r="AB1137">
        <v>215</v>
      </c>
      <c r="AC1137">
        <v>220</v>
      </c>
      <c r="AD1137">
        <v>355</v>
      </c>
      <c r="AE1137">
        <v>207</v>
      </c>
      <c r="AF1137">
        <v>196</v>
      </c>
      <c r="AG1137">
        <v>340</v>
      </c>
    </row>
    <row r="1138" spans="1:33" x14ac:dyDescent="0.25">
      <c r="A1138" t="s">
        <v>2539</v>
      </c>
      <c r="B1138" t="s">
        <v>67</v>
      </c>
      <c r="C1138" t="s">
        <v>2536</v>
      </c>
      <c r="D1138" t="s">
        <v>2537</v>
      </c>
      <c r="E1138" t="s">
        <v>1621</v>
      </c>
      <c r="G1138" t="s">
        <v>1173</v>
      </c>
      <c r="J1138" t="s">
        <v>1579</v>
      </c>
      <c r="K1138" s="2" t="str">
        <f>+IFERROR(VLOOKUP(B1138,Sectores[[Sector]:[Columna1]],2),"")</f>
        <v>07 Delincuencia</v>
      </c>
      <c r="L1138" s="2" t="str">
        <f>+IFERROR(VLOOKUP(C1138,Contenido[[Contenido]:[Columna1]],2,0),"")</f>
        <v>07.03 Sentencias Dictadas por Tipo de Delito</v>
      </c>
      <c r="M1138" s="2" t="str">
        <f>+IFERROR(VLOOKUP(D1138,Temas[[Tema]:[Columna1]],2,0),"")</f>
        <v>07.03.01 Tipo de Delito</v>
      </c>
      <c r="AA1138">
        <v>527</v>
      </c>
      <c r="AB1138">
        <v>424</v>
      </c>
      <c r="AC1138">
        <v>486</v>
      </c>
      <c r="AD1138">
        <v>494</v>
      </c>
      <c r="AE1138">
        <v>733</v>
      </c>
      <c r="AF1138">
        <v>766</v>
      </c>
      <c r="AG1138">
        <v>1723</v>
      </c>
    </row>
    <row r="1139" spans="1:33" x14ac:dyDescent="0.25">
      <c r="A1139" t="s">
        <v>2540</v>
      </c>
      <c r="B1139" t="s">
        <v>67</v>
      </c>
      <c r="C1139" t="s">
        <v>2536</v>
      </c>
      <c r="D1139" t="s">
        <v>2537</v>
      </c>
      <c r="E1139" t="s">
        <v>1717</v>
      </c>
      <c r="G1139" t="s">
        <v>1173</v>
      </c>
      <c r="J1139" t="s">
        <v>1579</v>
      </c>
      <c r="K1139" s="2" t="str">
        <f>+IFERROR(VLOOKUP(B1139,Sectores[[Sector]:[Columna1]],2),"")</f>
        <v>07 Delincuencia</v>
      </c>
      <c r="L1139" s="2" t="str">
        <f>+IFERROR(VLOOKUP(C1139,Contenido[[Contenido]:[Columna1]],2,0),"")</f>
        <v>07.03 Sentencias Dictadas por Tipo de Delito</v>
      </c>
      <c r="M1139" s="2" t="str">
        <f>+IFERROR(VLOOKUP(D1139,Temas[[Tema]:[Columna1]],2,0),"")</f>
        <v>07.03.01 Tipo de Delito</v>
      </c>
      <c r="AA1139">
        <v>2766</v>
      </c>
      <c r="AB1139">
        <v>3747</v>
      </c>
      <c r="AC1139">
        <v>5015</v>
      </c>
      <c r="AD1139">
        <v>5602</v>
      </c>
      <c r="AE1139">
        <v>4205</v>
      </c>
      <c r="AF1139">
        <v>3578</v>
      </c>
      <c r="AG1139">
        <v>3824</v>
      </c>
    </row>
    <row r="1140" spans="1:33" x14ac:dyDescent="0.25">
      <c r="A1140" t="s">
        <v>2541</v>
      </c>
      <c r="B1140" t="s">
        <v>67</v>
      </c>
      <c r="C1140" t="s">
        <v>2536</v>
      </c>
      <c r="D1140" t="s">
        <v>2537</v>
      </c>
      <c r="E1140" t="s">
        <v>1720</v>
      </c>
      <c r="G1140" t="s">
        <v>1173</v>
      </c>
      <c r="J1140" t="s">
        <v>1579</v>
      </c>
      <c r="K1140" s="2" t="str">
        <f>+IFERROR(VLOOKUP(B1140,Sectores[[Sector]:[Columna1]],2),"")</f>
        <v>07 Delincuencia</v>
      </c>
      <c r="L1140" s="2" t="str">
        <f>+IFERROR(VLOOKUP(C1140,Contenido[[Contenido]:[Columna1]],2,0),"")</f>
        <v>07.03 Sentencias Dictadas por Tipo de Delito</v>
      </c>
      <c r="M1140" s="2" t="str">
        <f>+IFERROR(VLOOKUP(D1140,Temas[[Tema]:[Columna1]],2,0),"")</f>
        <v>07.03.01 Tipo de Delito</v>
      </c>
      <c r="AA1140">
        <v>806</v>
      </c>
      <c r="AB1140">
        <v>735</v>
      </c>
      <c r="AC1140">
        <v>824</v>
      </c>
      <c r="AD1140">
        <v>886</v>
      </c>
      <c r="AE1140">
        <v>888</v>
      </c>
      <c r="AF1140">
        <v>1018</v>
      </c>
      <c r="AG1140">
        <v>1315</v>
      </c>
    </row>
    <row r="1141" spans="1:33" x14ac:dyDescent="0.25">
      <c r="A1141" t="s">
        <v>2542</v>
      </c>
      <c r="B1141" t="s">
        <v>67</v>
      </c>
      <c r="C1141" t="s">
        <v>2536</v>
      </c>
      <c r="D1141" t="s">
        <v>2537</v>
      </c>
      <c r="E1141" t="s">
        <v>1588</v>
      </c>
      <c r="G1141" t="s">
        <v>1173</v>
      </c>
      <c r="J1141" t="s">
        <v>1579</v>
      </c>
      <c r="K1141" s="2" t="str">
        <f>+IFERROR(VLOOKUP(B1141,Sectores[[Sector]:[Columna1]],2),"")</f>
        <v>07 Delincuencia</v>
      </c>
      <c r="L1141" s="2" t="str">
        <f>+IFERROR(VLOOKUP(C1141,Contenido[[Contenido]:[Columna1]],2,0),"")</f>
        <v>07.03 Sentencias Dictadas por Tipo de Delito</v>
      </c>
      <c r="M1141" s="2" t="str">
        <f>+IFERROR(VLOOKUP(D1141,Temas[[Tema]:[Columna1]],2,0),"")</f>
        <v>07.03.01 Tipo de Delito</v>
      </c>
      <c r="AA1141">
        <v>2928</v>
      </c>
      <c r="AB1141">
        <v>3182</v>
      </c>
      <c r="AC1141">
        <v>3229</v>
      </c>
      <c r="AD1141">
        <v>3342</v>
      </c>
      <c r="AE1141">
        <v>3291</v>
      </c>
      <c r="AF1141">
        <v>3168</v>
      </c>
      <c r="AG1141">
        <v>4009</v>
      </c>
    </row>
    <row r="1142" spans="1:33" x14ac:dyDescent="0.25">
      <c r="A1142" t="s">
        <v>2543</v>
      </c>
      <c r="B1142" t="s">
        <v>67</v>
      </c>
      <c r="C1142" t="s">
        <v>2536</v>
      </c>
      <c r="D1142" t="s">
        <v>2537</v>
      </c>
      <c r="E1142" t="s">
        <v>1647</v>
      </c>
      <c r="G1142" t="s">
        <v>1173</v>
      </c>
      <c r="J1142" t="s">
        <v>1579</v>
      </c>
      <c r="K1142" s="2" t="str">
        <f>+IFERROR(VLOOKUP(B1142,Sectores[[Sector]:[Columna1]],2),"")</f>
        <v>07 Delincuencia</v>
      </c>
      <c r="L1142" s="2" t="str">
        <f>+IFERROR(VLOOKUP(C1142,Contenido[[Contenido]:[Columna1]],2,0),"")</f>
        <v>07.03 Sentencias Dictadas por Tipo de Delito</v>
      </c>
      <c r="M1142" s="2" t="str">
        <f>+IFERROR(VLOOKUP(D1142,Temas[[Tema]:[Columna1]],2,0),"")</f>
        <v>07.03.01 Tipo de Delito</v>
      </c>
      <c r="AA1142">
        <v>23006</v>
      </c>
      <c r="AB1142">
        <v>21000</v>
      </c>
      <c r="AC1142">
        <v>19750</v>
      </c>
      <c r="AD1142">
        <v>20125</v>
      </c>
      <c r="AE1142">
        <v>20648</v>
      </c>
      <c r="AF1142">
        <v>21570</v>
      </c>
      <c r="AG1142">
        <v>28442</v>
      </c>
    </row>
    <row r="1143" spans="1:33" x14ac:dyDescent="0.25">
      <c r="A1143" t="s">
        <v>2544</v>
      </c>
      <c r="B1143" t="s">
        <v>67</v>
      </c>
      <c r="C1143" t="s">
        <v>2536</v>
      </c>
      <c r="D1143" t="s">
        <v>2537</v>
      </c>
      <c r="E1143" t="s">
        <v>2205</v>
      </c>
      <c r="G1143" t="s">
        <v>1173</v>
      </c>
      <c r="J1143" t="s">
        <v>1579</v>
      </c>
      <c r="K1143" s="2" t="str">
        <f>+IFERROR(VLOOKUP(B1143,Sectores[[Sector]:[Columna1]],2),"")</f>
        <v>07 Delincuencia</v>
      </c>
      <c r="L1143" s="2" t="str">
        <f>+IFERROR(VLOOKUP(C1143,Contenido[[Contenido]:[Columna1]],2,0),"")</f>
        <v>07.03 Sentencias Dictadas por Tipo de Delito</v>
      </c>
      <c r="M1143" s="2" t="str">
        <f>+IFERROR(VLOOKUP(D1143,Temas[[Tema]:[Columna1]],2,0),"")</f>
        <v>07.03.01 Tipo de Delito</v>
      </c>
      <c r="AA1143">
        <v>2472</v>
      </c>
      <c r="AB1143">
        <v>2677</v>
      </c>
      <c r="AC1143">
        <v>2774</v>
      </c>
      <c r="AD1143">
        <v>2848</v>
      </c>
      <c r="AE1143">
        <v>2935</v>
      </c>
      <c r="AF1143">
        <v>3457</v>
      </c>
      <c r="AG1143">
        <v>3389</v>
      </c>
    </row>
    <row r="1144" spans="1:33" x14ac:dyDescent="0.25">
      <c r="A1144" t="s">
        <v>2545</v>
      </c>
      <c r="B1144" t="s">
        <v>67</v>
      </c>
      <c r="C1144" t="s">
        <v>2536</v>
      </c>
      <c r="D1144" t="s">
        <v>2537</v>
      </c>
      <c r="E1144" t="s">
        <v>1957</v>
      </c>
      <c r="G1144" t="s">
        <v>1173</v>
      </c>
      <c r="J1144" t="s">
        <v>1579</v>
      </c>
      <c r="K1144" s="2" t="str">
        <f>+IFERROR(VLOOKUP(B1144,Sectores[[Sector]:[Columna1]],2),"")</f>
        <v>07 Delincuencia</v>
      </c>
      <c r="L1144" s="2" t="str">
        <f>+IFERROR(VLOOKUP(C1144,Contenido[[Contenido]:[Columna1]],2,0),"")</f>
        <v>07.03 Sentencias Dictadas por Tipo de Delito</v>
      </c>
      <c r="M1144" s="2" t="str">
        <f>+IFERROR(VLOOKUP(D1144,Temas[[Tema]:[Columna1]],2,0),"")</f>
        <v>07.03.01 Tipo de Delito</v>
      </c>
      <c r="AA1144">
        <v>4190</v>
      </c>
      <c r="AB1144">
        <v>4677</v>
      </c>
      <c r="AC1144">
        <v>5122</v>
      </c>
      <c r="AD1144">
        <v>5131</v>
      </c>
      <c r="AE1144">
        <v>4731</v>
      </c>
      <c r="AF1144">
        <v>4843</v>
      </c>
      <c r="AG1144">
        <v>4739</v>
      </c>
    </row>
    <row r="1145" spans="1:33" x14ac:dyDescent="0.25">
      <c r="A1145" t="s">
        <v>2546</v>
      </c>
      <c r="B1145" t="s">
        <v>67</v>
      </c>
      <c r="C1145" t="s">
        <v>2536</v>
      </c>
      <c r="D1145" t="s">
        <v>2537</v>
      </c>
      <c r="E1145" t="s">
        <v>1626</v>
      </c>
      <c r="G1145" t="s">
        <v>1173</v>
      </c>
      <c r="J1145" t="s">
        <v>1579</v>
      </c>
      <c r="K1145" s="2" t="str">
        <f>+IFERROR(VLOOKUP(B1145,Sectores[[Sector]:[Columna1]],2),"")</f>
        <v>07 Delincuencia</v>
      </c>
      <c r="L1145" s="2" t="str">
        <f>+IFERROR(VLOOKUP(C1145,Contenido[[Contenido]:[Columna1]],2,0),"")</f>
        <v>07.03 Sentencias Dictadas por Tipo de Delito</v>
      </c>
      <c r="M1145" s="2" t="str">
        <f>+IFERROR(VLOOKUP(D1145,Temas[[Tema]:[Columna1]],2,0),"")</f>
        <v>07.03.01 Tipo de Delito</v>
      </c>
      <c r="AA1145">
        <v>69176</v>
      </c>
      <c r="AB1145">
        <v>73654</v>
      </c>
      <c r="AC1145">
        <v>69031</v>
      </c>
      <c r="AD1145">
        <v>68363</v>
      </c>
      <c r="AE1145">
        <v>65354</v>
      </c>
      <c r="AF1145">
        <v>64740</v>
      </c>
      <c r="AG1145">
        <v>66732</v>
      </c>
    </row>
    <row r="1146" spans="1:33" x14ac:dyDescent="0.25">
      <c r="A1146" t="s">
        <v>2547</v>
      </c>
      <c r="B1146" t="s">
        <v>67</v>
      </c>
      <c r="C1146" t="s">
        <v>2536</v>
      </c>
      <c r="D1146" t="s">
        <v>2537</v>
      </c>
      <c r="E1146" t="s">
        <v>1591</v>
      </c>
      <c r="G1146" t="s">
        <v>1173</v>
      </c>
      <c r="J1146" t="s">
        <v>1579</v>
      </c>
      <c r="K1146" s="2" t="str">
        <f>+IFERROR(VLOOKUP(B1146,Sectores[[Sector]:[Columna1]],2),"")</f>
        <v>07 Delincuencia</v>
      </c>
      <c r="L1146" s="2" t="str">
        <f>+IFERROR(VLOOKUP(C1146,Contenido[[Contenido]:[Columna1]],2,0),"")</f>
        <v>07.03 Sentencias Dictadas por Tipo de Delito</v>
      </c>
      <c r="M1146" s="2" t="str">
        <f>+IFERROR(VLOOKUP(D1146,Temas[[Tema]:[Columna1]],2,0),"")</f>
        <v>07.03.01 Tipo de Delito</v>
      </c>
      <c r="AA1146">
        <v>36821</v>
      </c>
      <c r="AB1146">
        <v>37295</v>
      </c>
      <c r="AC1146">
        <v>35833</v>
      </c>
      <c r="AD1146">
        <v>35922</v>
      </c>
      <c r="AE1146">
        <v>33941</v>
      </c>
      <c r="AF1146">
        <v>33973</v>
      </c>
      <c r="AG1146">
        <v>34876</v>
      </c>
    </row>
    <row r="1147" spans="1:33" x14ac:dyDescent="0.25">
      <c r="A1147" t="s">
        <v>2548</v>
      </c>
      <c r="B1147" t="s">
        <v>67</v>
      </c>
      <c r="C1147" t="s">
        <v>2536</v>
      </c>
      <c r="D1147" t="s">
        <v>2537</v>
      </c>
      <c r="E1147" t="s">
        <v>1798</v>
      </c>
      <c r="G1147" t="s">
        <v>1173</v>
      </c>
      <c r="J1147" t="s">
        <v>1579</v>
      </c>
      <c r="K1147" s="2" t="str">
        <f>+IFERROR(VLOOKUP(B1147,Sectores[[Sector]:[Columna1]],2),"")</f>
        <v>07 Delincuencia</v>
      </c>
      <c r="L1147" s="2" t="str">
        <f>+IFERROR(VLOOKUP(C1147,Contenido[[Contenido]:[Columna1]],2,0),"")</f>
        <v>07.03 Sentencias Dictadas por Tipo de Delito</v>
      </c>
      <c r="M1147" s="2" t="str">
        <f>+IFERROR(VLOOKUP(D1147,Temas[[Tema]:[Columna1]],2,0),"")</f>
        <v>07.03.01 Tipo de Delito</v>
      </c>
      <c r="AA1147">
        <v>208</v>
      </c>
      <c r="AB1147">
        <v>231</v>
      </c>
      <c r="AC1147">
        <v>245</v>
      </c>
      <c r="AD1147">
        <v>195</v>
      </c>
      <c r="AE1147">
        <v>181</v>
      </c>
      <c r="AF1147">
        <v>172</v>
      </c>
      <c r="AG1147">
        <v>236</v>
      </c>
    </row>
    <row r="1148" spans="1:33" x14ac:dyDescent="0.25">
      <c r="A1148" t="s">
        <v>2549</v>
      </c>
      <c r="B1148" t="s">
        <v>67</v>
      </c>
      <c r="C1148" t="s">
        <v>2536</v>
      </c>
      <c r="D1148" t="s">
        <v>2537</v>
      </c>
      <c r="E1148" t="s">
        <v>1919</v>
      </c>
      <c r="G1148" t="s">
        <v>1173</v>
      </c>
      <c r="J1148" t="s">
        <v>1579</v>
      </c>
      <c r="K1148" s="2" t="str">
        <f>+IFERROR(VLOOKUP(B1148,Sectores[[Sector]:[Columna1]],2),"")</f>
        <v>07 Delincuencia</v>
      </c>
      <c r="L1148" s="2" t="str">
        <f>+IFERROR(VLOOKUP(C1148,Contenido[[Contenido]:[Columna1]],2,0),"")</f>
        <v>07.03 Sentencias Dictadas por Tipo de Delito</v>
      </c>
      <c r="M1148" s="2" t="str">
        <f>+IFERROR(VLOOKUP(D1148,Temas[[Tema]:[Columna1]],2,0),"")</f>
        <v>07.03.01 Tipo de Delito</v>
      </c>
      <c r="AA1148">
        <v>163</v>
      </c>
      <c r="AB1148">
        <v>183</v>
      </c>
      <c r="AC1148">
        <v>178</v>
      </c>
      <c r="AD1148">
        <v>227</v>
      </c>
      <c r="AE1148">
        <v>176</v>
      </c>
      <c r="AF1148">
        <v>203</v>
      </c>
      <c r="AG1148">
        <v>167</v>
      </c>
    </row>
    <row r="1149" spans="1:33" x14ac:dyDescent="0.25">
      <c r="A1149" t="s">
        <v>2550</v>
      </c>
      <c r="B1149" t="s">
        <v>67</v>
      </c>
      <c r="C1149" t="s">
        <v>2536</v>
      </c>
      <c r="D1149" t="s">
        <v>2537</v>
      </c>
      <c r="E1149" t="s">
        <v>1594</v>
      </c>
      <c r="G1149" t="s">
        <v>1173</v>
      </c>
      <c r="J1149" t="s">
        <v>1579</v>
      </c>
      <c r="K1149" s="2" t="str">
        <f>+IFERROR(VLOOKUP(B1149,Sectores[[Sector]:[Columna1]],2),"")</f>
        <v>07 Delincuencia</v>
      </c>
      <c r="L1149" s="2" t="str">
        <f>+IFERROR(VLOOKUP(C1149,Contenido[[Contenido]:[Columna1]],2,0),"")</f>
        <v>07.03 Sentencias Dictadas por Tipo de Delito</v>
      </c>
      <c r="M1149" s="2" t="str">
        <f>+IFERROR(VLOOKUP(D1149,Temas[[Tema]:[Columna1]],2,0),"")</f>
        <v>07.03.01 Tipo de Delito</v>
      </c>
      <c r="AA1149">
        <v>6248</v>
      </c>
      <c r="AB1149">
        <v>6260</v>
      </c>
      <c r="AC1149">
        <v>6530</v>
      </c>
      <c r="AD1149">
        <v>6641</v>
      </c>
      <c r="AE1149">
        <v>6391</v>
      </c>
      <c r="AF1149">
        <v>6287</v>
      </c>
      <c r="AG1149">
        <v>6763</v>
      </c>
    </row>
    <row r="1150" spans="1:33" x14ac:dyDescent="0.25">
      <c r="A1150" t="s">
        <v>2551</v>
      </c>
      <c r="B1150" t="s">
        <v>67</v>
      </c>
      <c r="C1150" t="s">
        <v>2536</v>
      </c>
      <c r="D1150" t="s">
        <v>2537</v>
      </c>
      <c r="E1150" t="s">
        <v>1581</v>
      </c>
      <c r="G1150" t="s">
        <v>1173</v>
      </c>
      <c r="J1150" t="s">
        <v>1579</v>
      </c>
      <c r="K1150" s="2" t="str">
        <f>+IFERROR(VLOOKUP(B1150,Sectores[[Sector]:[Columna1]],2),"")</f>
        <v>07 Delincuencia</v>
      </c>
      <c r="L1150" s="2" t="str">
        <f>+IFERROR(VLOOKUP(C1150,Contenido[[Contenido]:[Columna1]],2,0),"")</f>
        <v>07.03 Sentencias Dictadas por Tipo de Delito</v>
      </c>
      <c r="M1150" s="2" t="str">
        <f>+IFERROR(VLOOKUP(D1150,Temas[[Tema]:[Columna1]],2,0),"")</f>
        <v>07.03.01 Tipo de Delito</v>
      </c>
      <c r="AA1150">
        <v>743</v>
      </c>
      <c r="AB1150">
        <v>824</v>
      </c>
      <c r="AC1150">
        <v>906</v>
      </c>
      <c r="AD1150">
        <v>912</v>
      </c>
      <c r="AE1150">
        <v>1051</v>
      </c>
      <c r="AF1150">
        <v>1197</v>
      </c>
      <c r="AG1150">
        <v>1642</v>
      </c>
    </row>
    <row r="1151" spans="1:33" x14ac:dyDescent="0.25">
      <c r="A1151" t="s">
        <v>2552</v>
      </c>
      <c r="B1151" t="s">
        <v>67</v>
      </c>
      <c r="C1151" t="s">
        <v>2536</v>
      </c>
      <c r="D1151" t="s">
        <v>2537</v>
      </c>
      <c r="E1151" t="s">
        <v>1577</v>
      </c>
      <c r="G1151" t="s">
        <v>1173</v>
      </c>
      <c r="J1151" t="s">
        <v>1579</v>
      </c>
      <c r="K1151" s="2" t="str">
        <f>+IFERROR(VLOOKUP(B1151,Sectores[[Sector]:[Columna1]],2),"")</f>
        <v>07 Delincuencia</v>
      </c>
      <c r="L1151" s="2" t="str">
        <f>+IFERROR(VLOOKUP(C1151,Contenido[[Contenido]:[Columna1]],2,0),"")</f>
        <v>07.03 Sentencias Dictadas por Tipo de Delito</v>
      </c>
      <c r="M1151" s="2" t="str">
        <f>+IFERROR(VLOOKUP(D1151,Temas[[Tema]:[Columna1]],2,0),"")</f>
        <v>07.03.01 Tipo de Delito</v>
      </c>
      <c r="AA1151">
        <v>12442</v>
      </c>
      <c r="AB1151">
        <v>14016</v>
      </c>
      <c r="AC1151">
        <v>14980</v>
      </c>
      <c r="AD1151">
        <v>15644</v>
      </c>
      <c r="AE1151">
        <v>16122</v>
      </c>
      <c r="AF1151">
        <v>17032</v>
      </c>
      <c r="AG1151">
        <v>11992</v>
      </c>
    </row>
    <row r="1152" spans="1:33" x14ac:dyDescent="0.25">
      <c r="A1152" t="s">
        <v>2553</v>
      </c>
      <c r="B1152" t="s">
        <v>67</v>
      </c>
      <c r="C1152" t="s">
        <v>2536</v>
      </c>
      <c r="D1152" t="s">
        <v>2537</v>
      </c>
      <c r="E1152" t="s">
        <v>1743</v>
      </c>
      <c r="G1152" t="s">
        <v>1173</v>
      </c>
      <c r="J1152" t="s">
        <v>1579</v>
      </c>
      <c r="K1152" s="2" t="str">
        <f>+IFERROR(VLOOKUP(B1152,Sectores[[Sector]:[Columna1]],2),"")</f>
        <v>07 Delincuencia</v>
      </c>
      <c r="L1152" s="2" t="str">
        <f>+IFERROR(VLOOKUP(C1152,Contenido[[Contenido]:[Columna1]],2,0),"")</f>
        <v>07.03 Sentencias Dictadas por Tipo de Delito</v>
      </c>
      <c r="M1152" s="2" t="str">
        <f>+IFERROR(VLOOKUP(D1152,Temas[[Tema]:[Columna1]],2,0),"")</f>
        <v>07.03.01 Tipo de Delito</v>
      </c>
      <c r="AA1152">
        <v>32293</v>
      </c>
      <c r="AB1152">
        <v>32878</v>
      </c>
      <c r="AC1152">
        <v>33694</v>
      </c>
      <c r="AD1152">
        <v>35503</v>
      </c>
      <c r="AE1152">
        <v>36655</v>
      </c>
      <c r="AF1152">
        <v>37346</v>
      </c>
      <c r="AG1152">
        <v>35875</v>
      </c>
    </row>
    <row r="1153" spans="1:34" x14ac:dyDescent="0.25">
      <c r="A1153" t="s">
        <v>2554</v>
      </c>
      <c r="B1153" t="s">
        <v>67</v>
      </c>
      <c r="C1153" t="s">
        <v>2536</v>
      </c>
      <c r="D1153" t="s">
        <v>2537</v>
      </c>
      <c r="E1153" t="s">
        <v>1601</v>
      </c>
      <c r="G1153" t="s">
        <v>1173</v>
      </c>
      <c r="J1153" t="s">
        <v>1579</v>
      </c>
      <c r="K1153" s="2" t="str">
        <f>+IFERROR(VLOOKUP(B1153,Sectores[[Sector]:[Columna1]],2),"")</f>
        <v>07 Delincuencia</v>
      </c>
      <c r="L1153" s="2" t="str">
        <f>+IFERROR(VLOOKUP(C1153,Contenido[[Contenido]:[Columna1]],2,0),"")</f>
        <v>07.03 Sentencias Dictadas por Tipo de Delito</v>
      </c>
      <c r="M1153" s="2" t="str">
        <f>+IFERROR(VLOOKUP(D1153,Temas[[Tema]:[Columna1]],2,0),"")</f>
        <v>07.03.01 Tipo de Delito</v>
      </c>
      <c r="AA1153">
        <v>138412</v>
      </c>
      <c r="AB1153">
        <v>148895</v>
      </c>
      <c r="AC1153">
        <v>144809</v>
      </c>
      <c r="AD1153">
        <v>143345</v>
      </c>
      <c r="AE1153">
        <v>145172</v>
      </c>
      <c r="AF1153">
        <v>145011</v>
      </c>
      <c r="AG1153">
        <v>139733</v>
      </c>
    </row>
    <row r="1154" spans="1:34" x14ac:dyDescent="0.25">
      <c r="A1154" t="s">
        <v>2555</v>
      </c>
      <c r="B1154" t="s">
        <v>67</v>
      </c>
      <c r="C1154" t="s">
        <v>2536</v>
      </c>
      <c r="D1154" t="s">
        <v>2537</v>
      </c>
      <c r="E1154" t="s">
        <v>2071</v>
      </c>
      <c r="G1154" t="s">
        <v>1173</v>
      </c>
      <c r="J1154" t="s">
        <v>1579</v>
      </c>
      <c r="K1154" s="2" t="str">
        <f>+IFERROR(VLOOKUP(B1154,Sectores[[Sector]:[Columna1]],2),"")</f>
        <v>07 Delincuencia</v>
      </c>
      <c r="L1154" s="2" t="str">
        <f>+IFERROR(VLOOKUP(C1154,Contenido[[Contenido]:[Columna1]],2,0),"")</f>
        <v>07.03 Sentencias Dictadas por Tipo de Delito</v>
      </c>
      <c r="M1154" s="2" t="str">
        <f>+IFERROR(VLOOKUP(D1154,Temas[[Tema]:[Columna1]],2,0),"")</f>
        <v>07.03.01 Tipo de Delito</v>
      </c>
      <c r="AA1154">
        <v>26</v>
      </c>
      <c r="AB1154">
        <v>15</v>
      </c>
      <c r="AC1154">
        <v>3</v>
      </c>
      <c r="AD1154">
        <v>40</v>
      </c>
      <c r="AE1154">
        <v>260</v>
      </c>
      <c r="AF1154">
        <v>25</v>
      </c>
      <c r="AG1154">
        <v>4</v>
      </c>
    </row>
    <row r="1155" spans="1:34" x14ac:dyDescent="0.25">
      <c r="A1155" t="s">
        <v>2556</v>
      </c>
      <c r="B1155" t="s">
        <v>67</v>
      </c>
      <c r="C1155" t="s">
        <v>2536</v>
      </c>
      <c r="D1155" t="s">
        <v>2537</v>
      </c>
      <c r="E1155" t="s">
        <v>1870</v>
      </c>
      <c r="G1155" t="s">
        <v>1173</v>
      </c>
      <c r="J1155" t="s">
        <v>1579</v>
      </c>
      <c r="K1155" s="2" t="str">
        <f>+IFERROR(VLOOKUP(B1155,Sectores[[Sector]:[Columna1]],2),"")</f>
        <v>07 Delincuencia</v>
      </c>
      <c r="L1155" s="2" t="str">
        <f>+IFERROR(VLOOKUP(C1155,Contenido[[Contenido]:[Columna1]],2,0),"")</f>
        <v>07.03 Sentencias Dictadas por Tipo de Delito</v>
      </c>
      <c r="M1155" s="2" t="str">
        <f>+IFERROR(VLOOKUP(D1155,Temas[[Tema]:[Columna1]],2,0),"")</f>
        <v>07.03.01 Tipo de Delito</v>
      </c>
      <c r="AA1155">
        <v>211</v>
      </c>
      <c r="AB1155">
        <v>239</v>
      </c>
      <c r="AC1155">
        <v>306</v>
      </c>
      <c r="AD1155">
        <v>318</v>
      </c>
      <c r="AE1155">
        <v>382</v>
      </c>
      <c r="AF1155">
        <v>422</v>
      </c>
      <c r="AG1155">
        <v>298</v>
      </c>
    </row>
    <row r="1156" spans="1:34" x14ac:dyDescent="0.25">
      <c r="A1156" t="s">
        <v>2557</v>
      </c>
      <c r="B1156" t="s">
        <v>67</v>
      </c>
      <c r="C1156" t="s">
        <v>2536</v>
      </c>
      <c r="D1156" t="s">
        <v>2537</v>
      </c>
      <c r="E1156" t="s">
        <v>2084</v>
      </c>
      <c r="G1156" t="s">
        <v>1173</v>
      </c>
      <c r="J1156" t="s">
        <v>1579</v>
      </c>
      <c r="K1156" s="2" t="str">
        <f>+IFERROR(VLOOKUP(B1156,Sectores[[Sector]:[Columna1]],2),"")</f>
        <v>07 Delincuencia</v>
      </c>
      <c r="L1156" s="2" t="str">
        <f>+IFERROR(VLOOKUP(C1156,Contenido[[Contenido]:[Columna1]],2,0),"")</f>
        <v>07.03 Sentencias Dictadas por Tipo de Delito</v>
      </c>
      <c r="M1156" s="2" t="str">
        <f>+IFERROR(VLOOKUP(D1156,Temas[[Tema]:[Columna1]],2,0),"")</f>
        <v>07.03.01 Tipo de Delito</v>
      </c>
      <c r="AA1156">
        <v>9</v>
      </c>
      <c r="AB1156">
        <v>7</v>
      </c>
      <c r="AC1156">
        <v>18</v>
      </c>
      <c r="AD1156">
        <v>13</v>
      </c>
      <c r="AE1156">
        <v>9</v>
      </c>
      <c r="AF1156">
        <v>13</v>
      </c>
      <c r="AG1156">
        <v>14</v>
      </c>
    </row>
    <row r="1157" spans="1:34" x14ac:dyDescent="0.25">
      <c r="A1157" t="s">
        <v>2558</v>
      </c>
      <c r="B1157" t="s">
        <v>67</v>
      </c>
      <c r="C1157" t="s">
        <v>2536</v>
      </c>
      <c r="D1157" t="s">
        <v>2537</v>
      </c>
      <c r="E1157" t="s">
        <v>1847</v>
      </c>
      <c r="G1157" t="s">
        <v>1173</v>
      </c>
      <c r="J1157" t="s">
        <v>1579</v>
      </c>
      <c r="K1157" s="2" t="str">
        <f>+IFERROR(VLOOKUP(B1157,Sectores[[Sector]:[Columna1]],2),"")</f>
        <v>07 Delincuencia</v>
      </c>
      <c r="L1157" s="2" t="str">
        <f>+IFERROR(VLOOKUP(C1157,Contenido[[Contenido]:[Columna1]],2,0),"")</f>
        <v>07.03 Sentencias Dictadas por Tipo de Delito</v>
      </c>
      <c r="M1157" s="2" t="str">
        <f>+IFERROR(VLOOKUP(D1157,Temas[[Tema]:[Columna1]],2,0),"")</f>
        <v>07.03.01 Tipo de Delito</v>
      </c>
      <c r="AA1157">
        <v>739</v>
      </c>
      <c r="AB1157">
        <v>973</v>
      </c>
      <c r="AC1157">
        <v>1331</v>
      </c>
      <c r="AD1157">
        <v>1517</v>
      </c>
      <c r="AE1157">
        <v>1281</v>
      </c>
      <c r="AF1157">
        <v>872</v>
      </c>
      <c r="AG1157">
        <v>1938</v>
      </c>
    </row>
    <row r="1158" spans="1:34" x14ac:dyDescent="0.25">
      <c r="A1158" t="s">
        <v>2559</v>
      </c>
      <c r="B1158" t="s">
        <v>67</v>
      </c>
      <c r="C1158" t="s">
        <v>2536</v>
      </c>
      <c r="D1158" t="s">
        <v>2537</v>
      </c>
      <c r="E1158" t="s">
        <v>1954</v>
      </c>
      <c r="G1158" t="s">
        <v>1173</v>
      </c>
      <c r="J1158" t="s">
        <v>1579</v>
      </c>
      <c r="K1158" s="2" t="str">
        <f>+IFERROR(VLOOKUP(B1158,Sectores[[Sector]:[Columna1]],2),"")</f>
        <v>07 Delincuencia</v>
      </c>
      <c r="L1158" s="2" t="str">
        <f>+IFERROR(VLOOKUP(C1158,Contenido[[Contenido]:[Columna1]],2,0),"")</f>
        <v>07.03 Sentencias Dictadas por Tipo de Delito</v>
      </c>
      <c r="M1158" s="2" t="str">
        <f>+IFERROR(VLOOKUP(D1158,Temas[[Tema]:[Columna1]],2,0),"")</f>
        <v>07.03.01 Tipo de Delito</v>
      </c>
      <c r="AA1158">
        <v>18</v>
      </c>
      <c r="AB1158">
        <v>37</v>
      </c>
      <c r="AC1158">
        <v>31</v>
      </c>
      <c r="AD1158">
        <v>1136</v>
      </c>
      <c r="AE1158">
        <v>459</v>
      </c>
      <c r="AF1158">
        <v>107</v>
      </c>
      <c r="AG1158">
        <v>166</v>
      </c>
    </row>
    <row r="1159" spans="1:34" x14ac:dyDescent="0.25">
      <c r="A1159" t="s">
        <v>2560</v>
      </c>
      <c r="B1159" t="s">
        <v>67</v>
      </c>
      <c r="C1159" t="s">
        <v>2536</v>
      </c>
      <c r="D1159" t="s">
        <v>2537</v>
      </c>
      <c r="E1159" t="s">
        <v>1604</v>
      </c>
      <c r="G1159" t="s">
        <v>1173</v>
      </c>
      <c r="J1159" t="s">
        <v>1579</v>
      </c>
      <c r="K1159" s="2" t="str">
        <f>+IFERROR(VLOOKUP(B1159,Sectores[[Sector]:[Columna1]],2),"")</f>
        <v>07 Delincuencia</v>
      </c>
      <c r="L1159" s="2" t="str">
        <f>+IFERROR(VLOOKUP(C1159,Contenido[[Contenido]:[Columna1]],2,0),"")</f>
        <v>07.03 Sentencias Dictadas por Tipo de Delito</v>
      </c>
      <c r="M1159" s="2" t="str">
        <f>+IFERROR(VLOOKUP(D1159,Temas[[Tema]:[Columna1]],2,0),"")</f>
        <v>07.03.01 Tipo de Delito</v>
      </c>
      <c r="AA1159">
        <v>6890</v>
      </c>
      <c r="AB1159">
        <v>6412</v>
      </c>
      <c r="AC1159">
        <v>6295</v>
      </c>
      <c r="AD1159">
        <v>6443</v>
      </c>
      <c r="AE1159">
        <v>6667</v>
      </c>
      <c r="AF1159">
        <v>6975</v>
      </c>
      <c r="AG1159">
        <v>7796</v>
      </c>
    </row>
    <row r="1160" spans="1:34" x14ac:dyDescent="0.25">
      <c r="A1160" t="s">
        <v>2561</v>
      </c>
      <c r="B1160" t="s">
        <v>67</v>
      </c>
      <c r="C1160" t="s">
        <v>2536</v>
      </c>
      <c r="D1160" t="s">
        <v>2537</v>
      </c>
      <c r="E1160" t="s">
        <v>1750</v>
      </c>
      <c r="G1160" t="s">
        <v>1173</v>
      </c>
      <c r="J1160" t="s">
        <v>1579</v>
      </c>
      <c r="K1160" s="2" t="str">
        <f>+IFERROR(VLOOKUP(B1160,Sectores[[Sector]:[Columna1]],2),"")</f>
        <v>07 Delincuencia</v>
      </c>
      <c r="L1160" s="2" t="str">
        <f>+IFERROR(VLOOKUP(C1160,Contenido[[Contenido]:[Columna1]],2,0),"")</f>
        <v>07.03 Sentencias Dictadas por Tipo de Delito</v>
      </c>
      <c r="M1160" s="2" t="str">
        <f>+IFERROR(VLOOKUP(D1160,Temas[[Tema]:[Columna1]],2,0),"")</f>
        <v>07.03.01 Tipo de Delito</v>
      </c>
      <c r="AA1160">
        <v>1104</v>
      </c>
      <c r="AB1160">
        <v>1137</v>
      </c>
      <c r="AC1160">
        <v>1226</v>
      </c>
      <c r="AD1160">
        <v>1383</v>
      </c>
      <c r="AE1160">
        <v>1628</v>
      </c>
      <c r="AF1160">
        <v>2092</v>
      </c>
      <c r="AG1160">
        <v>2519</v>
      </c>
    </row>
    <row r="1161" spans="1:34" x14ac:dyDescent="0.25">
      <c r="A1161" t="s">
        <v>2562</v>
      </c>
      <c r="B1161" t="s">
        <v>67</v>
      </c>
      <c r="C1161" t="s">
        <v>2536</v>
      </c>
      <c r="D1161" t="s">
        <v>2537</v>
      </c>
      <c r="E1161" t="s">
        <v>2159</v>
      </c>
      <c r="G1161" t="s">
        <v>1173</v>
      </c>
      <c r="J1161" t="s">
        <v>1579</v>
      </c>
      <c r="K1161" s="2" t="str">
        <f>+IFERROR(VLOOKUP(B1161,Sectores[[Sector]:[Columna1]],2),"")</f>
        <v>07 Delincuencia</v>
      </c>
      <c r="L1161" s="2" t="str">
        <f>+IFERROR(VLOOKUP(C1161,Contenido[[Contenido]:[Columna1]],2,0),"")</f>
        <v>07.03 Sentencias Dictadas por Tipo de Delito</v>
      </c>
      <c r="M1161" s="2" t="str">
        <f>+IFERROR(VLOOKUP(D1161,Temas[[Tema]:[Columna1]],2,0),"")</f>
        <v>07.03.01 Tipo de Delito</v>
      </c>
      <c r="AA1161">
        <v>42</v>
      </c>
      <c r="AB1161">
        <v>28</v>
      </c>
      <c r="AC1161">
        <v>41</v>
      </c>
      <c r="AD1161">
        <v>13</v>
      </c>
      <c r="AE1161">
        <v>30</v>
      </c>
      <c r="AF1161">
        <v>49</v>
      </c>
      <c r="AG1161">
        <v>60</v>
      </c>
    </row>
    <row r="1162" spans="1:34" x14ac:dyDescent="0.25">
      <c r="A1162" t="s">
        <v>2563</v>
      </c>
      <c r="B1162" t="s">
        <v>67</v>
      </c>
      <c r="C1162" t="s">
        <v>2536</v>
      </c>
      <c r="D1162" t="s">
        <v>2537</v>
      </c>
      <c r="E1162" t="s">
        <v>1629</v>
      </c>
      <c r="G1162" t="s">
        <v>1173</v>
      </c>
      <c r="J1162" t="s">
        <v>1579</v>
      </c>
      <c r="K1162" s="2" t="str">
        <f>+IFERROR(VLOOKUP(B1162,Sectores[[Sector]:[Columna1]],2),"")</f>
        <v>07 Delincuencia</v>
      </c>
      <c r="L1162" s="2" t="str">
        <f>+IFERROR(VLOOKUP(C1162,Contenido[[Contenido]:[Columna1]],2,0),"")</f>
        <v>07.03 Sentencias Dictadas por Tipo de Delito</v>
      </c>
      <c r="M1162" s="2" t="str">
        <f>+IFERROR(VLOOKUP(D1162,Temas[[Tema]:[Columna1]],2,0),"")</f>
        <v>07.03.01 Tipo de Delito</v>
      </c>
      <c r="AA1162">
        <v>96328</v>
      </c>
      <c r="AB1162">
        <v>93625</v>
      </c>
      <c r="AC1162">
        <v>88383</v>
      </c>
      <c r="AD1162">
        <v>84095</v>
      </c>
      <c r="AE1162">
        <v>80492</v>
      </c>
      <c r="AF1162">
        <v>79195</v>
      </c>
      <c r="AG1162">
        <v>83550</v>
      </c>
    </row>
    <row r="1163" spans="1:34" x14ac:dyDescent="0.25">
      <c r="A1163" t="s">
        <v>2564</v>
      </c>
      <c r="B1163" t="s">
        <v>67</v>
      </c>
      <c r="C1163" t="s">
        <v>2536</v>
      </c>
      <c r="D1163" t="s">
        <v>2537</v>
      </c>
      <c r="E1163" t="s">
        <v>1787</v>
      </c>
      <c r="G1163" t="s">
        <v>1173</v>
      </c>
      <c r="J1163" t="s">
        <v>1579</v>
      </c>
      <c r="K1163" s="2" t="str">
        <f>+IFERROR(VLOOKUP(B1163,Sectores[[Sector]:[Columna1]],2),"")</f>
        <v>07 Delincuencia</v>
      </c>
      <c r="L1163" s="2" t="str">
        <f>+IFERROR(VLOOKUP(C1163,Contenido[[Contenido]:[Columna1]],2,0),"")</f>
        <v>07.03 Sentencias Dictadas por Tipo de Delito</v>
      </c>
      <c r="M1163" s="2" t="str">
        <f>+IFERROR(VLOOKUP(D1163,Temas[[Tema]:[Columna1]],2,0),"")</f>
        <v>07.03.01 Tipo de Delito</v>
      </c>
      <c r="AA1163">
        <v>40216</v>
      </c>
      <c r="AB1163">
        <v>33837</v>
      </c>
      <c r="AC1163">
        <v>34245</v>
      </c>
      <c r="AD1163">
        <v>33539</v>
      </c>
      <c r="AE1163">
        <v>31976</v>
      </c>
      <c r="AF1163">
        <v>31613</v>
      </c>
      <c r="AG1163">
        <v>28662</v>
      </c>
    </row>
    <row r="1164" spans="1:34" x14ac:dyDescent="0.25">
      <c r="A1164" t="s">
        <v>2565</v>
      </c>
      <c r="B1164" t="s">
        <v>67</v>
      </c>
      <c r="C1164" t="s">
        <v>2536</v>
      </c>
      <c r="D1164" t="s">
        <v>2537</v>
      </c>
      <c r="E1164" t="s">
        <v>194</v>
      </c>
      <c r="G1164" t="s">
        <v>1173</v>
      </c>
      <c r="J1164" t="s">
        <v>1579</v>
      </c>
      <c r="K1164" s="2" t="str">
        <f>+IFERROR(VLOOKUP(B1164,Sectores[[Sector]:[Columna1]],2),"")</f>
        <v>07 Delincuencia</v>
      </c>
      <c r="L1164" s="2" t="str">
        <f>+IFERROR(VLOOKUP(C1164,Contenido[[Contenido]:[Columna1]],2,0),"")</f>
        <v>07.03 Sentencias Dictadas por Tipo de Delito</v>
      </c>
      <c r="M1164" s="2" t="str">
        <f>+IFERROR(VLOOKUP(D1164,Temas[[Tema]:[Columna1]],2,0),"")</f>
        <v>07.03.01 Tipo de Delito</v>
      </c>
      <c r="AA1164">
        <v>42187</v>
      </c>
      <c r="AB1164">
        <v>43671</v>
      </c>
      <c r="AC1164">
        <v>43680</v>
      </c>
      <c r="AD1164">
        <v>41674</v>
      </c>
      <c r="AE1164">
        <v>40505</v>
      </c>
      <c r="AF1164">
        <v>40743</v>
      </c>
      <c r="AG1164">
        <v>47676</v>
      </c>
    </row>
    <row r="1165" spans="1:34" x14ac:dyDescent="0.25">
      <c r="A1165" t="s">
        <v>2566</v>
      </c>
      <c r="B1165" t="s">
        <v>67</v>
      </c>
      <c r="C1165" t="s">
        <v>197</v>
      </c>
      <c r="D1165" t="s">
        <v>401</v>
      </c>
      <c r="E1165" t="s">
        <v>1522</v>
      </c>
      <c r="G1165" t="s">
        <v>68</v>
      </c>
      <c r="J1165" t="s">
        <v>1174</v>
      </c>
      <c r="K1165" s="2" t="str">
        <f>+IFERROR(VLOOKUP(B1165,Sectores[[Sector]:[Columna1]],2),"")</f>
        <v>07 Delincuencia</v>
      </c>
      <c r="L1165" s="2" t="str">
        <f>+IFERROR(VLOOKUP(C1165,Contenido[[Contenido]:[Columna1]],2,0),"")</f>
        <v>07.01 Delitos de Mayor Connotación Social</v>
      </c>
      <c r="M1165" s="2" t="str">
        <f>+IFERROR(VLOOKUP(D1165,Temas[[Tema]:[Columna1]],2,0),"")</f>
        <v>07.01.02 Aprehensiones</v>
      </c>
      <c r="V1165">
        <v>0.96797101449275358</v>
      </c>
      <c r="W1165">
        <v>0.77847826086956473</v>
      </c>
      <c r="X1165">
        <v>0.83434782608695657</v>
      </c>
      <c r="Y1165">
        <v>1.0177536231884061</v>
      </c>
      <c r="Z1165">
        <v>1.5378985507246381</v>
      </c>
      <c r="AA1165">
        <v>0.58572463768115912</v>
      </c>
      <c r="AB1165">
        <v>0.51999999999999991</v>
      </c>
      <c r="AC1165">
        <v>0.7416666666666667</v>
      </c>
      <c r="AD1165">
        <v>0.43028985507246392</v>
      </c>
      <c r="AE1165">
        <v>0.51637681159420279</v>
      </c>
      <c r="AF1165">
        <v>1.3110144927536227</v>
      </c>
      <c r="AG1165">
        <v>0.35811594202898556</v>
      </c>
      <c r="AH1165">
        <v>0.45710144927536261</v>
      </c>
    </row>
    <row r="1166" spans="1:34" x14ac:dyDescent="0.25">
      <c r="A1166" t="s">
        <v>2567</v>
      </c>
      <c r="B1166" t="s">
        <v>67</v>
      </c>
      <c r="C1166" t="s">
        <v>197</v>
      </c>
      <c r="D1166" t="s">
        <v>401</v>
      </c>
      <c r="E1166" t="s">
        <v>1524</v>
      </c>
      <c r="G1166" t="s">
        <v>68</v>
      </c>
      <c r="J1166" t="s">
        <v>1174</v>
      </c>
      <c r="K1166" s="2" t="str">
        <f>+IFERROR(VLOOKUP(B1166,Sectores[[Sector]:[Columna1]],2),"")</f>
        <v>07 Delincuencia</v>
      </c>
      <c r="L1166" s="2" t="str">
        <f>+IFERROR(VLOOKUP(C1166,Contenido[[Contenido]:[Columna1]],2,0),"")</f>
        <v>07.01 Delitos de Mayor Connotación Social</v>
      </c>
      <c r="M1166" s="2" t="str">
        <f>+IFERROR(VLOOKUP(D1166,Temas[[Tema]:[Columna1]],2,0),"")</f>
        <v>07.01.02 Aprehensiones</v>
      </c>
      <c r="V1166">
        <v>49.233913043478346</v>
      </c>
      <c r="W1166">
        <v>55.842536231884097</v>
      </c>
      <c r="X1166">
        <v>56.226956521739098</v>
      </c>
      <c r="Y1166">
        <v>60.041376811594183</v>
      </c>
      <c r="Z1166">
        <v>54.474057971014481</v>
      </c>
      <c r="AA1166">
        <v>51.021304347826096</v>
      </c>
      <c r="AB1166">
        <v>53.858043478260832</v>
      </c>
      <c r="AC1166">
        <v>52.167826086956602</v>
      </c>
      <c r="AD1166">
        <v>50.084710144927563</v>
      </c>
      <c r="AE1166">
        <v>51.057246376811491</v>
      </c>
      <c r="AF1166">
        <v>51.903115942028968</v>
      </c>
      <c r="AG1166">
        <v>47.453985507246365</v>
      </c>
      <c r="AH1166">
        <v>36.489855072463769</v>
      </c>
    </row>
    <row r="1167" spans="1:34" x14ac:dyDescent="0.25">
      <c r="A1167" t="s">
        <v>2568</v>
      </c>
      <c r="B1167" t="s">
        <v>67</v>
      </c>
      <c r="C1167" t="s">
        <v>197</v>
      </c>
      <c r="D1167" t="s">
        <v>401</v>
      </c>
      <c r="E1167" t="s">
        <v>1526</v>
      </c>
      <c r="G1167" t="s">
        <v>68</v>
      </c>
      <c r="J1167" t="s">
        <v>1174</v>
      </c>
      <c r="K1167" s="2" t="str">
        <f>+IFERROR(VLOOKUP(B1167,Sectores[[Sector]:[Columna1]],2),"")</f>
        <v>07 Delincuencia</v>
      </c>
      <c r="L1167" s="2" t="str">
        <f>+IFERROR(VLOOKUP(C1167,Contenido[[Contenido]:[Columna1]],2,0),"")</f>
        <v>07.01 Delitos de Mayor Connotación Social</v>
      </c>
      <c r="M1167" s="2" t="str">
        <f>+IFERROR(VLOOKUP(D1167,Temas[[Tema]:[Columna1]],2,0),"")</f>
        <v>07.01.02 Aprehensiones</v>
      </c>
      <c r="V1167">
        <v>43.204710144927574</v>
      </c>
      <c r="W1167">
        <v>48.780724637681132</v>
      </c>
      <c r="X1167">
        <v>57.711811594202921</v>
      </c>
      <c r="Y1167">
        <v>66.722173913043562</v>
      </c>
      <c r="Z1167">
        <v>64.474275362318849</v>
      </c>
      <c r="AA1167">
        <v>60.408333333333246</v>
      </c>
      <c r="AB1167">
        <v>54.164492753623136</v>
      </c>
      <c r="AC1167">
        <v>50.291666666666657</v>
      </c>
      <c r="AD1167">
        <v>47.314492753623171</v>
      </c>
      <c r="AE1167">
        <v>44.577681159420315</v>
      </c>
      <c r="AF1167">
        <v>49.008188405797092</v>
      </c>
      <c r="AG1167">
        <v>50.19869565217391</v>
      </c>
      <c r="AH1167">
        <v>45.696521739130418</v>
      </c>
    </row>
    <row r="1168" spans="1:34" x14ac:dyDescent="0.25">
      <c r="A1168" t="s">
        <v>2569</v>
      </c>
      <c r="B1168" t="s">
        <v>67</v>
      </c>
      <c r="C1168" t="s">
        <v>197</v>
      </c>
      <c r="D1168" t="s">
        <v>401</v>
      </c>
      <c r="E1168" t="s">
        <v>1528</v>
      </c>
      <c r="G1168" t="s">
        <v>68</v>
      </c>
      <c r="J1168" t="s">
        <v>1174</v>
      </c>
      <c r="K1168" s="2" t="str">
        <f>+IFERROR(VLOOKUP(B1168,Sectores[[Sector]:[Columna1]],2),"")</f>
        <v>07 Delincuencia</v>
      </c>
      <c r="L1168" s="2" t="str">
        <f>+IFERROR(VLOOKUP(C1168,Contenido[[Contenido]:[Columna1]],2,0),"")</f>
        <v>07.01 Delitos de Mayor Connotación Social</v>
      </c>
      <c r="M1168" s="2" t="str">
        <f>+IFERROR(VLOOKUP(D1168,Temas[[Tema]:[Columna1]],2,0),"")</f>
        <v>07.01.02 Aprehensiones</v>
      </c>
      <c r="V1168">
        <v>1.7863043478260883</v>
      </c>
      <c r="W1168">
        <v>1.7996376811594206</v>
      </c>
      <c r="X1168">
        <v>2.011086956521738</v>
      </c>
      <c r="Y1168">
        <v>1.3650724637681151</v>
      </c>
      <c r="Z1168">
        <v>1.8252173913043483</v>
      </c>
      <c r="AA1168">
        <v>0.78550724637681213</v>
      </c>
      <c r="AB1168">
        <v>0.75789855072463774</v>
      </c>
      <c r="AC1168">
        <v>0.90108695652173898</v>
      </c>
      <c r="AD1168">
        <v>0.90007246376811623</v>
      </c>
      <c r="AE1168">
        <v>0.92797101449275377</v>
      </c>
      <c r="AF1168">
        <v>1.6135507246376803</v>
      </c>
      <c r="AG1168">
        <v>1.035869565217391</v>
      </c>
      <c r="AH1168">
        <v>0.63855072463768103</v>
      </c>
    </row>
    <row r="1169" spans="1:34" x14ac:dyDescent="0.25">
      <c r="A1169" t="s">
        <v>2570</v>
      </c>
      <c r="B1169" t="s">
        <v>67</v>
      </c>
      <c r="C1169" t="s">
        <v>197</v>
      </c>
      <c r="D1169" t="s">
        <v>401</v>
      </c>
      <c r="E1169" t="s">
        <v>1530</v>
      </c>
      <c r="G1169" t="s">
        <v>68</v>
      </c>
      <c r="J1169" t="s">
        <v>1174</v>
      </c>
      <c r="K1169" s="2" t="str">
        <f>+IFERROR(VLOOKUP(B1169,Sectores[[Sector]:[Columna1]],2),"")</f>
        <v>07 Delincuencia</v>
      </c>
      <c r="L1169" s="2" t="str">
        <f>+IFERROR(VLOOKUP(C1169,Contenido[[Contenido]:[Columna1]],2,0),"")</f>
        <v>07.01 Delitos de Mayor Connotación Social</v>
      </c>
      <c r="M1169" s="2" t="str">
        <f>+IFERROR(VLOOKUP(D1169,Temas[[Tema]:[Columna1]],2,0),"")</f>
        <v>07.01.02 Aprehensiones</v>
      </c>
      <c r="V1169">
        <v>1.766811594202897</v>
      </c>
      <c r="W1169">
        <v>2.1974637681159437</v>
      </c>
      <c r="X1169">
        <v>2.0576086956521755</v>
      </c>
      <c r="Y1169">
        <v>2.0092753623188413</v>
      </c>
      <c r="Z1169">
        <v>3.1243478260869568</v>
      </c>
      <c r="AA1169">
        <v>2.1707971014492751</v>
      </c>
      <c r="AB1169">
        <v>2.406884057971014</v>
      </c>
      <c r="AC1169">
        <v>2.1339130434782603</v>
      </c>
      <c r="AD1169">
        <v>2.0663043478260863</v>
      </c>
      <c r="AE1169">
        <v>2.1494202898550712</v>
      </c>
      <c r="AF1169">
        <v>2.4081884057971013</v>
      </c>
      <c r="AG1169">
        <v>1.6451449275362326</v>
      </c>
      <c r="AH1169">
        <v>1.3713043478260867</v>
      </c>
    </row>
    <row r="1170" spans="1:34" x14ac:dyDescent="0.25">
      <c r="A1170" t="s">
        <v>2571</v>
      </c>
      <c r="B1170" t="s">
        <v>67</v>
      </c>
      <c r="C1170" t="s">
        <v>197</v>
      </c>
      <c r="D1170" t="s">
        <v>401</v>
      </c>
      <c r="E1170" t="s">
        <v>1532</v>
      </c>
      <c r="G1170" t="s">
        <v>68</v>
      </c>
      <c r="J1170" t="s">
        <v>1174</v>
      </c>
      <c r="K1170" s="2" t="str">
        <f>+IFERROR(VLOOKUP(B1170,Sectores[[Sector]:[Columna1]],2),"")</f>
        <v>07 Delincuencia</v>
      </c>
      <c r="L1170" s="2" t="str">
        <f>+IFERROR(VLOOKUP(C1170,Contenido[[Contenido]:[Columna1]],2,0),"")</f>
        <v>07.01 Delitos de Mayor Connotación Social</v>
      </c>
      <c r="M1170" s="2" t="str">
        <f>+IFERROR(VLOOKUP(D1170,Temas[[Tema]:[Columna1]],2,0),"")</f>
        <v>07.01.02 Aprehensiones</v>
      </c>
      <c r="V1170">
        <v>9.3478260869565091</v>
      </c>
      <c r="W1170">
        <v>10.35615942028986</v>
      </c>
      <c r="X1170">
        <v>8.356666666666662</v>
      </c>
      <c r="Y1170">
        <v>9.313478260869573</v>
      </c>
      <c r="Z1170">
        <v>9.5277536231884099</v>
      </c>
      <c r="AA1170">
        <v>8.2512318840579884</v>
      </c>
      <c r="AB1170">
        <v>8.8273913043478274</v>
      </c>
      <c r="AC1170">
        <v>8.819710144927539</v>
      </c>
      <c r="AD1170">
        <v>8.2772463768116005</v>
      </c>
      <c r="AE1170">
        <v>9.5203623188405828</v>
      </c>
      <c r="AF1170">
        <v>9.1511594202898543</v>
      </c>
      <c r="AG1170">
        <v>8.0972463768116008</v>
      </c>
      <c r="AH1170">
        <v>6.3913043478260905</v>
      </c>
    </row>
    <row r="1171" spans="1:34" x14ac:dyDescent="0.25">
      <c r="A1171" t="s">
        <v>2572</v>
      </c>
      <c r="B1171" t="s">
        <v>67</v>
      </c>
      <c r="C1171" t="s">
        <v>197</v>
      </c>
      <c r="D1171" t="s">
        <v>401</v>
      </c>
      <c r="E1171" t="s">
        <v>1534</v>
      </c>
      <c r="G1171" t="s">
        <v>68</v>
      </c>
      <c r="J1171" t="s">
        <v>1174</v>
      </c>
      <c r="K1171" s="2" t="str">
        <f>+IFERROR(VLOOKUP(B1171,Sectores[[Sector]:[Columna1]],2),"")</f>
        <v>07 Delincuencia</v>
      </c>
      <c r="L1171" s="2" t="str">
        <f>+IFERROR(VLOOKUP(C1171,Contenido[[Contenido]:[Columna1]],2,0),"")</f>
        <v>07.01 Delitos de Mayor Connotación Social</v>
      </c>
      <c r="M1171" s="2" t="str">
        <f>+IFERROR(VLOOKUP(D1171,Temas[[Tema]:[Columna1]],2,0),"")</f>
        <v>07.01.02 Aprehensiones</v>
      </c>
      <c r="V1171">
        <v>1.337536231884058</v>
      </c>
      <c r="W1171">
        <v>2.2005797101449263</v>
      </c>
      <c r="X1171">
        <v>3.4568840579710156</v>
      </c>
      <c r="Y1171">
        <v>3.191811594202898</v>
      </c>
      <c r="Z1171">
        <v>4.0761594202898559</v>
      </c>
      <c r="AA1171">
        <v>2.3405072463768102</v>
      </c>
      <c r="AB1171">
        <v>1.9160144927536225</v>
      </c>
      <c r="AC1171">
        <v>1.7781159420289856</v>
      </c>
      <c r="AD1171">
        <v>1.3298550724637677</v>
      </c>
      <c r="AE1171">
        <v>0.9653623188405791</v>
      </c>
      <c r="AF1171">
        <v>1.706521739130435</v>
      </c>
      <c r="AG1171">
        <v>0.55652173913043457</v>
      </c>
      <c r="AH1171">
        <v>0.31594202898550716</v>
      </c>
    </row>
    <row r="1172" spans="1:34" x14ac:dyDescent="0.25">
      <c r="A1172" t="s">
        <v>2573</v>
      </c>
      <c r="B1172" t="s">
        <v>67</v>
      </c>
      <c r="C1172" t="s">
        <v>197</v>
      </c>
      <c r="D1172" t="s">
        <v>401</v>
      </c>
      <c r="E1172" t="s">
        <v>1536</v>
      </c>
      <c r="G1172" t="s">
        <v>68</v>
      </c>
      <c r="J1172" t="s">
        <v>1174</v>
      </c>
      <c r="K1172" s="2" t="str">
        <f>+IFERROR(VLOOKUP(B1172,Sectores[[Sector]:[Columna1]],2),"")</f>
        <v>07 Delincuencia</v>
      </c>
      <c r="L1172" s="2" t="str">
        <f>+IFERROR(VLOOKUP(C1172,Contenido[[Contenido]:[Columna1]],2,0),"")</f>
        <v>07.01 Delitos de Mayor Connotación Social</v>
      </c>
      <c r="M1172" s="2" t="str">
        <f>+IFERROR(VLOOKUP(D1172,Temas[[Tema]:[Columna1]],2,0),"")</f>
        <v>07.01.02 Aprehensiones</v>
      </c>
      <c r="V1172">
        <v>5.8992753623188356</v>
      </c>
      <c r="W1172">
        <v>6.7670289855072436</v>
      </c>
      <c r="X1172">
        <v>6.0359420289855024</v>
      </c>
      <c r="Y1172">
        <v>5.9568115942028959</v>
      </c>
      <c r="Z1172">
        <v>7.9401449275362248</v>
      </c>
      <c r="AA1172">
        <v>7.593188405797104</v>
      </c>
      <c r="AB1172">
        <v>7.5115217391304334</v>
      </c>
      <c r="AC1172">
        <v>7.7368115942028997</v>
      </c>
      <c r="AD1172">
        <v>7.3636956521739112</v>
      </c>
      <c r="AE1172">
        <v>7.4902898550724615</v>
      </c>
      <c r="AF1172">
        <v>7.7176086956521655</v>
      </c>
      <c r="AG1172">
        <v>6.1008695652173914</v>
      </c>
      <c r="AH1172">
        <v>3.6828985507246346</v>
      </c>
    </row>
    <row r="1173" spans="1:34" x14ac:dyDescent="0.25">
      <c r="A1173" t="s">
        <v>2574</v>
      </c>
      <c r="B1173" t="s">
        <v>67</v>
      </c>
      <c r="C1173" t="s">
        <v>197</v>
      </c>
      <c r="D1173" t="s">
        <v>401</v>
      </c>
      <c r="E1173" t="s">
        <v>1538</v>
      </c>
      <c r="G1173" t="s">
        <v>68</v>
      </c>
      <c r="J1173" t="s">
        <v>1174</v>
      </c>
      <c r="K1173" s="2" t="str">
        <f>+IFERROR(VLOOKUP(B1173,Sectores[[Sector]:[Columna1]],2),"")</f>
        <v>07 Delincuencia</v>
      </c>
      <c r="L1173" s="2" t="str">
        <f>+IFERROR(VLOOKUP(C1173,Contenido[[Contenido]:[Columna1]],2,0),"")</f>
        <v>07.01 Delitos de Mayor Connotación Social</v>
      </c>
      <c r="M1173" s="2" t="str">
        <f>+IFERROR(VLOOKUP(D1173,Temas[[Tema]:[Columna1]],2,0),"")</f>
        <v>07.01.02 Aprehensiones</v>
      </c>
      <c r="V1173">
        <v>7.5321014492753662</v>
      </c>
      <c r="W1173">
        <v>8.8293478260869573</v>
      </c>
      <c r="X1173">
        <v>8.5468115942028984</v>
      </c>
      <c r="Y1173">
        <v>8.0200724637681216</v>
      </c>
      <c r="Z1173">
        <v>8.8278260869565219</v>
      </c>
      <c r="AA1173">
        <v>8.1513768115942113</v>
      </c>
      <c r="AB1173">
        <v>9.6743478260869527</v>
      </c>
      <c r="AC1173">
        <v>9.1383333333333194</v>
      </c>
      <c r="AD1173">
        <v>8.6188405797101435</v>
      </c>
      <c r="AE1173">
        <v>8.9139855072463821</v>
      </c>
      <c r="AF1173">
        <v>9.2107971014492698</v>
      </c>
      <c r="AG1173">
        <v>11.49282608695653</v>
      </c>
      <c r="AH1173">
        <v>6.285507246376814</v>
      </c>
    </row>
    <row r="1174" spans="1:34" x14ac:dyDescent="0.25">
      <c r="A1174" t="s">
        <v>2575</v>
      </c>
      <c r="B1174" t="s">
        <v>67</v>
      </c>
      <c r="C1174" t="s">
        <v>197</v>
      </c>
      <c r="D1174" t="s">
        <v>401</v>
      </c>
      <c r="E1174" t="s">
        <v>1540</v>
      </c>
      <c r="G1174" t="s">
        <v>68</v>
      </c>
      <c r="J1174" t="s">
        <v>1174</v>
      </c>
      <c r="K1174" s="2" t="str">
        <f>+IFERROR(VLOOKUP(B1174,Sectores[[Sector]:[Columna1]],2),"")</f>
        <v>07 Delincuencia</v>
      </c>
      <c r="L1174" s="2" t="str">
        <f>+IFERROR(VLOOKUP(C1174,Contenido[[Contenido]:[Columna1]],2,0),"")</f>
        <v>07.01 Delitos de Mayor Connotación Social</v>
      </c>
      <c r="M1174" s="2" t="str">
        <f>+IFERROR(VLOOKUP(D1174,Temas[[Tema]:[Columna1]],2,0),"")</f>
        <v>07.01.02 Aprehensiones</v>
      </c>
      <c r="V1174">
        <v>2.4118115942028995</v>
      </c>
      <c r="W1174">
        <v>2.5454347826086954</v>
      </c>
      <c r="X1174">
        <v>2.1805072463768127</v>
      </c>
      <c r="Y1174">
        <v>1.9100000000000001</v>
      </c>
      <c r="Z1174">
        <v>2.5455797101449291</v>
      </c>
      <c r="AA1174">
        <v>2.0970289855072459</v>
      </c>
      <c r="AB1174">
        <v>2.5231159420289844</v>
      </c>
      <c r="AC1174">
        <v>2.3943478260869555</v>
      </c>
      <c r="AD1174">
        <v>2.3924637681159417</v>
      </c>
      <c r="AE1174">
        <v>2.6456521739130459</v>
      </c>
      <c r="AF1174">
        <v>3.1571739130434766</v>
      </c>
      <c r="AG1174">
        <v>2.1247826086956518</v>
      </c>
      <c r="AH1174">
        <v>1.7359420289855074</v>
      </c>
    </row>
    <row r="1175" spans="1:34" x14ac:dyDescent="0.25">
      <c r="A1175" t="s">
        <v>2576</v>
      </c>
      <c r="B1175" t="s">
        <v>67</v>
      </c>
      <c r="C1175" t="s">
        <v>197</v>
      </c>
      <c r="D1175" t="s">
        <v>401</v>
      </c>
      <c r="E1175" t="s">
        <v>1197</v>
      </c>
      <c r="G1175" t="s">
        <v>68</v>
      </c>
      <c r="J1175" t="s">
        <v>1174</v>
      </c>
      <c r="K1175" s="2" t="str">
        <f>+IFERROR(VLOOKUP(B1175,Sectores[[Sector]:[Columna1]],2),"")</f>
        <v>07 Delincuencia</v>
      </c>
      <c r="L1175" s="2" t="str">
        <f>+IFERROR(VLOOKUP(C1175,Contenido[[Contenido]:[Columna1]],2,0),"")</f>
        <v>07.01 Delitos de Mayor Connotación Social</v>
      </c>
      <c r="M1175" s="2" t="str">
        <f>+IFERROR(VLOOKUP(D1175,Temas[[Tema]:[Columna1]],2,0),"")</f>
        <v>07.01.02 Aprehensiones</v>
      </c>
      <c r="V1175">
        <v>0.67057971014492757</v>
      </c>
      <c r="W1175">
        <v>0.99369565217391231</v>
      </c>
      <c r="X1175">
        <v>0.78898550724637662</v>
      </c>
      <c r="Y1175">
        <v>0.93652173913043424</v>
      </c>
      <c r="Z1175">
        <v>1.7535507246376811</v>
      </c>
      <c r="AA1175">
        <v>0.91710144927536197</v>
      </c>
      <c r="AB1175">
        <v>0.60753623188405814</v>
      </c>
      <c r="AC1175">
        <v>0.62072463768115937</v>
      </c>
      <c r="AD1175">
        <v>0.61405797101449233</v>
      </c>
      <c r="AE1175">
        <v>0.53318840579710136</v>
      </c>
      <c r="AF1175">
        <v>1.3051449275362315</v>
      </c>
      <c r="AG1175">
        <v>0.59528985507246368</v>
      </c>
      <c r="AH1175">
        <v>1.0197101449275363</v>
      </c>
    </row>
    <row r="1176" spans="1:34" x14ac:dyDescent="0.25">
      <c r="A1176" t="s">
        <v>2577</v>
      </c>
      <c r="B1176" t="s">
        <v>67</v>
      </c>
      <c r="C1176" t="s">
        <v>197</v>
      </c>
      <c r="D1176" t="s">
        <v>69</v>
      </c>
      <c r="E1176" t="s">
        <v>1522</v>
      </c>
      <c r="G1176" t="s">
        <v>68</v>
      </c>
      <c r="J1176" t="s">
        <v>1174</v>
      </c>
      <c r="K1176" s="2" t="str">
        <f>+IFERROR(VLOOKUP(B1176,Sectores[[Sector]:[Columna1]],2),"")</f>
        <v>07 Delincuencia</v>
      </c>
      <c r="L1176" s="2" t="str">
        <f>+IFERROR(VLOOKUP(C1176,Contenido[[Contenido]:[Columna1]],2,0),"")</f>
        <v>07.01 Delitos de Mayor Connotación Social</v>
      </c>
      <c r="M1176" s="2" t="str">
        <f>+IFERROR(VLOOKUP(D1176,Temas[[Tema]:[Columna1]],2,0),"")</f>
        <v>07.01.03 Casos Policiales</v>
      </c>
      <c r="V1176">
        <v>1.2851449275362328</v>
      </c>
      <c r="W1176">
        <v>0.8999275362318836</v>
      </c>
      <c r="X1176">
        <v>0.85500000000000043</v>
      </c>
      <c r="Y1176">
        <v>1.1275362318840574</v>
      </c>
      <c r="Z1176">
        <v>1.5180434782608709</v>
      </c>
      <c r="AA1176">
        <v>0.69521739130434801</v>
      </c>
      <c r="AB1176">
        <v>0.68884057971014556</v>
      </c>
      <c r="AC1176">
        <v>0.90181159420289869</v>
      </c>
      <c r="AD1176">
        <v>0.69413043478260938</v>
      </c>
      <c r="AE1176">
        <v>0.78463768115942045</v>
      </c>
      <c r="AF1176">
        <v>1.6201449275362323</v>
      </c>
      <c r="AG1176">
        <v>0.82557971014492781</v>
      </c>
      <c r="AH1176">
        <v>0.79942028985507252</v>
      </c>
    </row>
    <row r="1177" spans="1:34" x14ac:dyDescent="0.25">
      <c r="A1177" t="s">
        <v>2578</v>
      </c>
      <c r="B1177" t="s">
        <v>67</v>
      </c>
      <c r="C1177" t="s">
        <v>197</v>
      </c>
      <c r="D1177" t="s">
        <v>69</v>
      </c>
      <c r="E1177" t="s">
        <v>1524</v>
      </c>
      <c r="G1177" t="s">
        <v>68</v>
      </c>
      <c r="J1177" t="s">
        <v>1174</v>
      </c>
      <c r="K1177" s="2" t="str">
        <f>+IFERROR(VLOOKUP(B1177,Sectores[[Sector]:[Columna1]],2),"")</f>
        <v>07 Delincuencia</v>
      </c>
      <c r="L1177" s="2" t="str">
        <f>+IFERROR(VLOOKUP(C1177,Contenido[[Contenido]:[Columna1]],2,0),"")</f>
        <v>07.01 Delitos de Mayor Connotación Social</v>
      </c>
      <c r="M1177" s="2" t="str">
        <f>+IFERROR(VLOOKUP(D1177,Temas[[Tema]:[Columna1]],2,0),"")</f>
        <v>07.01.03 Casos Policiales</v>
      </c>
      <c r="V1177">
        <v>165.61362318840588</v>
      </c>
      <c r="W1177">
        <v>184.34557971014505</v>
      </c>
      <c r="X1177">
        <v>181.57876811594215</v>
      </c>
      <c r="Y1177">
        <v>197.76463768115951</v>
      </c>
      <c r="Z1177">
        <v>187.49884057971028</v>
      </c>
      <c r="AA1177">
        <v>179.31050724637674</v>
      </c>
      <c r="AB1177">
        <v>187.91586956521695</v>
      </c>
      <c r="AC1177">
        <v>183.77644927536255</v>
      </c>
      <c r="AD1177">
        <v>170.72681159420299</v>
      </c>
      <c r="AE1177">
        <v>164.88449275362305</v>
      </c>
      <c r="AF1177">
        <v>165.79427536231913</v>
      </c>
      <c r="AG1177">
        <v>167.98449275362324</v>
      </c>
      <c r="AH1177">
        <v>141.74405797101446</v>
      </c>
    </row>
    <row r="1178" spans="1:34" x14ac:dyDescent="0.25">
      <c r="A1178" t="s">
        <v>2579</v>
      </c>
      <c r="B1178" t="s">
        <v>67</v>
      </c>
      <c r="C1178" t="s">
        <v>197</v>
      </c>
      <c r="D1178" t="s">
        <v>69</v>
      </c>
      <c r="E1178" t="s">
        <v>1526</v>
      </c>
      <c r="G1178" t="s">
        <v>68</v>
      </c>
      <c r="J1178" t="s">
        <v>1174</v>
      </c>
      <c r="K1178" s="2" t="str">
        <f>+IFERROR(VLOOKUP(B1178,Sectores[[Sector]:[Columna1]],2),"")</f>
        <v>07 Delincuencia</v>
      </c>
      <c r="L1178" s="2" t="str">
        <f>+IFERROR(VLOOKUP(C1178,Contenido[[Contenido]:[Columna1]],2,0),"")</f>
        <v>07.01 Delitos de Mayor Connotación Social</v>
      </c>
      <c r="M1178" s="2" t="str">
        <f>+IFERROR(VLOOKUP(D1178,Temas[[Tema]:[Columna1]],2,0),"")</f>
        <v>07.01.03 Casos Policiales</v>
      </c>
      <c r="V1178">
        <v>164.00811594202924</v>
      </c>
      <c r="W1178">
        <v>169.8336956521735</v>
      </c>
      <c r="X1178">
        <v>165.08572463768101</v>
      </c>
      <c r="Y1178">
        <v>172.67543478260876</v>
      </c>
      <c r="Z1178">
        <v>153.82717391304354</v>
      </c>
      <c r="AA1178">
        <v>137.75130434782616</v>
      </c>
      <c r="AB1178">
        <v>127.20855072463763</v>
      </c>
      <c r="AC1178">
        <v>117.79594202898564</v>
      </c>
      <c r="AD1178">
        <v>113.21449275362303</v>
      </c>
      <c r="AE1178">
        <v>105.29217391304331</v>
      </c>
      <c r="AF1178">
        <v>108.5067391304348</v>
      </c>
      <c r="AG1178">
        <v>115.75659420289851</v>
      </c>
      <c r="AH1178">
        <v>106.82434782608688</v>
      </c>
    </row>
    <row r="1179" spans="1:34" x14ac:dyDescent="0.25">
      <c r="A1179" t="s">
        <v>2580</v>
      </c>
      <c r="B1179" t="s">
        <v>67</v>
      </c>
      <c r="C1179" t="s">
        <v>197</v>
      </c>
      <c r="D1179" t="s">
        <v>69</v>
      </c>
      <c r="E1179" t="s">
        <v>1528</v>
      </c>
      <c r="G1179" t="s">
        <v>68</v>
      </c>
      <c r="J1179" t="s">
        <v>1174</v>
      </c>
      <c r="K1179" s="2" t="str">
        <f>+IFERROR(VLOOKUP(B1179,Sectores[[Sector]:[Columna1]],2),"")</f>
        <v>07 Delincuencia</v>
      </c>
      <c r="L1179" s="2" t="str">
        <f>+IFERROR(VLOOKUP(C1179,Contenido[[Contenido]:[Columna1]],2,0),"")</f>
        <v>07.01 Delitos de Mayor Connotación Social</v>
      </c>
      <c r="M1179" s="2" t="str">
        <f>+IFERROR(VLOOKUP(D1179,Temas[[Tema]:[Columna1]],2,0),"")</f>
        <v>07.01.03 Casos Policiales</v>
      </c>
      <c r="V1179">
        <v>7.6343478260869526</v>
      </c>
      <c r="W1179">
        <v>8.5589855072463799</v>
      </c>
      <c r="X1179">
        <v>11.736304347826094</v>
      </c>
      <c r="Y1179">
        <v>7.7873188405797116</v>
      </c>
      <c r="Z1179">
        <v>5.863333333333328</v>
      </c>
      <c r="AA1179">
        <v>4.7917391304347854</v>
      </c>
      <c r="AB1179">
        <v>6.1723188405797096</v>
      </c>
      <c r="AC1179">
        <v>7.4549999999999947</v>
      </c>
      <c r="AD1179">
        <v>6.8449999999999962</v>
      </c>
      <c r="AE1179">
        <v>7.3291304347826065</v>
      </c>
      <c r="AF1179">
        <v>8.6666666666666643</v>
      </c>
      <c r="AG1179">
        <v>8.3965217391304314</v>
      </c>
      <c r="AH1179">
        <v>7.6115942028985497</v>
      </c>
    </row>
    <row r="1180" spans="1:34" x14ac:dyDescent="0.25">
      <c r="A1180" t="s">
        <v>2581</v>
      </c>
      <c r="B1180" t="s">
        <v>67</v>
      </c>
      <c r="C1180" t="s">
        <v>197</v>
      </c>
      <c r="D1180" t="s">
        <v>69</v>
      </c>
      <c r="E1180" t="s">
        <v>1530</v>
      </c>
      <c r="G1180" t="s">
        <v>68</v>
      </c>
      <c r="J1180" t="s">
        <v>1174</v>
      </c>
      <c r="K1180" s="2" t="str">
        <f>+IFERROR(VLOOKUP(B1180,Sectores[[Sector]:[Columna1]],2),"")</f>
        <v>07 Delincuencia</v>
      </c>
      <c r="L1180" s="2" t="str">
        <f>+IFERROR(VLOOKUP(C1180,Contenido[[Contenido]:[Columna1]],2,0),"")</f>
        <v>07.01 Delitos de Mayor Connotación Social</v>
      </c>
      <c r="M1180" s="2" t="str">
        <f>+IFERROR(VLOOKUP(D1180,Temas[[Tema]:[Columna1]],2,0),"")</f>
        <v>07.01.03 Casos Policiales</v>
      </c>
      <c r="V1180">
        <v>31.874927536231926</v>
      </c>
      <c r="W1180">
        <v>39.906811594202864</v>
      </c>
      <c r="X1180">
        <v>40.142463768115917</v>
      </c>
      <c r="Y1180">
        <v>43.759275362318867</v>
      </c>
      <c r="Z1180">
        <v>40.880217391304349</v>
      </c>
      <c r="AA1180">
        <v>41.350289855072454</v>
      </c>
      <c r="AB1180">
        <v>46.377971014492793</v>
      </c>
      <c r="AC1180">
        <v>45.630797101449261</v>
      </c>
      <c r="AD1180">
        <v>43.274420289855072</v>
      </c>
      <c r="AE1180">
        <v>41.826086956521799</v>
      </c>
      <c r="AF1180">
        <v>39.714202898550738</v>
      </c>
      <c r="AG1180">
        <v>41.088478260869572</v>
      </c>
      <c r="AH1180">
        <v>40.277971014492771</v>
      </c>
    </row>
    <row r="1181" spans="1:34" x14ac:dyDescent="0.25">
      <c r="A1181" t="s">
        <v>2582</v>
      </c>
      <c r="B1181" t="s">
        <v>67</v>
      </c>
      <c r="C1181" t="s">
        <v>197</v>
      </c>
      <c r="D1181" t="s">
        <v>69</v>
      </c>
      <c r="E1181" t="s">
        <v>1532</v>
      </c>
      <c r="G1181" t="s">
        <v>68</v>
      </c>
      <c r="J1181" t="s">
        <v>1174</v>
      </c>
      <c r="K1181" s="2" t="str">
        <f>+IFERROR(VLOOKUP(B1181,Sectores[[Sector]:[Columna1]],2),"")</f>
        <v>07 Delincuencia</v>
      </c>
      <c r="L1181" s="2" t="str">
        <f>+IFERROR(VLOOKUP(C1181,Contenido[[Contenido]:[Columna1]],2,0),"")</f>
        <v>07.01 Delitos de Mayor Connotación Social</v>
      </c>
      <c r="M1181" s="2" t="str">
        <f>+IFERROR(VLOOKUP(D1181,Temas[[Tema]:[Columna1]],2,0),"")</f>
        <v>07.01.03 Casos Policiales</v>
      </c>
      <c r="V1181">
        <v>41.010652173913037</v>
      </c>
      <c r="W1181">
        <v>42.333188405797095</v>
      </c>
      <c r="X1181">
        <v>36.752173913043464</v>
      </c>
      <c r="Y1181">
        <v>40.797681159420279</v>
      </c>
      <c r="Z1181">
        <v>35.626376811594099</v>
      </c>
      <c r="AA1181">
        <v>35.911304347826125</v>
      </c>
      <c r="AB1181">
        <v>44.916159420289823</v>
      </c>
      <c r="AC1181">
        <v>45.875507246376841</v>
      </c>
      <c r="AD1181">
        <v>46.169855072463797</v>
      </c>
      <c r="AE1181">
        <v>48.501811594202948</v>
      </c>
      <c r="AF1181">
        <v>52.642101449275302</v>
      </c>
      <c r="AG1181">
        <v>57.084492753623053</v>
      </c>
      <c r="AH1181">
        <v>54.233333333333356</v>
      </c>
    </row>
    <row r="1182" spans="1:34" x14ac:dyDescent="0.25">
      <c r="A1182" t="s">
        <v>2583</v>
      </c>
      <c r="B1182" t="s">
        <v>67</v>
      </c>
      <c r="C1182" t="s">
        <v>197</v>
      </c>
      <c r="D1182" t="s">
        <v>69</v>
      </c>
      <c r="E1182" t="s">
        <v>1534</v>
      </c>
      <c r="G1182" t="s">
        <v>68</v>
      </c>
      <c r="J1182" t="s">
        <v>1174</v>
      </c>
      <c r="K1182" s="2" t="str">
        <f>+IFERROR(VLOOKUP(B1182,Sectores[[Sector]:[Columna1]],2),"")</f>
        <v>07 Delincuencia</v>
      </c>
      <c r="L1182" s="2" t="str">
        <f>+IFERROR(VLOOKUP(C1182,Contenido[[Contenido]:[Columna1]],2,0),"")</f>
        <v>07.01 Delitos de Mayor Connotación Social</v>
      </c>
      <c r="M1182" s="2" t="str">
        <f>+IFERROR(VLOOKUP(D1182,Temas[[Tema]:[Columna1]],2,0),"")</f>
        <v>07.01.03 Casos Policiales</v>
      </c>
      <c r="V1182">
        <v>12.412536231884053</v>
      </c>
      <c r="W1182">
        <v>16.207826086956519</v>
      </c>
      <c r="X1182">
        <v>17.758550724637665</v>
      </c>
      <c r="Y1182">
        <v>20.21181159420291</v>
      </c>
      <c r="Z1182">
        <v>20.280507246376814</v>
      </c>
      <c r="AA1182">
        <v>18.172391304347812</v>
      </c>
      <c r="AB1182">
        <v>21.796159420289847</v>
      </c>
      <c r="AC1182">
        <v>21.231086956521761</v>
      </c>
      <c r="AD1182">
        <v>20.343115942028984</v>
      </c>
      <c r="AE1182">
        <v>20.312608695652163</v>
      </c>
      <c r="AF1182">
        <v>17.964130434782618</v>
      </c>
      <c r="AG1182">
        <v>17.42239130434783</v>
      </c>
      <c r="AH1182">
        <v>16.848115942028986</v>
      </c>
    </row>
    <row r="1183" spans="1:34" x14ac:dyDescent="0.25">
      <c r="A1183" t="s">
        <v>2584</v>
      </c>
      <c r="B1183" t="s">
        <v>67</v>
      </c>
      <c r="C1183" t="s">
        <v>197</v>
      </c>
      <c r="D1183" t="s">
        <v>69</v>
      </c>
      <c r="E1183" t="s">
        <v>1536</v>
      </c>
      <c r="G1183" t="s">
        <v>68</v>
      </c>
      <c r="J1183" t="s">
        <v>1174</v>
      </c>
      <c r="K1183" s="2" t="str">
        <f>+IFERROR(VLOOKUP(B1183,Sectores[[Sector]:[Columna1]],2),"")</f>
        <v>07 Delincuencia</v>
      </c>
      <c r="L1183" s="2" t="str">
        <f>+IFERROR(VLOOKUP(C1183,Contenido[[Contenido]:[Columna1]],2,0),"")</f>
        <v>07.01 Delitos de Mayor Connotación Social</v>
      </c>
      <c r="M1183" s="2" t="str">
        <f>+IFERROR(VLOOKUP(D1183,Temas[[Tema]:[Columna1]],2,0),"")</f>
        <v>07.01.03 Casos Policiales</v>
      </c>
      <c r="V1183">
        <v>87.060434782608866</v>
      </c>
      <c r="W1183">
        <v>98.704782608695695</v>
      </c>
      <c r="X1183">
        <v>89.731159420289998</v>
      </c>
      <c r="Y1183">
        <v>96.146594202898527</v>
      </c>
      <c r="Z1183">
        <v>90.40173913043472</v>
      </c>
      <c r="AA1183">
        <v>87.708333333333314</v>
      </c>
      <c r="AB1183">
        <v>88.033188405797063</v>
      </c>
      <c r="AC1183">
        <v>87.535217391304428</v>
      </c>
      <c r="AD1183">
        <v>85.697608695652278</v>
      </c>
      <c r="AE1183">
        <v>84.451449275362251</v>
      </c>
      <c r="AF1183">
        <v>81.997536231884098</v>
      </c>
      <c r="AG1183">
        <v>76.603260869565148</v>
      </c>
      <c r="AH1183">
        <v>66.258840579710153</v>
      </c>
    </row>
    <row r="1184" spans="1:34" x14ac:dyDescent="0.25">
      <c r="A1184" t="s">
        <v>2585</v>
      </c>
      <c r="B1184" t="s">
        <v>67</v>
      </c>
      <c r="C1184" t="s">
        <v>197</v>
      </c>
      <c r="D1184" t="s">
        <v>69</v>
      </c>
      <c r="E1184" t="s">
        <v>1538</v>
      </c>
      <c r="G1184" t="s">
        <v>68</v>
      </c>
      <c r="J1184" t="s">
        <v>1174</v>
      </c>
      <c r="K1184" s="2" t="str">
        <f>+IFERROR(VLOOKUP(B1184,Sectores[[Sector]:[Columna1]],2),"")</f>
        <v>07 Delincuencia</v>
      </c>
      <c r="L1184" s="2" t="str">
        <f>+IFERROR(VLOOKUP(C1184,Contenido[[Contenido]:[Columna1]],2,0),"")</f>
        <v>07.01 Delitos de Mayor Connotación Social</v>
      </c>
      <c r="M1184" s="2" t="str">
        <f>+IFERROR(VLOOKUP(D1184,Temas[[Tema]:[Columna1]],2,0),"")</f>
        <v>07.01.03 Casos Policiales</v>
      </c>
      <c r="V1184">
        <v>62.12514492753629</v>
      </c>
      <c r="W1184">
        <v>76.553260869565094</v>
      </c>
      <c r="X1184">
        <v>72.197391304347789</v>
      </c>
      <c r="Y1184">
        <v>74.385072463768111</v>
      </c>
      <c r="Z1184">
        <v>69.732318840579723</v>
      </c>
      <c r="AA1184">
        <v>65.244275362318774</v>
      </c>
      <c r="AB1184">
        <v>71.540144927536261</v>
      </c>
      <c r="AC1184">
        <v>72.272101449275155</v>
      </c>
      <c r="AD1184">
        <v>71.74340579710146</v>
      </c>
      <c r="AE1184">
        <v>70.020144927536165</v>
      </c>
      <c r="AF1184">
        <v>69.577681159420479</v>
      </c>
      <c r="AG1184">
        <v>71.639782608695626</v>
      </c>
      <c r="AH1184">
        <v>61.87594202898552</v>
      </c>
    </row>
    <row r="1185" spans="1:34" x14ac:dyDescent="0.25">
      <c r="A1185" t="s">
        <v>2586</v>
      </c>
      <c r="B1185" t="s">
        <v>67</v>
      </c>
      <c r="C1185" t="s">
        <v>197</v>
      </c>
      <c r="D1185" t="s">
        <v>69</v>
      </c>
      <c r="E1185" t="s">
        <v>1540</v>
      </c>
      <c r="G1185" t="s">
        <v>68</v>
      </c>
      <c r="J1185" t="s">
        <v>1174</v>
      </c>
      <c r="K1185" s="2" t="str">
        <f>+IFERROR(VLOOKUP(B1185,Sectores[[Sector]:[Columna1]],2),"")</f>
        <v>07 Delincuencia</v>
      </c>
      <c r="L1185" s="2" t="str">
        <f>+IFERROR(VLOOKUP(C1185,Contenido[[Contenido]:[Columna1]],2,0),"")</f>
        <v>07.01 Delitos de Mayor Connotación Social</v>
      </c>
      <c r="M1185" s="2" t="str">
        <f>+IFERROR(VLOOKUP(D1185,Temas[[Tema]:[Columna1]],2,0),"")</f>
        <v>07.01.03 Casos Policiales</v>
      </c>
      <c r="V1185">
        <v>14.487463768115953</v>
      </c>
      <c r="W1185">
        <v>16.237318840579704</v>
      </c>
      <c r="X1185">
        <v>15.997681159420297</v>
      </c>
      <c r="Y1185">
        <v>17.271159420289823</v>
      </c>
      <c r="Z1185">
        <v>15.705579710144933</v>
      </c>
      <c r="AA1185">
        <v>19.054637681159399</v>
      </c>
      <c r="AB1185">
        <v>25.359347826086914</v>
      </c>
      <c r="AC1185">
        <v>24.373623188405801</v>
      </c>
      <c r="AD1185">
        <v>23.307898550724634</v>
      </c>
      <c r="AE1185">
        <v>22.017898550724659</v>
      </c>
      <c r="AF1185">
        <v>22.194492753623177</v>
      </c>
      <c r="AG1185">
        <v>21.283333333333328</v>
      </c>
      <c r="AH1185">
        <v>16.195942028985513</v>
      </c>
    </row>
    <row r="1186" spans="1:34" x14ac:dyDescent="0.25">
      <c r="A1186" t="s">
        <v>2587</v>
      </c>
      <c r="B1186" t="s">
        <v>67</v>
      </c>
      <c r="C1186" t="s">
        <v>197</v>
      </c>
      <c r="D1186" t="s">
        <v>69</v>
      </c>
      <c r="E1186" t="s">
        <v>1197</v>
      </c>
      <c r="G1186" t="s">
        <v>68</v>
      </c>
      <c r="J1186" t="s">
        <v>1174</v>
      </c>
      <c r="K1186" s="2" t="str">
        <f>+IFERROR(VLOOKUP(B1186,Sectores[[Sector]:[Columna1]],2),"")</f>
        <v>07 Delincuencia</v>
      </c>
      <c r="L1186" s="2" t="str">
        <f>+IFERROR(VLOOKUP(C1186,Contenido[[Contenido]:[Columna1]],2,0),"")</f>
        <v>07.01 Delitos de Mayor Connotación Social</v>
      </c>
      <c r="M1186" s="2" t="str">
        <f>+IFERROR(VLOOKUP(D1186,Temas[[Tema]:[Columna1]],2,0),"")</f>
        <v>07.01.03 Casos Policiales</v>
      </c>
      <c r="V1186">
        <v>4.4894927536231855</v>
      </c>
      <c r="W1186">
        <v>5.1378985507246409</v>
      </c>
      <c r="X1186">
        <v>4.6073188405797092</v>
      </c>
      <c r="Y1186">
        <v>4.9356521739130432</v>
      </c>
      <c r="Z1186">
        <v>5.2236231884058029</v>
      </c>
      <c r="AA1186">
        <v>4.6165217391304365</v>
      </c>
      <c r="AB1186">
        <v>3.9113768115942049</v>
      </c>
      <c r="AC1186">
        <v>4.3055797101449311</v>
      </c>
      <c r="AD1186">
        <v>3.9811594202898557</v>
      </c>
      <c r="AE1186">
        <v>3.9976086956521772</v>
      </c>
      <c r="AF1186">
        <v>5.1477536231884056</v>
      </c>
      <c r="AG1186">
        <v>5.710652173913048</v>
      </c>
      <c r="AH1186">
        <v>6.1626086956521764</v>
      </c>
    </row>
    <row r="1187" spans="1:34" x14ac:dyDescent="0.25">
      <c r="A1187" t="s">
        <v>2588</v>
      </c>
      <c r="B1187" t="s">
        <v>67</v>
      </c>
      <c r="C1187" t="s">
        <v>197</v>
      </c>
      <c r="D1187" t="s">
        <v>70</v>
      </c>
      <c r="E1187" t="s">
        <v>1522</v>
      </c>
      <c r="G1187" t="s">
        <v>68</v>
      </c>
      <c r="J1187" t="s">
        <v>1174</v>
      </c>
      <c r="K1187" s="2" t="str">
        <f>+IFERROR(VLOOKUP(B1187,Sectores[[Sector]:[Columna1]],2),"")</f>
        <v>07 Delincuencia</v>
      </c>
      <c r="L1187" s="2" t="str">
        <f>+IFERROR(VLOOKUP(C1187,Contenido[[Contenido]:[Columna1]],2,0),"")</f>
        <v>07.01 Delitos de Mayor Connotación Social</v>
      </c>
      <c r="M1187" s="2" t="str">
        <f>+IFERROR(VLOOKUP(D1187,Temas[[Tema]:[Columna1]],2,0),"")</f>
        <v>07.01.04 Denuncias</v>
      </c>
      <c r="V1187">
        <v>0.58644927536231883</v>
      </c>
      <c r="W1187">
        <v>0.37144927536231903</v>
      </c>
      <c r="X1187">
        <v>0.29862318840579721</v>
      </c>
      <c r="Y1187">
        <v>0.28456521739130447</v>
      </c>
      <c r="Z1187">
        <v>1.1832608695652174</v>
      </c>
      <c r="AA1187">
        <v>0.27347826086956528</v>
      </c>
      <c r="AB1187">
        <v>0.255</v>
      </c>
      <c r="AC1187">
        <v>0.22594202898550725</v>
      </c>
      <c r="AD1187">
        <v>0.30434782608695649</v>
      </c>
      <c r="AE1187">
        <v>0.30963768115942031</v>
      </c>
      <c r="AF1187">
        <v>1.2115942028985511</v>
      </c>
      <c r="AG1187">
        <v>0.37833333333333341</v>
      </c>
      <c r="AH1187">
        <v>2.4057971014492783E-2</v>
      </c>
    </row>
    <row r="1188" spans="1:34" x14ac:dyDescent="0.25">
      <c r="A1188" t="s">
        <v>2589</v>
      </c>
      <c r="B1188" t="s">
        <v>67</v>
      </c>
      <c r="C1188" t="s">
        <v>197</v>
      </c>
      <c r="D1188" t="s">
        <v>70</v>
      </c>
      <c r="E1188" t="s">
        <v>1524</v>
      </c>
      <c r="G1188" t="s">
        <v>68</v>
      </c>
      <c r="J1188" t="s">
        <v>1174</v>
      </c>
      <c r="K1188" s="2" t="str">
        <f>+IFERROR(VLOOKUP(B1188,Sectores[[Sector]:[Columna1]],2),"")</f>
        <v>07 Delincuencia</v>
      </c>
      <c r="L1188" s="2" t="str">
        <f>+IFERROR(VLOOKUP(C1188,Contenido[[Contenido]:[Columna1]],2,0),"")</f>
        <v>07.01 Delitos de Mayor Connotación Social</v>
      </c>
      <c r="M1188" s="2" t="str">
        <f>+IFERROR(VLOOKUP(D1188,Temas[[Tema]:[Columna1]],2,0),"")</f>
        <v>07.01.04 Denuncias</v>
      </c>
      <c r="V1188">
        <v>127.18608695652171</v>
      </c>
      <c r="W1188">
        <v>140.88862318840592</v>
      </c>
      <c r="X1188">
        <v>138.01724637681139</v>
      </c>
      <c r="Y1188">
        <v>149.85260869565209</v>
      </c>
      <c r="Z1188">
        <v>144.77652173913052</v>
      </c>
      <c r="AA1188">
        <v>138.34797101449294</v>
      </c>
      <c r="AB1188">
        <v>140.18840579710147</v>
      </c>
      <c r="AC1188">
        <v>137.19688405797098</v>
      </c>
      <c r="AD1188">
        <v>126.47898550724643</v>
      </c>
      <c r="AE1188">
        <v>119.71499999999983</v>
      </c>
      <c r="AF1188">
        <v>118.82521739130429</v>
      </c>
      <c r="AG1188">
        <v>123.99884057971018</v>
      </c>
      <c r="AH1188">
        <v>109.10608695652171</v>
      </c>
    </row>
    <row r="1189" spans="1:34" x14ac:dyDescent="0.25">
      <c r="A1189" t="s">
        <v>2590</v>
      </c>
      <c r="B1189" t="s">
        <v>67</v>
      </c>
      <c r="C1189" t="s">
        <v>197</v>
      </c>
      <c r="D1189" t="s">
        <v>70</v>
      </c>
      <c r="E1189" t="s">
        <v>1526</v>
      </c>
      <c r="G1189" t="s">
        <v>68</v>
      </c>
      <c r="J1189" t="s">
        <v>1174</v>
      </c>
      <c r="K1189" s="2" t="str">
        <f>+IFERROR(VLOOKUP(B1189,Sectores[[Sector]:[Columna1]],2),"")</f>
        <v>07 Delincuencia</v>
      </c>
      <c r="L1189" s="2" t="str">
        <f>+IFERROR(VLOOKUP(C1189,Contenido[[Contenido]:[Columna1]],2,0),"")</f>
        <v>07.01 Delitos de Mayor Connotación Social</v>
      </c>
      <c r="M1189" s="2" t="str">
        <f>+IFERROR(VLOOKUP(D1189,Temas[[Tema]:[Columna1]],2,0),"")</f>
        <v>07.01.04 Denuncias</v>
      </c>
      <c r="V1189">
        <v>137.55217391304353</v>
      </c>
      <c r="W1189">
        <v>139.70630434782606</v>
      </c>
      <c r="X1189">
        <v>129.76572463768102</v>
      </c>
      <c r="Y1189">
        <v>131.24905797101451</v>
      </c>
      <c r="Z1189">
        <v>112.94079710144931</v>
      </c>
      <c r="AA1189">
        <v>99.139927536231937</v>
      </c>
      <c r="AB1189">
        <v>88.96753623188404</v>
      </c>
      <c r="AC1189">
        <v>82.611086956521788</v>
      </c>
      <c r="AD1189">
        <v>80.097318840579675</v>
      </c>
      <c r="AE1189">
        <v>72.84311594202893</v>
      </c>
      <c r="AF1189">
        <v>73.780724637681175</v>
      </c>
      <c r="AG1189">
        <v>80.045000000000002</v>
      </c>
      <c r="AH1189">
        <v>75.379999999999953</v>
      </c>
    </row>
    <row r="1190" spans="1:34" x14ac:dyDescent="0.25">
      <c r="A1190" t="s">
        <v>2591</v>
      </c>
      <c r="B1190" t="s">
        <v>67</v>
      </c>
      <c r="C1190" t="s">
        <v>197</v>
      </c>
      <c r="D1190" t="s">
        <v>70</v>
      </c>
      <c r="E1190" t="s">
        <v>1528</v>
      </c>
      <c r="G1190" t="s">
        <v>68</v>
      </c>
      <c r="J1190" t="s">
        <v>1174</v>
      </c>
      <c r="K1190" s="2" t="str">
        <f>+IFERROR(VLOOKUP(B1190,Sectores[[Sector]:[Columna1]],2),"")</f>
        <v>07 Delincuencia</v>
      </c>
      <c r="L1190" s="2" t="str">
        <f>+IFERROR(VLOOKUP(C1190,Contenido[[Contenido]:[Columna1]],2,0),"")</f>
        <v>07.01 Delitos de Mayor Connotación Social</v>
      </c>
      <c r="M1190" s="2" t="str">
        <f>+IFERROR(VLOOKUP(D1190,Temas[[Tema]:[Columna1]],2,0),"")</f>
        <v>07.01.04 Denuncias</v>
      </c>
      <c r="V1190">
        <v>6.5731884057971017</v>
      </c>
      <c r="W1190">
        <v>7.5735507246376788</v>
      </c>
      <c r="X1190">
        <v>10.618115942028982</v>
      </c>
      <c r="Y1190">
        <v>7.0451449275362323</v>
      </c>
      <c r="Z1190">
        <v>5.2643478260869525</v>
      </c>
      <c r="AA1190">
        <v>4.3502898550724671</v>
      </c>
      <c r="AB1190">
        <v>5.6488405797101482</v>
      </c>
      <c r="AC1190">
        <v>6.8560869565217493</v>
      </c>
      <c r="AD1190">
        <v>6.2846376811594196</v>
      </c>
      <c r="AE1190">
        <v>6.6696376811594194</v>
      </c>
      <c r="AF1190">
        <v>8.026014492753621</v>
      </c>
      <c r="AG1190">
        <v>7.6407971014492784</v>
      </c>
      <c r="AH1190">
        <v>6.8594202898550698</v>
      </c>
    </row>
    <row r="1191" spans="1:34" x14ac:dyDescent="0.25">
      <c r="A1191" t="s">
        <v>2592</v>
      </c>
      <c r="B1191" t="s">
        <v>67</v>
      </c>
      <c r="C1191" t="s">
        <v>197</v>
      </c>
      <c r="D1191" t="s">
        <v>70</v>
      </c>
      <c r="E1191" t="s">
        <v>1530</v>
      </c>
      <c r="G1191" t="s">
        <v>68</v>
      </c>
      <c r="J1191" t="s">
        <v>1174</v>
      </c>
      <c r="K1191" s="2" t="str">
        <f>+IFERROR(VLOOKUP(B1191,Sectores[[Sector]:[Columna1]],2),"")</f>
        <v>07 Delincuencia</v>
      </c>
      <c r="L1191" s="2" t="str">
        <f>+IFERROR(VLOOKUP(C1191,Contenido[[Contenido]:[Columna1]],2,0),"")</f>
        <v>07.01 Delitos de Mayor Connotación Social</v>
      </c>
      <c r="M1191" s="2" t="str">
        <f>+IFERROR(VLOOKUP(D1191,Temas[[Tema]:[Columna1]],2,0),"")</f>
        <v>07.01.04 Denuncias</v>
      </c>
      <c r="V1191">
        <v>30.745217391304326</v>
      </c>
      <c r="W1191">
        <v>38.571666666666658</v>
      </c>
      <c r="X1191">
        <v>38.908623188405805</v>
      </c>
      <c r="Y1191">
        <v>42.547318840579742</v>
      </c>
      <c r="Z1191">
        <v>39.250942028985527</v>
      </c>
      <c r="AA1191">
        <v>40.011956521739094</v>
      </c>
      <c r="AB1191">
        <v>44.613623188405796</v>
      </c>
      <c r="AC1191">
        <v>43.872826086956458</v>
      </c>
      <c r="AD1191">
        <v>41.677681159420281</v>
      </c>
      <c r="AE1191">
        <v>40.076231884058039</v>
      </c>
      <c r="AF1191">
        <v>38.388840579710163</v>
      </c>
      <c r="AG1191">
        <v>39.708913043478255</v>
      </c>
      <c r="AH1191">
        <v>39.398840579710154</v>
      </c>
    </row>
    <row r="1192" spans="1:34" x14ac:dyDescent="0.25">
      <c r="A1192" t="s">
        <v>2593</v>
      </c>
      <c r="B1192" t="s">
        <v>67</v>
      </c>
      <c r="C1192" t="s">
        <v>197</v>
      </c>
      <c r="D1192" t="s">
        <v>70</v>
      </c>
      <c r="E1192" t="s">
        <v>1532</v>
      </c>
      <c r="G1192" t="s">
        <v>68</v>
      </c>
      <c r="J1192" t="s">
        <v>1174</v>
      </c>
      <c r="K1192" s="2" t="str">
        <f>+IFERROR(VLOOKUP(B1192,Sectores[[Sector]:[Columna1]],2),"")</f>
        <v>07 Delincuencia</v>
      </c>
      <c r="L1192" s="2" t="str">
        <f>+IFERROR(VLOOKUP(C1192,Contenido[[Contenido]:[Columna1]],2,0),"")</f>
        <v>07.01 Delitos de Mayor Connotación Social</v>
      </c>
      <c r="M1192" s="2" t="str">
        <f>+IFERROR(VLOOKUP(D1192,Temas[[Tema]:[Columna1]],2,0),"")</f>
        <v>07.01.04 Denuncias</v>
      </c>
      <c r="V1192">
        <v>36.035217391304322</v>
      </c>
      <c r="W1192">
        <v>37.034710144927473</v>
      </c>
      <c r="X1192">
        <v>32.239855072463762</v>
      </c>
      <c r="Y1192">
        <v>36.147681159420294</v>
      </c>
      <c r="Z1192">
        <v>30.723695652173891</v>
      </c>
      <c r="AA1192">
        <v>31.307463768115969</v>
      </c>
      <c r="AB1192">
        <v>39.197391304347875</v>
      </c>
      <c r="AC1192">
        <v>40.02275362318845</v>
      </c>
      <c r="AD1192">
        <v>40.484347826086939</v>
      </c>
      <c r="AE1192">
        <v>42.332318840579703</v>
      </c>
      <c r="AF1192">
        <v>46.459782608695612</v>
      </c>
      <c r="AG1192">
        <v>51.219275362318875</v>
      </c>
      <c r="AH1192">
        <v>49.904927536231895</v>
      </c>
    </row>
    <row r="1193" spans="1:34" x14ac:dyDescent="0.25">
      <c r="A1193" t="s">
        <v>2594</v>
      </c>
      <c r="B1193" t="s">
        <v>67</v>
      </c>
      <c r="C1193" t="s">
        <v>197</v>
      </c>
      <c r="D1193" t="s">
        <v>70</v>
      </c>
      <c r="E1193" t="s">
        <v>1534</v>
      </c>
      <c r="G1193" t="s">
        <v>68</v>
      </c>
      <c r="J1193" t="s">
        <v>1174</v>
      </c>
      <c r="K1193" s="2" t="str">
        <f>+IFERROR(VLOOKUP(B1193,Sectores[[Sector]:[Columna1]],2),"")</f>
        <v>07 Delincuencia</v>
      </c>
      <c r="L1193" s="2" t="str">
        <f>+IFERROR(VLOOKUP(C1193,Contenido[[Contenido]:[Columna1]],2,0),"")</f>
        <v>07.01 Delitos de Mayor Connotación Social</v>
      </c>
      <c r="M1193" s="2" t="str">
        <f>+IFERROR(VLOOKUP(D1193,Temas[[Tema]:[Columna1]],2,0),"")</f>
        <v>07.01.04 Denuncias</v>
      </c>
      <c r="V1193">
        <v>11.684999999999999</v>
      </c>
      <c r="W1193">
        <v>14.9313768115942</v>
      </c>
      <c r="X1193">
        <v>15.98311594202897</v>
      </c>
      <c r="Y1193">
        <v>18.729275362318848</v>
      </c>
      <c r="Z1193">
        <v>18.486521739130445</v>
      </c>
      <c r="AA1193">
        <v>16.930942028985488</v>
      </c>
      <c r="AB1193">
        <v>20.610579710144915</v>
      </c>
      <c r="AC1193">
        <v>20.117826086956523</v>
      </c>
      <c r="AD1193">
        <v>19.353550724637675</v>
      </c>
      <c r="AE1193">
        <v>19.568985507246392</v>
      </c>
      <c r="AF1193">
        <v>17.292318840579739</v>
      </c>
      <c r="AG1193">
        <v>16.909927536231894</v>
      </c>
      <c r="AH1193">
        <v>16.855652173913047</v>
      </c>
    </row>
    <row r="1194" spans="1:34" x14ac:dyDescent="0.25">
      <c r="A1194" t="s">
        <v>2595</v>
      </c>
      <c r="B1194" t="s">
        <v>67</v>
      </c>
      <c r="C1194" t="s">
        <v>197</v>
      </c>
      <c r="D1194" t="s">
        <v>70</v>
      </c>
      <c r="E1194" t="s">
        <v>1536</v>
      </c>
      <c r="G1194" t="s">
        <v>68</v>
      </c>
      <c r="J1194" t="s">
        <v>1174</v>
      </c>
      <c r="K1194" s="2" t="str">
        <f>+IFERROR(VLOOKUP(B1194,Sectores[[Sector]:[Columna1]],2),"")</f>
        <v>07 Delincuencia</v>
      </c>
      <c r="L1194" s="2" t="str">
        <f>+IFERROR(VLOOKUP(C1194,Contenido[[Contenido]:[Columna1]],2,0),"")</f>
        <v>07.01 Delitos de Mayor Connotación Social</v>
      </c>
      <c r="M1194" s="2" t="str">
        <f>+IFERROR(VLOOKUP(D1194,Temas[[Tema]:[Columna1]],2,0),"")</f>
        <v>07.01.04 Denuncias</v>
      </c>
      <c r="V1194">
        <v>83.41420289855084</v>
      </c>
      <c r="W1194">
        <v>94.518695652173946</v>
      </c>
      <c r="X1194">
        <v>86.040362318840636</v>
      </c>
      <c r="Y1194">
        <v>92.261231884057949</v>
      </c>
      <c r="Z1194">
        <v>85.713840579710151</v>
      </c>
      <c r="AA1194">
        <v>83.16202898550732</v>
      </c>
      <c r="AB1194">
        <v>83.061086956521706</v>
      </c>
      <c r="AC1194">
        <v>82.324275362318929</v>
      </c>
      <c r="AD1194">
        <v>80.588478260869508</v>
      </c>
      <c r="AE1194">
        <v>79.097101449275343</v>
      </c>
      <c r="AF1194">
        <v>76.620217391304436</v>
      </c>
      <c r="AG1194">
        <v>71.916086956521696</v>
      </c>
      <c r="AH1194">
        <v>63.170724637681154</v>
      </c>
    </row>
    <row r="1195" spans="1:34" x14ac:dyDescent="0.25">
      <c r="A1195" t="s">
        <v>2596</v>
      </c>
      <c r="B1195" t="s">
        <v>67</v>
      </c>
      <c r="C1195" t="s">
        <v>197</v>
      </c>
      <c r="D1195" t="s">
        <v>70</v>
      </c>
      <c r="E1195" t="s">
        <v>1538</v>
      </c>
      <c r="G1195" t="s">
        <v>68</v>
      </c>
      <c r="J1195" t="s">
        <v>1174</v>
      </c>
      <c r="K1195" s="2" t="str">
        <f>+IFERROR(VLOOKUP(B1195,Sectores[[Sector]:[Columna1]],2),"")</f>
        <v>07 Delincuencia</v>
      </c>
      <c r="L1195" s="2" t="str">
        <f>+IFERROR(VLOOKUP(C1195,Contenido[[Contenido]:[Columna1]],2,0),"")</f>
        <v>07.01 Delitos de Mayor Connotación Social</v>
      </c>
      <c r="M1195" s="2" t="str">
        <f>+IFERROR(VLOOKUP(D1195,Temas[[Tema]:[Columna1]],2,0),"")</f>
        <v>07.01.04 Denuncias</v>
      </c>
      <c r="V1195">
        <v>58.312101449275353</v>
      </c>
      <c r="W1195">
        <v>72.072391304347732</v>
      </c>
      <c r="X1195">
        <v>67.748695652173765</v>
      </c>
      <c r="Y1195">
        <v>70.15094202898544</v>
      </c>
      <c r="Z1195">
        <v>65.342971014492676</v>
      </c>
      <c r="AA1195">
        <v>60.85159420289844</v>
      </c>
      <c r="AB1195">
        <v>65.892536231884037</v>
      </c>
      <c r="AC1195">
        <v>66.661086956521629</v>
      </c>
      <c r="AD1195">
        <v>66.470362318840643</v>
      </c>
      <c r="AE1195">
        <v>64.309420289855169</v>
      </c>
      <c r="AF1195">
        <v>63.694782608695746</v>
      </c>
      <c r="AG1195">
        <v>65.18804347826088</v>
      </c>
      <c r="AH1195">
        <v>57.746666666666641</v>
      </c>
    </row>
    <row r="1196" spans="1:34" x14ac:dyDescent="0.25">
      <c r="A1196" t="s">
        <v>2597</v>
      </c>
      <c r="B1196" t="s">
        <v>67</v>
      </c>
      <c r="C1196" t="s">
        <v>197</v>
      </c>
      <c r="D1196" t="s">
        <v>70</v>
      </c>
      <c r="E1196" t="s">
        <v>1540</v>
      </c>
      <c r="G1196" t="s">
        <v>68</v>
      </c>
      <c r="J1196" t="s">
        <v>1174</v>
      </c>
      <c r="K1196" s="2" t="str">
        <f>+IFERROR(VLOOKUP(B1196,Sectores[[Sector]:[Columna1]],2),"")</f>
        <v>07 Delincuencia</v>
      </c>
      <c r="L1196" s="2" t="str">
        <f>+IFERROR(VLOOKUP(C1196,Contenido[[Contenido]:[Columna1]],2,0),"")</f>
        <v>07.01 Delitos de Mayor Connotación Social</v>
      </c>
      <c r="M1196" s="2" t="str">
        <f>+IFERROR(VLOOKUP(D1196,Temas[[Tema]:[Columna1]],2,0),"")</f>
        <v>07.01.04 Denuncias</v>
      </c>
      <c r="V1196">
        <v>12.730289855072471</v>
      </c>
      <c r="W1196">
        <v>14.394710144927519</v>
      </c>
      <c r="X1196">
        <v>14.438043478260875</v>
      </c>
      <c r="Y1196">
        <v>15.895869565217374</v>
      </c>
      <c r="Z1196">
        <v>14.366086956521734</v>
      </c>
      <c r="AA1196">
        <v>17.523550724637673</v>
      </c>
      <c r="AB1196">
        <v>23.111086956521703</v>
      </c>
      <c r="AC1196">
        <v>22.241014492753632</v>
      </c>
      <c r="AD1196">
        <v>21.126014492753612</v>
      </c>
      <c r="AE1196">
        <v>19.620797101449291</v>
      </c>
      <c r="AF1196">
        <v>19.778695652173912</v>
      </c>
      <c r="AG1196">
        <v>19.234710144927536</v>
      </c>
      <c r="AH1196">
        <v>15.24463768115942</v>
      </c>
    </row>
    <row r="1197" spans="1:34" x14ac:dyDescent="0.25">
      <c r="A1197" t="s">
        <v>2598</v>
      </c>
      <c r="B1197" t="s">
        <v>67</v>
      </c>
      <c r="C1197" t="s">
        <v>197</v>
      </c>
      <c r="D1197" t="s">
        <v>70</v>
      </c>
      <c r="E1197" t="s">
        <v>1197</v>
      </c>
      <c r="G1197" t="s">
        <v>68</v>
      </c>
      <c r="J1197" t="s">
        <v>1174</v>
      </c>
      <c r="K1197" s="2" t="str">
        <f>+IFERROR(VLOOKUP(B1197,Sectores[[Sector]:[Columna1]],2),"")</f>
        <v>07 Delincuencia</v>
      </c>
      <c r="L1197" s="2" t="str">
        <f>+IFERROR(VLOOKUP(C1197,Contenido[[Contenido]:[Columna1]],2,0),"")</f>
        <v>07.01 Delitos de Mayor Connotación Social</v>
      </c>
      <c r="M1197" s="2" t="str">
        <f>+IFERROR(VLOOKUP(D1197,Temas[[Tema]:[Columna1]],2,0),"")</f>
        <v>07.01.04 Denuncias</v>
      </c>
      <c r="V1197">
        <v>3.8991304347826028</v>
      </c>
      <c r="W1197">
        <v>4.2621014492753702</v>
      </c>
      <c r="X1197">
        <v>3.8937681159420321</v>
      </c>
      <c r="Y1197">
        <v>4.1480434782608677</v>
      </c>
      <c r="Z1197">
        <v>4.3888405797101449</v>
      </c>
      <c r="AA1197">
        <v>3.8535507246376817</v>
      </c>
      <c r="AB1197">
        <v>3.3264492753623163</v>
      </c>
      <c r="AC1197">
        <v>3.6673188405797092</v>
      </c>
      <c r="AD1197">
        <v>3.4252173913043498</v>
      </c>
      <c r="AE1197">
        <v>3.4505797101449276</v>
      </c>
      <c r="AF1197">
        <v>4.6429710144927538</v>
      </c>
      <c r="AG1197">
        <v>5.0695652173913048</v>
      </c>
      <c r="AH1197">
        <v>5.9249275362318841</v>
      </c>
    </row>
    <row r="1198" spans="1:34" x14ac:dyDescent="0.25">
      <c r="A1198" t="s">
        <v>2599</v>
      </c>
      <c r="B1198" t="s">
        <v>67</v>
      </c>
      <c r="C1198" t="s">
        <v>197</v>
      </c>
      <c r="D1198" t="s">
        <v>71</v>
      </c>
      <c r="E1198" t="s">
        <v>1522</v>
      </c>
      <c r="G1198" t="s">
        <v>68</v>
      </c>
      <c r="J1198" t="s">
        <v>1174</v>
      </c>
      <c r="K1198" s="2" t="str">
        <f>+IFERROR(VLOOKUP(B1198,Sectores[[Sector]:[Columna1]],2),"")</f>
        <v>07 Delincuencia</v>
      </c>
      <c r="L1198" s="2" t="str">
        <f>+IFERROR(VLOOKUP(C1198,Contenido[[Contenido]:[Columna1]],2,0),"")</f>
        <v>07.01 Delitos de Mayor Connotación Social</v>
      </c>
      <c r="M1198" s="2" t="str">
        <f>+IFERROR(VLOOKUP(D1198,Temas[[Tema]:[Columna1]],2,0),"")</f>
        <v>07.01.05 Detenciones</v>
      </c>
      <c r="V1198">
        <v>0.73173913043478267</v>
      </c>
      <c r="W1198">
        <v>0.59601449275362306</v>
      </c>
      <c r="X1198">
        <v>0.6218840579710142</v>
      </c>
      <c r="Y1198">
        <v>0.87057971014492697</v>
      </c>
      <c r="Z1198">
        <v>1.3226086956521739</v>
      </c>
      <c r="AA1198">
        <v>0.45072463768115928</v>
      </c>
      <c r="AB1198">
        <v>0.43217391304347824</v>
      </c>
      <c r="AC1198">
        <v>0.67623188405797097</v>
      </c>
      <c r="AD1198">
        <v>0.38869565217391305</v>
      </c>
      <c r="AE1198">
        <v>0.47391304347826096</v>
      </c>
      <c r="AF1198">
        <v>1.3481884057971012</v>
      </c>
      <c r="AG1198">
        <v>0.44499999999999978</v>
      </c>
      <c r="AH1198">
        <v>0.48608695652173911</v>
      </c>
    </row>
    <row r="1199" spans="1:34" x14ac:dyDescent="0.25">
      <c r="A1199" t="s">
        <v>2600</v>
      </c>
      <c r="B1199" t="s">
        <v>67</v>
      </c>
      <c r="C1199" t="s">
        <v>197</v>
      </c>
      <c r="D1199" t="s">
        <v>71</v>
      </c>
      <c r="E1199" t="s">
        <v>1524</v>
      </c>
      <c r="G1199" t="s">
        <v>68</v>
      </c>
      <c r="J1199" t="s">
        <v>1174</v>
      </c>
      <c r="K1199" s="2" t="str">
        <f>+IFERROR(VLOOKUP(B1199,Sectores[[Sector]:[Columna1]],2),"")</f>
        <v>07 Delincuencia</v>
      </c>
      <c r="L1199" s="2" t="str">
        <f>+IFERROR(VLOOKUP(C1199,Contenido[[Contenido]:[Columna1]],2,0),"")</f>
        <v>07.01 Delitos de Mayor Connotación Social</v>
      </c>
      <c r="M1199" s="2" t="str">
        <f>+IFERROR(VLOOKUP(D1199,Temas[[Tema]:[Columna1]],2,0),"")</f>
        <v>07.01.05 Detenciones</v>
      </c>
      <c r="V1199">
        <v>42.19485507246381</v>
      </c>
      <c r="W1199">
        <v>47.273550724637694</v>
      </c>
      <c r="X1199">
        <v>47.529492753623188</v>
      </c>
      <c r="Y1199">
        <v>52.608043478260861</v>
      </c>
      <c r="Z1199">
        <v>47.087173913043436</v>
      </c>
      <c r="AA1199">
        <v>44.367391304347777</v>
      </c>
      <c r="AB1199">
        <v>47.623478260869561</v>
      </c>
      <c r="AC1199">
        <v>46.430724637681131</v>
      </c>
      <c r="AD1199">
        <v>44.14405797101449</v>
      </c>
      <c r="AE1199">
        <v>45.000942028985477</v>
      </c>
      <c r="AF1199">
        <v>46.984637681159462</v>
      </c>
      <c r="AG1199">
        <v>43.930724637681188</v>
      </c>
      <c r="AH1199">
        <v>32.361739130434778</v>
      </c>
    </row>
    <row r="1200" spans="1:34" x14ac:dyDescent="0.25">
      <c r="A1200" t="s">
        <v>2601</v>
      </c>
      <c r="B1200" t="s">
        <v>67</v>
      </c>
      <c r="C1200" t="s">
        <v>197</v>
      </c>
      <c r="D1200" t="s">
        <v>71</v>
      </c>
      <c r="E1200" t="s">
        <v>1526</v>
      </c>
      <c r="G1200" t="s">
        <v>68</v>
      </c>
      <c r="J1200" t="s">
        <v>1174</v>
      </c>
      <c r="K1200" s="2" t="str">
        <f>+IFERROR(VLOOKUP(B1200,Sectores[[Sector]:[Columna1]],2),"")</f>
        <v>07 Delincuencia</v>
      </c>
      <c r="L1200" s="2" t="str">
        <f>+IFERROR(VLOOKUP(C1200,Contenido[[Contenido]:[Columna1]],2,0),"")</f>
        <v>07.01 Delitos de Mayor Connotación Social</v>
      </c>
      <c r="M1200" s="2" t="str">
        <f>+IFERROR(VLOOKUP(D1200,Temas[[Tema]:[Columna1]],2,0),"")</f>
        <v>07.01.05 Detenciones</v>
      </c>
      <c r="V1200">
        <v>28.465000000000007</v>
      </c>
      <c r="W1200">
        <v>32.313623188405771</v>
      </c>
      <c r="X1200">
        <v>38.129492753623161</v>
      </c>
      <c r="Y1200">
        <v>45.170869565217437</v>
      </c>
      <c r="Z1200">
        <v>43.926304347826047</v>
      </c>
      <c r="AA1200">
        <v>41.673550724637707</v>
      </c>
      <c r="AB1200">
        <v>38.20804347826089</v>
      </c>
      <c r="AC1200">
        <v>35.114855072463783</v>
      </c>
      <c r="AD1200">
        <v>32.990507246376815</v>
      </c>
      <c r="AE1200">
        <v>32.297391304347869</v>
      </c>
      <c r="AF1200">
        <v>34.728985507246314</v>
      </c>
      <c r="AG1200">
        <v>35.72079710144925</v>
      </c>
      <c r="AH1200">
        <v>31.437391304347841</v>
      </c>
    </row>
    <row r="1201" spans="1:34" x14ac:dyDescent="0.25">
      <c r="A1201" t="s">
        <v>2602</v>
      </c>
      <c r="B1201" t="s">
        <v>67</v>
      </c>
      <c r="C1201" t="s">
        <v>197</v>
      </c>
      <c r="D1201" t="s">
        <v>71</v>
      </c>
      <c r="E1201" t="s">
        <v>1528</v>
      </c>
      <c r="G1201" t="s">
        <v>68</v>
      </c>
      <c r="J1201" t="s">
        <v>1174</v>
      </c>
      <c r="K1201" s="2" t="str">
        <f>+IFERROR(VLOOKUP(B1201,Sectores[[Sector]:[Columna1]],2),"")</f>
        <v>07 Delincuencia</v>
      </c>
      <c r="L1201" s="2" t="str">
        <f>+IFERROR(VLOOKUP(C1201,Contenido[[Contenido]:[Columna1]],2,0),"")</f>
        <v>07.01 Delitos de Mayor Connotación Social</v>
      </c>
      <c r="M1201" s="2" t="str">
        <f>+IFERROR(VLOOKUP(D1201,Temas[[Tema]:[Columna1]],2,0),"")</f>
        <v>07.01.05 Detenciones</v>
      </c>
      <c r="V1201">
        <v>1.1634057971014489</v>
      </c>
      <c r="W1201">
        <v>1.0663768115942032</v>
      </c>
      <c r="X1201">
        <v>1.2088405797101451</v>
      </c>
      <c r="Y1201">
        <v>0.84239130434782628</v>
      </c>
      <c r="Z1201">
        <v>1.437536231884057</v>
      </c>
      <c r="AA1201">
        <v>0.47891304347826102</v>
      </c>
      <c r="AB1201">
        <v>0.51123188405797093</v>
      </c>
      <c r="AC1201">
        <v>0.58499999999999985</v>
      </c>
      <c r="AD1201">
        <v>0.55405797101449339</v>
      </c>
      <c r="AE1201">
        <v>0.64000000000000024</v>
      </c>
      <c r="AF1201">
        <v>1.4245652173913037</v>
      </c>
      <c r="AG1201">
        <v>0.73710144927536259</v>
      </c>
      <c r="AH1201">
        <v>0.46260869565217383</v>
      </c>
    </row>
    <row r="1202" spans="1:34" x14ac:dyDescent="0.25">
      <c r="A1202" t="s">
        <v>2603</v>
      </c>
      <c r="B1202" t="s">
        <v>67</v>
      </c>
      <c r="C1202" t="s">
        <v>197</v>
      </c>
      <c r="D1202" t="s">
        <v>71</v>
      </c>
      <c r="E1202" t="s">
        <v>1530</v>
      </c>
      <c r="G1202" t="s">
        <v>68</v>
      </c>
      <c r="J1202" t="s">
        <v>1174</v>
      </c>
      <c r="K1202" s="2" t="str">
        <f>+IFERROR(VLOOKUP(B1202,Sectores[[Sector]:[Columna1]],2),"")</f>
        <v>07 Delincuencia</v>
      </c>
      <c r="L1202" s="2" t="str">
        <f>+IFERROR(VLOOKUP(C1202,Contenido[[Contenido]:[Columna1]],2,0),"")</f>
        <v>07.01 Delitos de Mayor Connotación Social</v>
      </c>
      <c r="M1202" s="2" t="str">
        <f>+IFERROR(VLOOKUP(D1202,Temas[[Tema]:[Columna1]],2,0),"")</f>
        <v>07.01.05 Detenciones</v>
      </c>
      <c r="V1202">
        <v>1.211956521739131</v>
      </c>
      <c r="W1202">
        <v>1.4658695652173916</v>
      </c>
      <c r="X1202">
        <v>1.3388405797101453</v>
      </c>
      <c r="Y1202">
        <v>1.3146376811594205</v>
      </c>
      <c r="Z1202">
        <v>2.417246376811593</v>
      </c>
      <c r="AA1202">
        <v>1.4313043478260854</v>
      </c>
      <c r="AB1202">
        <v>1.5774637681159425</v>
      </c>
      <c r="AC1202">
        <v>1.5682608695652169</v>
      </c>
      <c r="AD1202">
        <v>1.460507246376811</v>
      </c>
      <c r="AE1202">
        <v>1.5134782608695654</v>
      </c>
      <c r="AF1202">
        <v>1.9273913043478248</v>
      </c>
      <c r="AG1202">
        <v>1.1867391304347832</v>
      </c>
      <c r="AH1202">
        <v>1.011594202898551</v>
      </c>
    </row>
    <row r="1203" spans="1:34" x14ac:dyDescent="0.25">
      <c r="A1203" t="s">
        <v>2604</v>
      </c>
      <c r="B1203" t="s">
        <v>67</v>
      </c>
      <c r="C1203" t="s">
        <v>197</v>
      </c>
      <c r="D1203" t="s">
        <v>71</v>
      </c>
      <c r="E1203" t="s">
        <v>1532</v>
      </c>
      <c r="G1203" t="s">
        <v>68</v>
      </c>
      <c r="J1203" t="s">
        <v>1174</v>
      </c>
      <c r="K1203" s="2" t="str">
        <f>+IFERROR(VLOOKUP(B1203,Sectores[[Sector]:[Columna1]],2),"")</f>
        <v>07 Delincuencia</v>
      </c>
      <c r="L1203" s="2" t="str">
        <f>+IFERROR(VLOOKUP(C1203,Contenido[[Contenido]:[Columna1]],2,0),"")</f>
        <v>07.01 Delitos de Mayor Connotación Social</v>
      </c>
      <c r="M1203" s="2" t="str">
        <f>+IFERROR(VLOOKUP(D1203,Temas[[Tema]:[Columna1]],2,0),"")</f>
        <v>07.01.05 Detenciones</v>
      </c>
      <c r="V1203">
        <v>5.3737681159420285</v>
      </c>
      <c r="W1203">
        <v>5.8229710144927562</v>
      </c>
      <c r="X1203">
        <v>4.8699275362318835</v>
      </c>
      <c r="Y1203">
        <v>5.1641304347826136</v>
      </c>
      <c r="Z1203">
        <v>5.7785507246376859</v>
      </c>
      <c r="AA1203">
        <v>5.041449275362325</v>
      </c>
      <c r="AB1203">
        <v>5.4036231884057955</v>
      </c>
      <c r="AC1203">
        <v>5.4328260869565286</v>
      </c>
      <c r="AD1203">
        <v>5.3371739130434781</v>
      </c>
      <c r="AE1203">
        <v>5.779637681159417</v>
      </c>
      <c r="AF1203">
        <v>6.3283333333333323</v>
      </c>
      <c r="AG1203">
        <v>5.4721014492753595</v>
      </c>
      <c r="AH1203">
        <v>4.1773913043478261</v>
      </c>
    </row>
    <row r="1204" spans="1:34" x14ac:dyDescent="0.25">
      <c r="A1204" t="s">
        <v>2605</v>
      </c>
      <c r="B1204" t="s">
        <v>67</v>
      </c>
      <c r="C1204" t="s">
        <v>197</v>
      </c>
      <c r="D1204" t="s">
        <v>71</v>
      </c>
      <c r="E1204" t="s">
        <v>1534</v>
      </c>
      <c r="G1204" t="s">
        <v>68</v>
      </c>
      <c r="J1204" t="s">
        <v>1174</v>
      </c>
      <c r="K1204" s="2" t="str">
        <f>+IFERROR(VLOOKUP(B1204,Sectores[[Sector]:[Columna1]],2),"")</f>
        <v>07 Delincuencia</v>
      </c>
      <c r="L1204" s="2" t="str">
        <f>+IFERROR(VLOOKUP(C1204,Contenido[[Contenido]:[Columna1]],2,0),"")</f>
        <v>07.01 Delitos de Mayor Connotación Social</v>
      </c>
      <c r="M1204" s="2" t="str">
        <f>+IFERROR(VLOOKUP(D1204,Temas[[Tema]:[Columna1]],2,0),"")</f>
        <v>07.01.05 Detenciones</v>
      </c>
      <c r="V1204">
        <v>0.76420289855072454</v>
      </c>
      <c r="W1204">
        <v>1.328768115942029</v>
      </c>
      <c r="X1204">
        <v>1.8558695652173933</v>
      </c>
      <c r="Y1204">
        <v>1.7854347826086971</v>
      </c>
      <c r="Z1204">
        <v>2.6722463768115934</v>
      </c>
      <c r="AA1204">
        <v>1.3753623188405788</v>
      </c>
      <c r="AB1204">
        <v>1.0554347826086965</v>
      </c>
      <c r="AC1204">
        <v>0.98289855072463739</v>
      </c>
      <c r="AD1204">
        <v>0.86971014492753662</v>
      </c>
      <c r="AE1204">
        <v>0.60934782608695648</v>
      </c>
      <c r="AF1204">
        <v>1.3978260869565209</v>
      </c>
      <c r="AG1204">
        <v>0.40282608695652206</v>
      </c>
      <c r="AH1204">
        <v>0.25768115942028985</v>
      </c>
    </row>
    <row r="1205" spans="1:34" x14ac:dyDescent="0.25">
      <c r="A1205" t="s">
        <v>2606</v>
      </c>
      <c r="B1205" t="s">
        <v>67</v>
      </c>
      <c r="C1205" t="s">
        <v>197</v>
      </c>
      <c r="D1205" t="s">
        <v>71</v>
      </c>
      <c r="E1205" t="s">
        <v>1536</v>
      </c>
      <c r="G1205" t="s">
        <v>68</v>
      </c>
      <c r="J1205" t="s">
        <v>1174</v>
      </c>
      <c r="K1205" s="2" t="str">
        <f>+IFERROR(VLOOKUP(B1205,Sectores[[Sector]:[Columna1]],2),"")</f>
        <v>07 Delincuencia</v>
      </c>
      <c r="L1205" s="2" t="str">
        <f>+IFERROR(VLOOKUP(C1205,Contenido[[Contenido]:[Columna1]],2,0),"")</f>
        <v>07.01 Delitos de Mayor Connotación Social</v>
      </c>
      <c r="M1205" s="2" t="str">
        <f>+IFERROR(VLOOKUP(D1205,Temas[[Tema]:[Columna1]],2,0),"")</f>
        <v>07.01.05 Detenciones</v>
      </c>
      <c r="V1205">
        <v>3.9892753623188391</v>
      </c>
      <c r="W1205">
        <v>4.4736231884057966</v>
      </c>
      <c r="X1205">
        <v>3.9975362318840557</v>
      </c>
      <c r="Y1205">
        <v>4.1607971014492762</v>
      </c>
      <c r="Z1205">
        <v>5.5050000000000026</v>
      </c>
      <c r="AA1205">
        <v>4.9125362318840624</v>
      </c>
      <c r="AB1205">
        <v>5.0307971014492781</v>
      </c>
      <c r="AC1205">
        <v>5.2131159420289874</v>
      </c>
      <c r="AD1205">
        <v>5.1406521739130433</v>
      </c>
      <c r="AE1205">
        <v>5.4092753623188452</v>
      </c>
      <c r="AF1205">
        <v>5.7927536231883998</v>
      </c>
      <c r="AG1205">
        <v>4.6981159420289851</v>
      </c>
      <c r="AH1205">
        <v>3.0136231884057985</v>
      </c>
    </row>
    <row r="1206" spans="1:34" x14ac:dyDescent="0.25">
      <c r="A1206" t="s">
        <v>2607</v>
      </c>
      <c r="B1206" t="s">
        <v>67</v>
      </c>
      <c r="C1206" t="s">
        <v>197</v>
      </c>
      <c r="D1206" t="s">
        <v>71</v>
      </c>
      <c r="E1206" t="s">
        <v>1538</v>
      </c>
      <c r="G1206" t="s">
        <v>68</v>
      </c>
      <c r="J1206" t="s">
        <v>1174</v>
      </c>
      <c r="K1206" s="2" t="str">
        <f>+IFERROR(VLOOKUP(B1206,Sectores[[Sector]:[Columna1]],2),"")</f>
        <v>07 Delincuencia</v>
      </c>
      <c r="L1206" s="2" t="str">
        <f>+IFERROR(VLOOKUP(C1206,Contenido[[Contenido]:[Columna1]],2,0),"")</f>
        <v>07.01 Delitos de Mayor Connotación Social</v>
      </c>
      <c r="M1206" s="2" t="str">
        <f>+IFERROR(VLOOKUP(D1206,Temas[[Tema]:[Columna1]],2,0),"")</f>
        <v>07.01.05 Detenciones</v>
      </c>
      <c r="V1206">
        <v>4.2173188405797042</v>
      </c>
      <c r="W1206">
        <v>4.8736956521739137</v>
      </c>
      <c r="X1206">
        <v>4.8383333333333276</v>
      </c>
      <c r="Y1206">
        <v>4.6320289855072412</v>
      </c>
      <c r="Z1206">
        <v>5.2164492753623231</v>
      </c>
      <c r="AA1206">
        <v>4.7973188405797131</v>
      </c>
      <c r="AB1206">
        <v>5.6828260869565135</v>
      </c>
      <c r="AC1206">
        <v>5.5831159420289929</v>
      </c>
      <c r="AD1206">
        <v>5.233188405797101</v>
      </c>
      <c r="AE1206">
        <v>5.7723188405797119</v>
      </c>
      <c r="AF1206">
        <v>6.3696376811594115</v>
      </c>
      <c r="AG1206">
        <v>6.5203623188405784</v>
      </c>
      <c r="AH1206">
        <v>4.2202898550724663</v>
      </c>
    </row>
    <row r="1207" spans="1:34" x14ac:dyDescent="0.25">
      <c r="A1207" t="s">
        <v>2608</v>
      </c>
      <c r="B1207" t="s">
        <v>67</v>
      </c>
      <c r="C1207" t="s">
        <v>197</v>
      </c>
      <c r="D1207" t="s">
        <v>71</v>
      </c>
      <c r="E1207" t="s">
        <v>1540</v>
      </c>
      <c r="G1207" t="s">
        <v>68</v>
      </c>
      <c r="J1207" t="s">
        <v>1174</v>
      </c>
      <c r="K1207" s="2" t="str">
        <f>+IFERROR(VLOOKUP(B1207,Sectores[[Sector]:[Columna1]],2),"")</f>
        <v>07 Delincuencia</v>
      </c>
      <c r="L1207" s="2" t="str">
        <f>+IFERROR(VLOOKUP(C1207,Contenido[[Contenido]:[Columna1]],2,0),"")</f>
        <v>07.01 Delitos de Mayor Connotación Social</v>
      </c>
      <c r="M1207" s="2" t="str">
        <f>+IFERROR(VLOOKUP(D1207,Temas[[Tema]:[Columna1]],2,0),"")</f>
        <v>07.01.05 Detenciones</v>
      </c>
      <c r="V1207">
        <v>1.8696376811594213</v>
      </c>
      <c r="W1207">
        <v>1.9695652173913036</v>
      </c>
      <c r="X1207">
        <v>1.6857246376811579</v>
      </c>
      <c r="Y1207">
        <v>1.5068840579710148</v>
      </c>
      <c r="Z1207">
        <v>2.1609420289855077</v>
      </c>
      <c r="AA1207">
        <v>1.6545652173913041</v>
      </c>
      <c r="AB1207">
        <v>2.1311594202898556</v>
      </c>
      <c r="AC1207">
        <v>2.0221739130434773</v>
      </c>
      <c r="AD1207">
        <v>2.0591304347826065</v>
      </c>
      <c r="AE1207">
        <v>2.2960869565217399</v>
      </c>
      <c r="AF1207">
        <v>3.0168115942028977</v>
      </c>
      <c r="AG1207">
        <v>1.9680434782608669</v>
      </c>
      <c r="AH1207">
        <v>1.4895652173913039</v>
      </c>
    </row>
    <row r="1208" spans="1:34" x14ac:dyDescent="0.25">
      <c r="A1208" t="s">
        <v>2609</v>
      </c>
      <c r="B1208" t="s">
        <v>67</v>
      </c>
      <c r="C1208" t="s">
        <v>197</v>
      </c>
      <c r="D1208" t="s">
        <v>71</v>
      </c>
      <c r="E1208" t="s">
        <v>1197</v>
      </c>
      <c r="G1208" t="s">
        <v>68</v>
      </c>
      <c r="J1208" t="s">
        <v>1174</v>
      </c>
      <c r="K1208" s="2" t="str">
        <f>+IFERROR(VLOOKUP(B1208,Sectores[[Sector]:[Columna1]],2),"")</f>
        <v>07 Delincuencia</v>
      </c>
      <c r="L1208" s="2" t="str">
        <f>+IFERROR(VLOOKUP(C1208,Contenido[[Contenido]:[Columna1]],2,0),"")</f>
        <v>07.01 Delitos de Mayor Connotación Social</v>
      </c>
      <c r="M1208" s="2" t="str">
        <f>+IFERROR(VLOOKUP(D1208,Temas[[Tema]:[Columna1]],2,0),"")</f>
        <v>07.01.05 Detenciones</v>
      </c>
      <c r="V1208">
        <v>0.61913043478260887</v>
      </c>
      <c r="W1208">
        <v>0.93565217391304289</v>
      </c>
      <c r="X1208">
        <v>0.76297101449275373</v>
      </c>
      <c r="Y1208">
        <v>0.8878260869565211</v>
      </c>
      <c r="Z1208">
        <v>1.7208695652173915</v>
      </c>
      <c r="AA1208">
        <v>0.89369565217391289</v>
      </c>
      <c r="AB1208">
        <v>0.5701449275362318</v>
      </c>
      <c r="AC1208">
        <v>0.61717391304347802</v>
      </c>
      <c r="AD1208">
        <v>0.58659420289855069</v>
      </c>
      <c r="AE1208">
        <v>0.52471014492753643</v>
      </c>
      <c r="AF1208">
        <v>1.3472463768115939</v>
      </c>
      <c r="AG1208">
        <v>0.67724637681159416</v>
      </c>
      <c r="AH1208">
        <v>1.1507246376811593</v>
      </c>
    </row>
    <row r="1209" spans="1:34" x14ac:dyDescent="0.25">
      <c r="A1209" t="s">
        <v>2610</v>
      </c>
      <c r="B1209" t="s">
        <v>117</v>
      </c>
      <c r="J1209" t="s">
        <v>2719</v>
      </c>
      <c r="K1209" s="2" t="str">
        <f>+IFERROR(VLOOKUP(B1209,Sectores[[Sector]:[Columna1]],2),"")</f>
        <v>24 Socioeconómico</v>
      </c>
      <c r="L1209" s="2" t="str">
        <f>+IFERROR(VLOOKUP(C1209,Contenido[[Contenido]:[Columna1]],2,0),"")</f>
        <v/>
      </c>
      <c r="M1209" s="2" t="str">
        <f>+IFERROR(VLOOKUP(D1209,Temas[[Tema]:[Columna1]],2,0),"")</f>
        <v/>
      </c>
      <c r="T1209">
        <v>2076585</v>
      </c>
      <c r="U1209">
        <v>2090361</v>
      </c>
      <c r="V1209">
        <v>2104138</v>
      </c>
      <c r="W1209">
        <v>2117914</v>
      </c>
      <c r="X1209">
        <v>2106521</v>
      </c>
      <c r="Y1209">
        <v>2095128</v>
      </c>
      <c r="Z1209">
        <v>2181053</v>
      </c>
      <c r="AA1209">
        <v>2266977</v>
      </c>
      <c r="AB1209">
        <v>2266194</v>
      </c>
      <c r="AC1209">
        <v>2265411</v>
      </c>
      <c r="AD1209">
        <v>2352346</v>
      </c>
      <c r="AE1209">
        <v>2439280</v>
      </c>
      <c r="AF1209">
        <v>2566868</v>
      </c>
      <c r="AG1209">
        <v>2694457</v>
      </c>
      <c r="AH1209">
        <v>2822045</v>
      </c>
    </row>
    <row r="1210" spans="1:34" x14ac:dyDescent="0.25">
      <c r="A1210" t="s">
        <v>2611</v>
      </c>
      <c r="B1210" t="s">
        <v>117</v>
      </c>
      <c r="J1210" t="s">
        <v>2719</v>
      </c>
      <c r="K1210" s="2" t="str">
        <f>+IFERROR(VLOOKUP(B1210,Sectores[[Sector]:[Columna1]],2),"")</f>
        <v>24 Socioeconómico</v>
      </c>
      <c r="L1210" s="2" t="str">
        <f>+IFERROR(VLOOKUP(C1210,Contenido[[Contenido]:[Columna1]],2,0),"")</f>
        <v/>
      </c>
      <c r="M1210" s="2" t="str">
        <f>+IFERROR(VLOOKUP(D1210,Temas[[Tema]:[Columna1]],2,0),"")</f>
        <v/>
      </c>
      <c r="T1210">
        <v>14076156</v>
      </c>
      <c r="U1210">
        <v>14213816</v>
      </c>
      <c r="V1210">
        <v>14351477</v>
      </c>
      <c r="W1210">
        <v>14489137</v>
      </c>
      <c r="X1210">
        <v>14658879</v>
      </c>
      <c r="Y1210">
        <v>14828620</v>
      </c>
      <c r="Z1210">
        <v>14898470</v>
      </c>
      <c r="AA1210">
        <v>14968320</v>
      </c>
      <c r="AB1210">
        <v>15109242</v>
      </c>
      <c r="AC1210">
        <v>15250163</v>
      </c>
      <c r="AD1210">
        <v>15290025</v>
      </c>
      <c r="AE1210">
        <v>15329886</v>
      </c>
      <c r="AF1210">
        <v>15779396</v>
      </c>
      <c r="AG1210">
        <v>16228907</v>
      </c>
      <c r="AH1210">
        <v>16678417</v>
      </c>
    </row>
    <row r="1211" spans="1:34" x14ac:dyDescent="0.25">
      <c r="A1211" t="s">
        <v>2612</v>
      </c>
      <c r="B1211" t="s">
        <v>117</v>
      </c>
      <c r="J1211" t="s">
        <v>2719</v>
      </c>
      <c r="K1211" s="2" t="str">
        <f>+IFERROR(VLOOKUP(B1211,Sectores[[Sector]:[Columna1]],2),"")</f>
        <v>24 Socioeconómico</v>
      </c>
      <c r="L1211" s="2" t="str">
        <f>+IFERROR(VLOOKUP(C1211,Contenido[[Contenido]:[Columna1]],2,0),"")</f>
        <v/>
      </c>
      <c r="M1211" s="2" t="str">
        <f>+IFERROR(VLOOKUP(D1211,Temas[[Tema]:[Columna1]],2,0),"")</f>
        <v/>
      </c>
      <c r="AC1211">
        <v>77768</v>
      </c>
      <c r="AD1211">
        <v>128927</v>
      </c>
      <c r="AE1211">
        <v>180085</v>
      </c>
    </row>
    <row r="1212" spans="1:34" x14ac:dyDescent="0.25">
      <c r="A1212" t="s">
        <v>2613</v>
      </c>
      <c r="B1212" t="s">
        <v>117</v>
      </c>
      <c r="J1212" t="s">
        <v>2719</v>
      </c>
      <c r="K1212" s="2" t="str">
        <f>+IFERROR(VLOOKUP(B1212,Sectores[[Sector]:[Columna1]],2),"")</f>
        <v>24 Socioeconómico</v>
      </c>
      <c r="L1212" s="2" t="str">
        <f>+IFERROR(VLOOKUP(C1212,Contenido[[Contenido]:[Columna1]],2,0),"")</f>
        <v/>
      </c>
      <c r="M1212" s="2" t="str">
        <f>+IFERROR(VLOOKUP(D1212,Temas[[Tema]:[Columna1]],2,0),"")</f>
        <v/>
      </c>
      <c r="AC1212">
        <v>176243</v>
      </c>
      <c r="AD1212">
        <v>88122</v>
      </c>
      <c r="AE1212">
        <v>0</v>
      </c>
    </row>
    <row r="1213" spans="1:34" x14ac:dyDescent="0.25">
      <c r="A1213" t="s">
        <v>2614</v>
      </c>
      <c r="B1213" t="s">
        <v>117</v>
      </c>
      <c r="J1213" t="s">
        <v>2719</v>
      </c>
      <c r="K1213" s="2" t="str">
        <f>+IFERROR(VLOOKUP(B1213,Sectores[[Sector]:[Columna1]],2),"")</f>
        <v>24 Socioeconómico</v>
      </c>
      <c r="L1213" s="2" t="str">
        <f>+IFERROR(VLOOKUP(C1213,Contenido[[Contenido]:[Columna1]],2,0),"")</f>
        <v/>
      </c>
      <c r="M1213" s="2" t="str">
        <f>+IFERROR(VLOOKUP(D1213,Temas[[Tema]:[Columna1]],2,0),"")</f>
        <v/>
      </c>
      <c r="AC1213">
        <v>135994</v>
      </c>
      <c r="AD1213">
        <v>131428</v>
      </c>
      <c r="AE1213">
        <v>126862</v>
      </c>
    </row>
    <row r="1214" spans="1:34" x14ac:dyDescent="0.25">
      <c r="A1214" t="s">
        <v>2615</v>
      </c>
      <c r="B1214" t="s">
        <v>117</v>
      </c>
      <c r="J1214" t="s">
        <v>2719</v>
      </c>
      <c r="K1214" s="2" t="str">
        <f>+IFERROR(VLOOKUP(B1214,Sectores[[Sector]:[Columna1]],2),"")</f>
        <v>24 Socioeconómico</v>
      </c>
      <c r="L1214" s="2" t="str">
        <f>+IFERROR(VLOOKUP(C1214,Contenido[[Contenido]:[Columna1]],2,0),"")</f>
        <v/>
      </c>
      <c r="M1214" s="2" t="str">
        <f>+IFERROR(VLOOKUP(D1214,Temas[[Tema]:[Columna1]],2,0),"")</f>
        <v/>
      </c>
      <c r="AC1214">
        <v>96812</v>
      </c>
      <c r="AD1214">
        <v>48406</v>
      </c>
      <c r="AE1214">
        <v>0</v>
      </c>
    </row>
    <row r="1215" spans="1:34" x14ac:dyDescent="0.25">
      <c r="A1215" t="s">
        <v>2616</v>
      </c>
      <c r="B1215" t="s">
        <v>117</v>
      </c>
      <c r="J1215" t="s">
        <v>2719</v>
      </c>
      <c r="K1215" s="2" t="str">
        <f>+IFERROR(VLOOKUP(B1215,Sectores[[Sector]:[Columna1]],2),"")</f>
        <v>24 Socioeconómico</v>
      </c>
      <c r="L1215" s="2" t="str">
        <f>+IFERROR(VLOOKUP(C1215,Contenido[[Contenido]:[Columna1]],2,0),"")</f>
        <v/>
      </c>
      <c r="M1215" s="2" t="str">
        <f>+IFERROR(VLOOKUP(D1215,Temas[[Tema]:[Columna1]],2,0),"")</f>
        <v/>
      </c>
      <c r="AC1215">
        <v>50953</v>
      </c>
      <c r="AD1215">
        <v>33252</v>
      </c>
      <c r="AE1215">
        <v>15551</v>
      </c>
    </row>
    <row r="1216" spans="1:34" x14ac:dyDescent="0.25">
      <c r="A1216" t="s">
        <v>2617</v>
      </c>
      <c r="B1216" t="s">
        <v>117</v>
      </c>
      <c r="J1216" t="s">
        <v>2719</v>
      </c>
      <c r="K1216" s="2" t="str">
        <f>+IFERROR(VLOOKUP(B1216,Sectores[[Sector]:[Columna1]],2),"")</f>
        <v>24 Socioeconómico</v>
      </c>
      <c r="L1216" s="2" t="str">
        <f>+IFERROR(VLOOKUP(C1216,Contenido[[Contenido]:[Columna1]],2,0),"")</f>
        <v/>
      </c>
      <c r="M1216" s="2" t="str">
        <f>+IFERROR(VLOOKUP(D1216,Temas[[Tema]:[Columna1]],2,0),"")</f>
        <v/>
      </c>
      <c r="AC1216">
        <v>94965</v>
      </c>
      <c r="AD1216">
        <v>107419</v>
      </c>
      <c r="AE1216">
        <v>119872</v>
      </c>
    </row>
    <row r="1217" spans="1:31" x14ac:dyDescent="0.25">
      <c r="A1217" t="s">
        <v>2618</v>
      </c>
      <c r="B1217" t="s">
        <v>117</v>
      </c>
      <c r="J1217" t="s">
        <v>2719</v>
      </c>
      <c r="K1217" s="2" t="str">
        <f>+IFERROR(VLOOKUP(B1217,Sectores[[Sector]:[Columna1]],2),"")</f>
        <v>24 Socioeconómico</v>
      </c>
      <c r="L1217" s="2" t="str">
        <f>+IFERROR(VLOOKUP(C1217,Contenido[[Contenido]:[Columna1]],2,0),"")</f>
        <v/>
      </c>
      <c r="M1217" s="2" t="str">
        <f>+IFERROR(VLOOKUP(D1217,Temas[[Tema]:[Columna1]],2,0),"")</f>
        <v/>
      </c>
      <c r="AC1217">
        <v>116611</v>
      </c>
      <c r="AD1217">
        <v>123346</v>
      </c>
      <c r="AE1217">
        <v>130081</v>
      </c>
    </row>
    <row r="1218" spans="1:31" x14ac:dyDescent="0.25">
      <c r="A1218" t="s">
        <v>2619</v>
      </c>
      <c r="B1218" t="s">
        <v>117</v>
      </c>
      <c r="J1218" t="s">
        <v>2719</v>
      </c>
      <c r="K1218" s="2" t="str">
        <f>+IFERROR(VLOOKUP(B1218,Sectores[[Sector]:[Columna1]],2),"")</f>
        <v>24 Socioeconómico</v>
      </c>
      <c r="L1218" s="2" t="str">
        <f>+IFERROR(VLOOKUP(C1218,Contenido[[Contenido]:[Columna1]],2,0),"")</f>
        <v/>
      </c>
      <c r="M1218" s="2" t="str">
        <f>+IFERROR(VLOOKUP(D1218,Temas[[Tema]:[Columna1]],2,0),"")</f>
        <v/>
      </c>
      <c r="AC1218">
        <v>878711</v>
      </c>
      <c r="AD1218">
        <v>856285</v>
      </c>
      <c r="AE1218">
        <v>833859</v>
      </c>
    </row>
    <row r="1219" spans="1:31" x14ac:dyDescent="0.25">
      <c r="A1219" t="s">
        <v>2620</v>
      </c>
      <c r="B1219" t="s">
        <v>117</v>
      </c>
      <c r="J1219" t="s">
        <v>2719</v>
      </c>
      <c r="K1219" s="2" t="str">
        <f>+IFERROR(VLOOKUP(B1219,Sectores[[Sector]:[Columna1]],2),"")</f>
        <v>24 Socioeconómico</v>
      </c>
      <c r="L1219" s="2" t="str">
        <f>+IFERROR(VLOOKUP(C1219,Contenido[[Contenido]:[Columna1]],2,0),"")</f>
        <v/>
      </c>
      <c r="M1219" s="2" t="str">
        <f>+IFERROR(VLOOKUP(D1219,Temas[[Tema]:[Columna1]],2,0),"")</f>
        <v/>
      </c>
      <c r="AC1219">
        <v>38623</v>
      </c>
      <c r="AD1219">
        <v>25450</v>
      </c>
      <c r="AE1219">
        <v>12276</v>
      </c>
    </row>
    <row r="1220" spans="1:31" x14ac:dyDescent="0.25">
      <c r="A1220" t="s">
        <v>2621</v>
      </c>
      <c r="B1220" t="s">
        <v>117</v>
      </c>
      <c r="J1220" t="s">
        <v>2719</v>
      </c>
      <c r="K1220" s="2" t="str">
        <f>+IFERROR(VLOOKUP(B1220,Sectores[[Sector]:[Columna1]],2),"")</f>
        <v>24 Socioeconómico</v>
      </c>
      <c r="L1220" s="2" t="str">
        <f>+IFERROR(VLOOKUP(C1220,Contenido[[Contenido]:[Columna1]],2,0),"")</f>
        <v/>
      </c>
      <c r="M1220" s="2" t="str">
        <f>+IFERROR(VLOOKUP(D1220,Temas[[Tema]:[Columna1]],2,0),"")</f>
        <v/>
      </c>
      <c r="AC1220">
        <v>707287</v>
      </c>
      <c r="AD1220">
        <v>715831</v>
      </c>
      <c r="AE1220">
        <v>724374</v>
      </c>
    </row>
    <row r="1221" spans="1:31" x14ac:dyDescent="0.25">
      <c r="A1221" t="s">
        <v>2622</v>
      </c>
      <c r="B1221" t="s">
        <v>117</v>
      </c>
      <c r="J1221" t="s">
        <v>2719</v>
      </c>
      <c r="K1221" s="2" t="str">
        <f>+IFERROR(VLOOKUP(B1221,Sectores[[Sector]:[Columna1]],2),"")</f>
        <v>24 Socioeconómico</v>
      </c>
      <c r="L1221" s="2" t="str">
        <f>+IFERROR(VLOOKUP(C1221,Contenido[[Contenido]:[Columna1]],2,0),"")</f>
        <v/>
      </c>
      <c r="M1221" s="2" t="str">
        <f>+IFERROR(VLOOKUP(D1221,Temas[[Tema]:[Columna1]],2,0),"")</f>
        <v/>
      </c>
      <c r="AC1221">
        <v>8037</v>
      </c>
      <c r="AD1221">
        <v>5273</v>
      </c>
      <c r="AE1221">
        <v>2508</v>
      </c>
    </row>
    <row r="1222" spans="1:31" x14ac:dyDescent="0.25">
      <c r="A1222" t="s">
        <v>2623</v>
      </c>
      <c r="B1222" t="s">
        <v>117</v>
      </c>
      <c r="J1222" t="s">
        <v>2719</v>
      </c>
      <c r="K1222" s="2" t="str">
        <f>+IFERROR(VLOOKUP(B1222,Sectores[[Sector]:[Columna1]],2),"")</f>
        <v>24 Socioeconómico</v>
      </c>
      <c r="L1222" s="2" t="str">
        <f>+IFERROR(VLOOKUP(C1222,Contenido[[Contenido]:[Columna1]],2,0),"")</f>
        <v/>
      </c>
      <c r="M1222" s="2" t="str">
        <f>+IFERROR(VLOOKUP(D1222,Temas[[Tema]:[Columna1]],2,0),"")</f>
        <v/>
      </c>
      <c r="AC1222">
        <v>9234</v>
      </c>
      <c r="AD1222">
        <v>7409</v>
      </c>
      <c r="AE1222">
        <v>5584</v>
      </c>
    </row>
    <row r="1223" spans="1:31" x14ac:dyDescent="0.25">
      <c r="A1223" t="s">
        <v>2624</v>
      </c>
      <c r="B1223" t="s">
        <v>117</v>
      </c>
      <c r="J1223" t="s">
        <v>2719</v>
      </c>
      <c r="K1223" s="2" t="str">
        <f>+IFERROR(VLOOKUP(B1223,Sectores[[Sector]:[Columna1]],2),"")</f>
        <v>24 Socioeconómico</v>
      </c>
      <c r="L1223" s="2" t="str">
        <f>+IFERROR(VLOOKUP(C1223,Contenido[[Contenido]:[Columna1]],2,0),"")</f>
        <v/>
      </c>
      <c r="M1223" s="2" t="str">
        <f>+IFERROR(VLOOKUP(D1223,Temas[[Tema]:[Columna1]],2,0),"")</f>
        <v/>
      </c>
      <c r="AC1223">
        <v>30714</v>
      </c>
      <c r="AD1223">
        <v>36285</v>
      </c>
      <c r="AE1223">
        <v>41855</v>
      </c>
    </row>
    <row r="1224" spans="1:31" x14ac:dyDescent="0.25">
      <c r="A1224" t="s">
        <v>2625</v>
      </c>
      <c r="B1224" t="s">
        <v>117</v>
      </c>
      <c r="J1224" t="s">
        <v>2719</v>
      </c>
      <c r="K1224" s="2" t="str">
        <f>+IFERROR(VLOOKUP(B1224,Sectores[[Sector]:[Columna1]],2),"")</f>
        <v>24 Socioeconómico</v>
      </c>
      <c r="L1224" s="2" t="str">
        <f>+IFERROR(VLOOKUP(C1224,Contenido[[Contenido]:[Columna1]],2,0),"")</f>
        <v/>
      </c>
      <c r="M1224" s="2" t="str">
        <f>+IFERROR(VLOOKUP(D1224,Temas[[Tema]:[Columna1]],2,0),"")</f>
        <v/>
      </c>
      <c r="AC1224">
        <v>4030</v>
      </c>
      <c r="AD1224">
        <v>2015</v>
      </c>
      <c r="AE1224">
        <v>0</v>
      </c>
    </row>
    <row r="1225" spans="1:31" x14ac:dyDescent="0.25">
      <c r="A1225" t="s">
        <v>2626</v>
      </c>
      <c r="B1225" t="s">
        <v>117</v>
      </c>
      <c r="J1225" t="s">
        <v>2719</v>
      </c>
      <c r="K1225" s="2" t="str">
        <f>+IFERROR(VLOOKUP(B1225,Sectores[[Sector]:[Columna1]],2),"")</f>
        <v>24 Socioeconómico</v>
      </c>
      <c r="L1225" s="2" t="str">
        <f>+IFERROR(VLOOKUP(C1225,Contenido[[Contenido]:[Columna1]],2,0),"")</f>
        <v/>
      </c>
      <c r="M1225" s="2" t="str">
        <f>+IFERROR(VLOOKUP(D1225,Temas[[Tema]:[Columna1]],2,0),"")</f>
        <v/>
      </c>
      <c r="AC1225">
        <v>571087</v>
      </c>
      <c r="AD1225">
        <v>285544</v>
      </c>
      <c r="AE1225">
        <v>0</v>
      </c>
    </row>
    <row r="1226" spans="1:31" x14ac:dyDescent="0.25">
      <c r="A1226" t="s">
        <v>2627</v>
      </c>
      <c r="B1226" t="s">
        <v>117</v>
      </c>
      <c r="J1226" t="s">
        <v>2719</v>
      </c>
      <c r="K1226" s="2" t="str">
        <f>+IFERROR(VLOOKUP(B1226,Sectores[[Sector]:[Columna1]],2),"")</f>
        <v>24 Socioeconómico</v>
      </c>
      <c r="L1226" s="2" t="str">
        <f>+IFERROR(VLOOKUP(C1226,Contenido[[Contenido]:[Columna1]],2,0),"")</f>
        <v/>
      </c>
      <c r="M1226" s="2" t="str">
        <f>+IFERROR(VLOOKUP(D1226,Temas[[Tema]:[Columna1]],2,0),"")</f>
        <v/>
      </c>
      <c r="AC1226">
        <v>529707</v>
      </c>
      <c r="AD1226">
        <v>578879</v>
      </c>
      <c r="AE1226">
        <v>628051</v>
      </c>
    </row>
    <row r="1227" spans="1:31" x14ac:dyDescent="0.25">
      <c r="A1227" t="s">
        <v>2628</v>
      </c>
      <c r="B1227" t="s">
        <v>117</v>
      </c>
      <c r="J1227" t="s">
        <v>2719</v>
      </c>
      <c r="K1227" s="2" t="str">
        <f>+IFERROR(VLOOKUP(B1227,Sectores[[Sector]:[Columna1]],2),"")</f>
        <v>24 Socioeconómico</v>
      </c>
      <c r="L1227" s="2" t="str">
        <f>+IFERROR(VLOOKUP(C1227,Contenido[[Contenido]:[Columna1]],2,0),"")</f>
        <v/>
      </c>
      <c r="M1227" s="2" t="str">
        <f>+IFERROR(VLOOKUP(D1227,Temas[[Tema]:[Columna1]],2,0),"")</f>
        <v/>
      </c>
      <c r="AC1227">
        <v>162540</v>
      </c>
      <c r="AD1227">
        <v>162048</v>
      </c>
      <c r="AE1227">
        <v>161556</v>
      </c>
    </row>
    <row r="1228" spans="1:31" x14ac:dyDescent="0.25">
      <c r="A1228" t="s">
        <v>2629</v>
      </c>
      <c r="B1228" t="s">
        <v>117</v>
      </c>
      <c r="J1228" t="s">
        <v>2719</v>
      </c>
      <c r="K1228" s="2" t="str">
        <f>+IFERROR(VLOOKUP(B1228,Sectores[[Sector]:[Columna1]],2),"")</f>
        <v>24 Socioeconómico</v>
      </c>
      <c r="L1228" s="2" t="str">
        <f>+IFERROR(VLOOKUP(C1228,Contenido[[Contenido]:[Columna1]],2,0),"")</f>
        <v/>
      </c>
      <c r="M1228" s="2" t="str">
        <f>+IFERROR(VLOOKUP(D1228,Temas[[Tema]:[Columna1]],2,0),"")</f>
        <v/>
      </c>
      <c r="AC1228">
        <v>142312</v>
      </c>
      <c r="AD1228">
        <v>71156</v>
      </c>
      <c r="AE1228">
        <v>0</v>
      </c>
    </row>
    <row r="1229" spans="1:31" x14ac:dyDescent="0.25">
      <c r="A1229" t="s">
        <v>2630</v>
      </c>
      <c r="B1229" t="s">
        <v>117</v>
      </c>
      <c r="J1229" t="s">
        <v>2719</v>
      </c>
      <c r="K1229" s="2" t="str">
        <f>+IFERROR(VLOOKUP(B1229,Sectores[[Sector]:[Columna1]],2),"")</f>
        <v>24 Socioeconómico</v>
      </c>
      <c r="L1229" s="2" t="str">
        <f>+IFERROR(VLOOKUP(C1229,Contenido[[Contenido]:[Columna1]],2,0),"")</f>
        <v/>
      </c>
      <c r="M1229" s="2" t="str">
        <f>+IFERROR(VLOOKUP(D1229,Temas[[Tema]:[Columna1]],2,0),"")</f>
        <v/>
      </c>
      <c r="AC1229">
        <v>23744</v>
      </c>
      <c r="AD1229">
        <v>25829</v>
      </c>
      <c r="AE1229">
        <v>27913</v>
      </c>
    </row>
    <row r="1230" spans="1:31" x14ac:dyDescent="0.25">
      <c r="A1230" t="s">
        <v>2631</v>
      </c>
      <c r="B1230" t="s">
        <v>117</v>
      </c>
      <c r="J1230" t="s">
        <v>2719</v>
      </c>
      <c r="K1230" s="2" t="str">
        <f>+IFERROR(VLOOKUP(B1230,Sectores[[Sector]:[Columna1]],2),"")</f>
        <v>24 Socioeconómico</v>
      </c>
      <c r="L1230" s="2" t="str">
        <f>+IFERROR(VLOOKUP(C1230,Contenido[[Contenido]:[Columna1]],2,0),"")</f>
        <v/>
      </c>
      <c r="M1230" s="2" t="str">
        <f>+IFERROR(VLOOKUP(D1230,Temas[[Tema]:[Columna1]],2,0),"")</f>
        <v/>
      </c>
      <c r="AC1230">
        <v>0</v>
      </c>
      <c r="AD1230">
        <v>50222</v>
      </c>
      <c r="AE1230">
        <v>100443</v>
      </c>
    </row>
    <row r="1231" spans="1:31" x14ac:dyDescent="0.25">
      <c r="A1231" t="s">
        <v>2632</v>
      </c>
      <c r="B1231" t="s">
        <v>117</v>
      </c>
      <c r="J1231" t="s">
        <v>2719</v>
      </c>
      <c r="K1231" s="2" t="str">
        <f>+IFERROR(VLOOKUP(B1231,Sectores[[Sector]:[Columna1]],2),"")</f>
        <v>24 Socioeconómico</v>
      </c>
      <c r="L1231" s="2" t="str">
        <f>+IFERROR(VLOOKUP(C1231,Contenido[[Contenido]:[Columna1]],2,0),"")</f>
        <v/>
      </c>
      <c r="M1231" s="2" t="str">
        <f>+IFERROR(VLOOKUP(D1231,Temas[[Tema]:[Columna1]],2,0),"")</f>
        <v/>
      </c>
      <c r="AC1231">
        <v>0</v>
      </c>
      <c r="AD1231">
        <v>13927</v>
      </c>
      <c r="AE1231">
        <v>27853</v>
      </c>
    </row>
    <row r="1232" spans="1:31" x14ac:dyDescent="0.25">
      <c r="A1232" t="s">
        <v>2633</v>
      </c>
      <c r="B1232" t="s">
        <v>117</v>
      </c>
      <c r="J1232" t="s">
        <v>2719</v>
      </c>
      <c r="K1232" s="2" t="str">
        <f>+IFERROR(VLOOKUP(B1232,Sectores[[Sector]:[Columna1]],2),"")</f>
        <v>24 Socioeconómico</v>
      </c>
      <c r="L1232" s="2" t="str">
        <f>+IFERROR(VLOOKUP(C1232,Contenido[[Contenido]:[Columna1]],2,0),"")</f>
        <v/>
      </c>
      <c r="M1232" s="2" t="str">
        <f>+IFERROR(VLOOKUP(D1232,Temas[[Tema]:[Columna1]],2,0),"")</f>
        <v/>
      </c>
      <c r="AC1232">
        <v>0</v>
      </c>
      <c r="AD1232">
        <v>738</v>
      </c>
      <c r="AE1232">
        <v>1475</v>
      </c>
    </row>
    <row r="1233" spans="1:34" x14ac:dyDescent="0.25">
      <c r="A1233" t="s">
        <v>2634</v>
      </c>
      <c r="B1233" t="s">
        <v>117</v>
      </c>
      <c r="J1233" t="s">
        <v>2719</v>
      </c>
      <c r="K1233" s="2" t="str">
        <f>+IFERROR(VLOOKUP(B1233,Sectores[[Sector]:[Columna1]],2),"")</f>
        <v>24 Socioeconómico</v>
      </c>
      <c r="L1233" s="2" t="str">
        <f>+IFERROR(VLOOKUP(C1233,Contenido[[Contenido]:[Columna1]],2,0),"")</f>
        <v/>
      </c>
      <c r="M1233" s="2" t="str">
        <f>+IFERROR(VLOOKUP(D1233,Temas[[Tema]:[Columna1]],2,0),"")</f>
        <v/>
      </c>
      <c r="AC1233">
        <v>0</v>
      </c>
      <c r="AD1233">
        <v>304</v>
      </c>
      <c r="AE1233">
        <v>608</v>
      </c>
    </row>
    <row r="1234" spans="1:34" x14ac:dyDescent="0.25">
      <c r="A1234" t="s">
        <v>2635</v>
      </c>
      <c r="B1234" t="s">
        <v>117</v>
      </c>
      <c r="J1234" t="s">
        <v>2719</v>
      </c>
      <c r="K1234" s="2" t="str">
        <f>+IFERROR(VLOOKUP(B1234,Sectores[[Sector]:[Columna1]],2),"")</f>
        <v>24 Socioeconómico</v>
      </c>
      <c r="L1234" s="2" t="str">
        <f>+IFERROR(VLOOKUP(C1234,Contenido[[Contenido]:[Columna1]],2,0),"")</f>
        <v/>
      </c>
      <c r="M1234" s="2" t="str">
        <f>+IFERROR(VLOOKUP(D1234,Temas[[Tema]:[Columna1]],2,0),"")</f>
        <v/>
      </c>
      <c r="AC1234">
        <v>0</v>
      </c>
      <c r="AD1234">
        <v>307116</v>
      </c>
      <c r="AE1234">
        <v>614232</v>
      </c>
    </row>
    <row r="1235" spans="1:34" x14ac:dyDescent="0.25">
      <c r="A1235" t="s">
        <v>2636</v>
      </c>
      <c r="B1235" t="s">
        <v>117</v>
      </c>
      <c r="J1235" t="s">
        <v>2719</v>
      </c>
      <c r="K1235" s="2" t="str">
        <f>+IFERROR(VLOOKUP(B1235,Sectores[[Sector]:[Columna1]],2),"")</f>
        <v>24 Socioeconómico</v>
      </c>
      <c r="L1235" s="2" t="str">
        <f>+IFERROR(VLOOKUP(C1235,Contenido[[Contenido]:[Columna1]],2,0),"")</f>
        <v/>
      </c>
      <c r="M1235" s="2" t="str">
        <f>+IFERROR(VLOOKUP(D1235,Temas[[Tema]:[Columna1]],2,0),"")</f>
        <v/>
      </c>
      <c r="AC1235">
        <v>0</v>
      </c>
      <c r="AD1235">
        <v>11169</v>
      </c>
      <c r="AE1235">
        <v>22337</v>
      </c>
    </row>
    <row r="1236" spans="1:34" x14ac:dyDescent="0.25">
      <c r="A1236" t="s">
        <v>2637</v>
      </c>
      <c r="B1236" t="s">
        <v>117</v>
      </c>
      <c r="J1236" t="s">
        <v>2719</v>
      </c>
      <c r="K1236" s="2" t="str">
        <f>+IFERROR(VLOOKUP(B1236,Sectores[[Sector]:[Columna1]],2),"")</f>
        <v>24 Socioeconómico</v>
      </c>
      <c r="L1236" s="2" t="str">
        <f>+IFERROR(VLOOKUP(C1236,Contenido[[Contenido]:[Columna1]],2,0),"")</f>
        <v/>
      </c>
      <c r="M1236" s="2" t="str">
        <f>+IFERROR(VLOOKUP(D1236,Temas[[Tema]:[Columna1]],2,0),"")</f>
        <v/>
      </c>
      <c r="AC1236">
        <v>0</v>
      </c>
      <c r="AD1236">
        <v>13525</v>
      </c>
      <c r="AE1236">
        <v>27049</v>
      </c>
    </row>
    <row r="1237" spans="1:34" x14ac:dyDescent="0.25">
      <c r="A1237" t="s">
        <v>2638</v>
      </c>
      <c r="B1237" t="s">
        <v>117</v>
      </c>
      <c r="J1237" t="s">
        <v>2719</v>
      </c>
      <c r="K1237" s="2" t="str">
        <f>+IFERROR(VLOOKUP(B1237,Sectores[[Sector]:[Columna1]],2),"")</f>
        <v>24 Socioeconómico</v>
      </c>
      <c r="L1237" s="2" t="str">
        <f>+IFERROR(VLOOKUP(C1237,Contenido[[Contenido]:[Columna1]],2,0),"")</f>
        <v/>
      </c>
      <c r="M1237" s="2" t="str">
        <f>+IFERROR(VLOOKUP(D1237,Temas[[Tema]:[Columna1]],2,0),"")</f>
        <v/>
      </c>
      <c r="AC1237">
        <v>0</v>
      </c>
      <c r="AD1237">
        <v>1982</v>
      </c>
      <c r="AE1237">
        <v>3964</v>
      </c>
    </row>
    <row r="1238" spans="1:34" x14ac:dyDescent="0.25">
      <c r="A1238" t="s">
        <v>2639</v>
      </c>
      <c r="B1238" t="s">
        <v>117</v>
      </c>
      <c r="J1238" t="s">
        <v>2719</v>
      </c>
      <c r="K1238" s="2" t="str">
        <f>+IFERROR(VLOOKUP(B1238,Sectores[[Sector]:[Columna1]],2),"")</f>
        <v>24 Socioeconómico</v>
      </c>
      <c r="L1238" s="2" t="str">
        <f>+IFERROR(VLOOKUP(C1238,Contenido[[Contenido]:[Columna1]],2,0),"")</f>
        <v/>
      </c>
      <c r="M1238" s="2" t="str">
        <f>+IFERROR(VLOOKUP(D1238,Temas[[Tema]:[Columna1]],2,0),"")</f>
        <v/>
      </c>
      <c r="AC1238">
        <v>0</v>
      </c>
      <c r="AD1238">
        <v>31377</v>
      </c>
      <c r="AE1238">
        <v>62754</v>
      </c>
    </row>
    <row r="1239" spans="1:34" x14ac:dyDescent="0.25">
      <c r="A1239" t="s">
        <v>2640</v>
      </c>
      <c r="B1239" t="s">
        <v>117</v>
      </c>
      <c r="J1239" t="s">
        <v>2719</v>
      </c>
      <c r="K1239" s="2" t="str">
        <f>+IFERROR(VLOOKUP(B1239,Sectores[[Sector]:[Columna1]],2),"")</f>
        <v>24 Socioeconómico</v>
      </c>
      <c r="L1239" s="2" t="str">
        <f>+IFERROR(VLOOKUP(C1239,Contenido[[Contenido]:[Columna1]],2,0),"")</f>
        <v/>
      </c>
      <c r="M1239" s="2" t="str">
        <f>+IFERROR(VLOOKUP(D1239,Temas[[Tema]:[Columna1]],2,0),"")</f>
        <v/>
      </c>
      <c r="AC1239">
        <v>0</v>
      </c>
      <c r="AD1239">
        <v>12236</v>
      </c>
      <c r="AE1239">
        <v>24472</v>
      </c>
    </row>
    <row r="1240" spans="1:34" x14ac:dyDescent="0.25">
      <c r="A1240" t="s">
        <v>2641</v>
      </c>
      <c r="B1240" t="s">
        <v>117</v>
      </c>
      <c r="J1240" t="s">
        <v>2719</v>
      </c>
      <c r="K1240" s="2" t="str">
        <f>+IFERROR(VLOOKUP(B1240,Sectores[[Sector]:[Columna1]],2),"")</f>
        <v>24 Socioeconómico</v>
      </c>
      <c r="L1240" s="2" t="str">
        <f>+IFERROR(VLOOKUP(C1240,Contenido[[Contenido]:[Columna1]],2,0),"")</f>
        <v/>
      </c>
      <c r="M1240" s="2" t="str">
        <f>+IFERROR(VLOOKUP(D1240,Temas[[Tema]:[Columna1]],2,0),"")</f>
        <v/>
      </c>
      <c r="AC1240">
        <v>0</v>
      </c>
      <c r="AD1240">
        <v>2473</v>
      </c>
      <c r="AE1240">
        <v>4945</v>
      </c>
    </row>
    <row r="1241" spans="1:34" x14ac:dyDescent="0.25">
      <c r="A1241" t="s">
        <v>2642</v>
      </c>
      <c r="B1241" t="s">
        <v>117</v>
      </c>
      <c r="J1241" t="s">
        <v>2719</v>
      </c>
      <c r="K1241" s="2" t="str">
        <f>+IFERROR(VLOOKUP(B1241,Sectores[[Sector]:[Columna1]],2),"")</f>
        <v>24 Socioeconómico</v>
      </c>
      <c r="L1241" s="2" t="str">
        <f>+IFERROR(VLOOKUP(C1241,Contenido[[Contenido]:[Columna1]],2,0),"")</f>
        <v/>
      </c>
      <c r="M1241" s="2" t="str">
        <f>+IFERROR(VLOOKUP(D1241,Temas[[Tema]:[Columna1]],2,0),"")</f>
        <v/>
      </c>
      <c r="AC1241">
        <v>0</v>
      </c>
      <c r="AD1241">
        <v>68715</v>
      </c>
      <c r="AE1241">
        <v>137429</v>
      </c>
    </row>
    <row r="1242" spans="1:34" x14ac:dyDescent="0.25">
      <c r="A1242" t="s">
        <v>2643</v>
      </c>
      <c r="B1242" t="s">
        <v>117</v>
      </c>
      <c r="J1242" t="s">
        <v>2719</v>
      </c>
      <c r="K1242" s="2" t="str">
        <f>+IFERROR(VLOOKUP(B1242,Sectores[[Sector]:[Columna1]],2),"")</f>
        <v>24 Socioeconómico</v>
      </c>
      <c r="L1242" s="2" t="str">
        <f>+IFERROR(VLOOKUP(C1242,Contenido[[Contenido]:[Columna1]],2,0),"")</f>
        <v/>
      </c>
      <c r="M1242" s="2" t="str">
        <f>+IFERROR(VLOOKUP(D1242,Temas[[Tema]:[Columna1]],2,0),"")</f>
        <v/>
      </c>
      <c r="AC1242">
        <v>0</v>
      </c>
      <c r="AD1242">
        <v>4740</v>
      </c>
      <c r="AE1242">
        <v>9479</v>
      </c>
    </row>
    <row r="1243" spans="1:34" x14ac:dyDescent="0.25">
      <c r="A1243" t="s">
        <v>2644</v>
      </c>
      <c r="B1243" t="s">
        <v>117</v>
      </c>
      <c r="J1243" t="s">
        <v>2719</v>
      </c>
      <c r="K1243" s="2" t="str">
        <f>+IFERROR(VLOOKUP(B1243,Sectores[[Sector]:[Columna1]],2),"")</f>
        <v>24 Socioeconómico</v>
      </c>
      <c r="L1243" s="2" t="str">
        <f>+IFERROR(VLOOKUP(C1243,Contenido[[Contenido]:[Columna1]],2,0),"")</f>
        <v/>
      </c>
      <c r="M1243" s="2" t="str">
        <f>+IFERROR(VLOOKUP(D1243,Temas[[Tema]:[Columna1]],2,0),"")</f>
        <v/>
      </c>
      <c r="T1243">
        <v>481225</v>
      </c>
      <c r="U1243">
        <v>474644</v>
      </c>
      <c r="V1243">
        <v>468064</v>
      </c>
      <c r="W1243">
        <v>461483</v>
      </c>
      <c r="X1243">
        <v>447152</v>
      </c>
      <c r="Y1243">
        <v>432821</v>
      </c>
      <c r="Z1243">
        <v>471175</v>
      </c>
      <c r="AA1243">
        <v>509529</v>
      </c>
      <c r="AB1243">
        <v>471716</v>
      </c>
      <c r="AC1243">
        <v>433903</v>
      </c>
      <c r="AD1243">
        <v>475953</v>
      </c>
      <c r="AE1243">
        <v>518002</v>
      </c>
      <c r="AF1243">
        <v>566480</v>
      </c>
      <c r="AG1243">
        <v>614958</v>
      </c>
      <c r="AH1243">
        <v>663436</v>
      </c>
    </row>
    <row r="1244" spans="1:34" x14ac:dyDescent="0.25">
      <c r="A1244" t="s">
        <v>2645</v>
      </c>
      <c r="B1244" t="s">
        <v>117</v>
      </c>
      <c r="J1244" t="s">
        <v>2719</v>
      </c>
      <c r="K1244" s="2" t="str">
        <f>+IFERROR(VLOOKUP(B1244,Sectores[[Sector]:[Columna1]],2),"")</f>
        <v>24 Socioeconómico</v>
      </c>
      <c r="L1244" s="2" t="str">
        <f>+IFERROR(VLOOKUP(C1244,Contenido[[Contenido]:[Columna1]],2,0),"")</f>
        <v/>
      </c>
      <c r="M1244" s="2" t="str">
        <f>+IFERROR(VLOOKUP(D1244,Temas[[Tema]:[Columna1]],2,0),"")</f>
        <v/>
      </c>
      <c r="T1244">
        <v>11901653</v>
      </c>
      <c r="U1244">
        <v>12107158</v>
      </c>
      <c r="V1244">
        <v>12312663</v>
      </c>
      <c r="W1244">
        <v>12518168</v>
      </c>
      <c r="X1244">
        <v>12693517</v>
      </c>
      <c r="Y1244">
        <v>12868865</v>
      </c>
      <c r="Z1244">
        <v>12982898</v>
      </c>
      <c r="AA1244">
        <v>13096930</v>
      </c>
      <c r="AB1244">
        <v>13288042</v>
      </c>
      <c r="AC1244">
        <v>13479154</v>
      </c>
      <c r="AD1244">
        <v>13645398</v>
      </c>
      <c r="AE1244">
        <v>13811641</v>
      </c>
      <c r="AF1244">
        <v>15486769</v>
      </c>
      <c r="AG1244">
        <v>17161898</v>
      </c>
      <c r="AH1244">
        <v>18837026</v>
      </c>
    </row>
    <row r="1245" spans="1:34" x14ac:dyDescent="0.25">
      <c r="A1245" t="s">
        <v>2646</v>
      </c>
      <c r="B1245" t="s">
        <v>117</v>
      </c>
      <c r="J1245" t="s">
        <v>2719</v>
      </c>
      <c r="K1245" s="2" t="str">
        <f>+IFERROR(VLOOKUP(B1245,Sectores[[Sector]:[Columna1]],2),"")</f>
        <v>24 Socioeconómico</v>
      </c>
      <c r="L1245" s="2" t="str">
        <f>+IFERROR(VLOOKUP(C1245,Contenido[[Contenido]:[Columna1]],2,0),"")</f>
        <v/>
      </c>
      <c r="M1245" s="2" t="str">
        <f>+IFERROR(VLOOKUP(D1245,Temas[[Tema]:[Columna1]],2,0),"")</f>
        <v/>
      </c>
      <c r="T1245">
        <v>313260</v>
      </c>
      <c r="U1245">
        <v>300445</v>
      </c>
      <c r="V1245">
        <v>287631</v>
      </c>
      <c r="W1245">
        <v>274816</v>
      </c>
      <c r="X1245">
        <v>203757</v>
      </c>
      <c r="Y1245">
        <v>132698</v>
      </c>
      <c r="Z1245">
        <v>116111</v>
      </c>
      <c r="AA1245">
        <v>99523</v>
      </c>
      <c r="AB1245">
        <v>94766</v>
      </c>
      <c r="AC1245">
        <v>90008</v>
      </c>
      <c r="AD1245">
        <v>84993</v>
      </c>
      <c r="AE1245">
        <v>79977</v>
      </c>
    </row>
    <row r="1246" spans="1:34" x14ac:dyDescent="0.25">
      <c r="A1246" t="s">
        <v>2647</v>
      </c>
      <c r="B1246" t="s">
        <v>117</v>
      </c>
      <c r="J1246" t="s">
        <v>2719</v>
      </c>
      <c r="K1246" s="2" t="str">
        <f>+IFERROR(VLOOKUP(B1246,Sectores[[Sector]:[Columna1]],2),"")</f>
        <v>24 Socioeconómico</v>
      </c>
      <c r="L1246" s="2" t="str">
        <f>+IFERROR(VLOOKUP(C1246,Contenido[[Contenido]:[Columna1]],2,0),"")</f>
        <v/>
      </c>
      <c r="M1246" s="2" t="str">
        <f>+IFERROR(VLOOKUP(D1246,Temas[[Tema]:[Columna1]],2,0),"")</f>
        <v/>
      </c>
      <c r="T1246">
        <v>14464</v>
      </c>
      <c r="U1246">
        <v>14012</v>
      </c>
      <c r="V1246">
        <v>13560</v>
      </c>
      <c r="W1246">
        <v>13108</v>
      </c>
      <c r="X1246">
        <v>7276</v>
      </c>
      <c r="Y1246">
        <v>1444</v>
      </c>
      <c r="Z1246">
        <v>1741</v>
      </c>
      <c r="AA1246">
        <v>2037</v>
      </c>
      <c r="AB1246">
        <v>1734</v>
      </c>
      <c r="AC1246">
        <v>1430</v>
      </c>
      <c r="AD1246">
        <v>1948</v>
      </c>
      <c r="AE1246">
        <v>2466</v>
      </c>
    </row>
    <row r="1247" spans="1:34" x14ac:dyDescent="0.25">
      <c r="A1247" t="s">
        <v>2648</v>
      </c>
      <c r="B1247" t="s">
        <v>117</v>
      </c>
      <c r="J1247" t="s">
        <v>2719</v>
      </c>
      <c r="K1247" s="2" t="str">
        <f>+IFERROR(VLOOKUP(B1247,Sectores[[Sector]:[Columna1]],2),"")</f>
        <v>24 Socioeconómico</v>
      </c>
      <c r="L1247" s="2" t="str">
        <f>+IFERROR(VLOOKUP(C1247,Contenido[[Contenido]:[Columna1]],2,0),"")</f>
        <v/>
      </c>
      <c r="M1247" s="2" t="str">
        <f>+IFERROR(VLOOKUP(D1247,Temas[[Tema]:[Columna1]],2,0),"")</f>
        <v/>
      </c>
      <c r="T1247">
        <v>343942</v>
      </c>
      <c r="U1247">
        <v>379473</v>
      </c>
      <c r="V1247">
        <v>415004</v>
      </c>
      <c r="W1247">
        <v>450535</v>
      </c>
      <c r="X1247">
        <v>332344</v>
      </c>
      <c r="Y1247">
        <v>214153</v>
      </c>
      <c r="Z1247">
        <v>188420</v>
      </c>
      <c r="AA1247">
        <v>162686</v>
      </c>
      <c r="AB1247">
        <v>169065</v>
      </c>
      <c r="AC1247">
        <v>175444</v>
      </c>
      <c r="AD1247">
        <v>164111</v>
      </c>
      <c r="AE1247">
        <v>152778</v>
      </c>
    </row>
    <row r="1248" spans="1:34" x14ac:dyDescent="0.25">
      <c r="A1248" t="s">
        <v>2649</v>
      </c>
      <c r="B1248" t="s">
        <v>117</v>
      </c>
      <c r="J1248" t="s">
        <v>2719</v>
      </c>
      <c r="K1248" s="2" t="str">
        <f>+IFERROR(VLOOKUP(B1248,Sectores[[Sector]:[Columna1]],2),"")</f>
        <v>24 Socioeconómico</v>
      </c>
      <c r="L1248" s="2" t="str">
        <f>+IFERROR(VLOOKUP(C1248,Contenido[[Contenido]:[Columna1]],2,0),"")</f>
        <v/>
      </c>
      <c r="M1248" s="2" t="str">
        <f>+IFERROR(VLOOKUP(D1248,Temas[[Tema]:[Columna1]],2,0),"")</f>
        <v/>
      </c>
      <c r="T1248">
        <v>256095</v>
      </c>
      <c r="U1248">
        <v>276527</v>
      </c>
      <c r="V1248">
        <v>296960</v>
      </c>
      <c r="W1248">
        <v>317392</v>
      </c>
      <c r="X1248">
        <v>259565</v>
      </c>
      <c r="Y1248">
        <v>201738</v>
      </c>
      <c r="Z1248">
        <v>193669</v>
      </c>
      <c r="AA1248">
        <v>185599</v>
      </c>
      <c r="AB1248">
        <v>176521</v>
      </c>
      <c r="AC1248">
        <v>167443</v>
      </c>
      <c r="AD1248">
        <v>158301</v>
      </c>
      <c r="AE1248">
        <v>149158</v>
      </c>
    </row>
    <row r="1249" spans="1:34" x14ac:dyDescent="0.25">
      <c r="A1249" t="s">
        <v>2650</v>
      </c>
      <c r="B1249" t="s">
        <v>117</v>
      </c>
      <c r="J1249" t="s">
        <v>2719</v>
      </c>
      <c r="K1249" s="2" t="str">
        <f>+IFERROR(VLOOKUP(B1249,Sectores[[Sector]:[Columna1]],2),"")</f>
        <v>24 Socioeconómico</v>
      </c>
      <c r="L1249" s="2" t="str">
        <f>+IFERROR(VLOOKUP(C1249,Contenido[[Contenido]:[Columna1]],2,0),"")</f>
        <v/>
      </c>
      <c r="M1249" s="2" t="str">
        <f>+IFERROR(VLOOKUP(D1249,Temas[[Tema]:[Columna1]],2,0),"")</f>
        <v/>
      </c>
      <c r="T1249">
        <v>37150</v>
      </c>
      <c r="U1249">
        <v>37215</v>
      </c>
      <c r="V1249">
        <v>37279</v>
      </c>
      <c r="W1249">
        <v>37344</v>
      </c>
      <c r="X1249">
        <v>34149</v>
      </c>
      <c r="Y1249">
        <v>30953</v>
      </c>
      <c r="Z1249">
        <v>30447</v>
      </c>
      <c r="AA1249">
        <v>29941</v>
      </c>
      <c r="AB1249">
        <v>30693</v>
      </c>
      <c r="AC1249">
        <v>31445</v>
      </c>
      <c r="AD1249">
        <v>32198</v>
      </c>
      <c r="AE1249">
        <v>32950</v>
      </c>
    </row>
    <row r="1250" spans="1:34" x14ac:dyDescent="0.25">
      <c r="A1250" t="s">
        <v>2651</v>
      </c>
      <c r="B1250" t="s">
        <v>117</v>
      </c>
      <c r="J1250" t="s">
        <v>2719</v>
      </c>
      <c r="K1250" s="2" t="str">
        <f>+IFERROR(VLOOKUP(B1250,Sectores[[Sector]:[Columna1]],2),"")</f>
        <v>24 Socioeconómico</v>
      </c>
      <c r="L1250" s="2" t="str">
        <f>+IFERROR(VLOOKUP(C1250,Contenido[[Contenido]:[Columna1]],2,0),"")</f>
        <v/>
      </c>
      <c r="M1250" s="2" t="str">
        <f>+IFERROR(VLOOKUP(D1250,Temas[[Tema]:[Columna1]],2,0),"")</f>
        <v/>
      </c>
      <c r="T1250">
        <v>195185</v>
      </c>
      <c r="U1250">
        <v>223380</v>
      </c>
      <c r="V1250">
        <v>251576</v>
      </c>
      <c r="W1250">
        <v>279771</v>
      </c>
      <c r="X1250">
        <v>175339</v>
      </c>
      <c r="Y1250">
        <v>70907</v>
      </c>
      <c r="Z1250">
        <v>73096</v>
      </c>
      <c r="AA1250">
        <v>75285</v>
      </c>
      <c r="AB1250">
        <v>81040</v>
      </c>
      <c r="AC1250">
        <v>86795</v>
      </c>
      <c r="AD1250">
        <v>79293</v>
      </c>
      <c r="AE1250">
        <v>71791</v>
      </c>
    </row>
    <row r="1251" spans="1:34" x14ac:dyDescent="0.25">
      <c r="A1251" t="s">
        <v>2652</v>
      </c>
      <c r="B1251" t="s">
        <v>117</v>
      </c>
      <c r="J1251" t="s">
        <v>2719</v>
      </c>
      <c r="K1251" s="2" t="str">
        <f>+IFERROR(VLOOKUP(B1251,Sectores[[Sector]:[Columna1]],2),"")</f>
        <v>24 Socioeconómico</v>
      </c>
      <c r="L1251" s="2" t="str">
        <f>+IFERROR(VLOOKUP(C1251,Contenido[[Contenido]:[Columna1]],2,0),"")</f>
        <v/>
      </c>
      <c r="M1251" s="2" t="str">
        <f>+IFERROR(VLOOKUP(D1251,Temas[[Tema]:[Columna1]],2,0),"")</f>
        <v/>
      </c>
      <c r="T1251">
        <v>31447</v>
      </c>
      <c r="U1251">
        <v>27860</v>
      </c>
      <c r="V1251">
        <v>24274</v>
      </c>
      <c r="W1251">
        <v>20687</v>
      </c>
      <c r="X1251">
        <v>20149</v>
      </c>
      <c r="Y1251">
        <v>19611</v>
      </c>
      <c r="Z1251">
        <v>20738</v>
      </c>
      <c r="AA1251">
        <v>21865</v>
      </c>
      <c r="AB1251">
        <v>21936</v>
      </c>
      <c r="AC1251">
        <v>22007</v>
      </c>
      <c r="AD1251">
        <v>21028</v>
      </c>
      <c r="AE1251">
        <v>20048</v>
      </c>
    </row>
    <row r="1252" spans="1:34" x14ac:dyDescent="0.25">
      <c r="A1252" t="s">
        <v>2653</v>
      </c>
      <c r="B1252" t="s">
        <v>117</v>
      </c>
      <c r="J1252" t="s">
        <v>2719</v>
      </c>
      <c r="K1252" s="2" t="str">
        <f>+IFERROR(VLOOKUP(B1252,Sectores[[Sector]:[Columna1]],2),"")</f>
        <v>24 Socioeconómico</v>
      </c>
      <c r="L1252" s="2" t="str">
        <f>+IFERROR(VLOOKUP(C1252,Contenido[[Contenido]:[Columna1]],2,0),"")</f>
        <v/>
      </c>
      <c r="M1252" s="2" t="str">
        <f>+IFERROR(VLOOKUP(D1252,Temas[[Tema]:[Columna1]],2,0),"")</f>
        <v/>
      </c>
      <c r="T1252">
        <v>27621</v>
      </c>
      <c r="U1252">
        <v>28430</v>
      </c>
      <c r="V1252">
        <v>29239</v>
      </c>
      <c r="W1252">
        <v>30048</v>
      </c>
      <c r="X1252">
        <v>25671</v>
      </c>
      <c r="Y1252">
        <v>21294</v>
      </c>
      <c r="Z1252">
        <v>17070</v>
      </c>
      <c r="AA1252">
        <v>12846</v>
      </c>
      <c r="AB1252">
        <v>17538</v>
      </c>
      <c r="AC1252">
        <v>22229</v>
      </c>
      <c r="AD1252">
        <v>18689</v>
      </c>
      <c r="AE1252">
        <v>15148</v>
      </c>
    </row>
    <row r="1253" spans="1:34" x14ac:dyDescent="0.25">
      <c r="A1253" t="s">
        <v>2654</v>
      </c>
      <c r="B1253" t="s">
        <v>117</v>
      </c>
      <c r="J1253" t="s">
        <v>2719</v>
      </c>
      <c r="K1253" s="2" t="str">
        <f>+IFERROR(VLOOKUP(B1253,Sectores[[Sector]:[Columna1]],2),"")</f>
        <v>24 Socioeconómico</v>
      </c>
      <c r="L1253" s="2" t="str">
        <f>+IFERROR(VLOOKUP(C1253,Contenido[[Contenido]:[Columna1]],2,0),"")</f>
        <v/>
      </c>
      <c r="M1253" s="2" t="str">
        <f>+IFERROR(VLOOKUP(D1253,Temas[[Tema]:[Columna1]],2,0),"")</f>
        <v/>
      </c>
      <c r="T1253">
        <v>47230</v>
      </c>
      <c r="U1253">
        <v>47463</v>
      </c>
      <c r="V1253">
        <v>47697</v>
      </c>
      <c r="W1253">
        <v>47930</v>
      </c>
      <c r="X1253">
        <v>33936</v>
      </c>
      <c r="Y1253">
        <v>19942</v>
      </c>
      <c r="Z1253">
        <v>18394</v>
      </c>
      <c r="AA1253">
        <v>16846</v>
      </c>
      <c r="AB1253">
        <v>17700</v>
      </c>
      <c r="AC1253">
        <v>18553</v>
      </c>
      <c r="AD1253">
        <v>18838</v>
      </c>
      <c r="AE1253">
        <v>19123</v>
      </c>
    </row>
    <row r="1254" spans="1:34" x14ac:dyDescent="0.25">
      <c r="A1254" t="s">
        <v>2655</v>
      </c>
      <c r="B1254" t="s">
        <v>117</v>
      </c>
      <c r="J1254" t="s">
        <v>2719</v>
      </c>
      <c r="K1254" s="2" t="str">
        <f>+IFERROR(VLOOKUP(B1254,Sectores[[Sector]:[Columna1]],2),"")</f>
        <v>24 Socioeconómico</v>
      </c>
      <c r="L1254" s="2" t="str">
        <f>+IFERROR(VLOOKUP(C1254,Contenido[[Contenido]:[Columna1]],2,0),"")</f>
        <v/>
      </c>
      <c r="M1254" s="2" t="str">
        <f>+IFERROR(VLOOKUP(D1254,Temas[[Tema]:[Columna1]],2,0),"")</f>
        <v/>
      </c>
      <c r="T1254">
        <v>1922904</v>
      </c>
      <c r="U1254">
        <v>1854797</v>
      </c>
      <c r="V1254">
        <v>1786690</v>
      </c>
      <c r="W1254">
        <v>1718583</v>
      </c>
      <c r="X1254">
        <v>1403576</v>
      </c>
      <c r="Y1254">
        <v>1088568</v>
      </c>
      <c r="Z1254">
        <v>1031236</v>
      </c>
      <c r="AA1254">
        <v>973904</v>
      </c>
      <c r="AB1254">
        <v>961188</v>
      </c>
      <c r="AC1254">
        <v>948471</v>
      </c>
      <c r="AD1254">
        <v>918909</v>
      </c>
      <c r="AE1254">
        <v>889346</v>
      </c>
    </row>
    <row r="1255" spans="1:34" x14ac:dyDescent="0.25">
      <c r="A1255" t="s">
        <v>2656</v>
      </c>
      <c r="B1255" t="s">
        <v>117</v>
      </c>
      <c r="J1255" t="s">
        <v>2719</v>
      </c>
      <c r="K1255" s="2" t="str">
        <f>+IFERROR(VLOOKUP(B1255,Sectores[[Sector]:[Columna1]],2),"")</f>
        <v>24 Socioeconómico</v>
      </c>
      <c r="L1255" s="2" t="str">
        <f>+IFERROR(VLOOKUP(C1255,Contenido[[Contenido]:[Columna1]],2,0),"")</f>
        <v/>
      </c>
      <c r="M1255" s="2" t="str">
        <f>+IFERROR(VLOOKUP(D1255,Temas[[Tema]:[Columna1]],2,0),"")</f>
        <v/>
      </c>
      <c r="Y1255">
        <v>19453</v>
      </c>
      <c r="Z1255">
        <v>20323</v>
      </c>
      <c r="AA1255">
        <v>21193</v>
      </c>
      <c r="AB1255">
        <v>19605</v>
      </c>
      <c r="AC1255">
        <v>18016</v>
      </c>
      <c r="AD1255">
        <v>20079</v>
      </c>
      <c r="AE1255">
        <v>22141</v>
      </c>
      <c r="AF1255">
        <v>26537</v>
      </c>
      <c r="AG1255">
        <v>30932</v>
      </c>
      <c r="AH1255">
        <v>35328</v>
      </c>
    </row>
    <row r="1256" spans="1:34" x14ac:dyDescent="0.25">
      <c r="A1256" t="s">
        <v>2657</v>
      </c>
      <c r="B1256" t="s">
        <v>117</v>
      </c>
      <c r="J1256" t="s">
        <v>2719</v>
      </c>
      <c r="K1256" s="2" t="str">
        <f>+IFERROR(VLOOKUP(B1256,Sectores[[Sector]:[Columna1]],2),"")</f>
        <v>24 Socioeconómico</v>
      </c>
      <c r="L1256" s="2" t="str">
        <f>+IFERROR(VLOOKUP(C1256,Contenido[[Contenido]:[Columna1]],2,0),"")</f>
        <v/>
      </c>
      <c r="M1256" s="2" t="str">
        <f>+IFERROR(VLOOKUP(D1256,Temas[[Tema]:[Columna1]],2,0),"")</f>
        <v/>
      </c>
      <c r="Y1256">
        <v>2373626</v>
      </c>
      <c r="Z1256">
        <v>2356411</v>
      </c>
      <c r="AA1256">
        <v>2339195</v>
      </c>
      <c r="AB1256">
        <v>2372358</v>
      </c>
      <c r="AC1256">
        <v>2405520</v>
      </c>
      <c r="AD1256">
        <v>1958460</v>
      </c>
      <c r="AE1256">
        <v>1511400</v>
      </c>
      <c r="AF1256">
        <v>1649647</v>
      </c>
      <c r="AG1256">
        <v>1787894</v>
      </c>
      <c r="AH1256">
        <v>1926141</v>
      </c>
    </row>
    <row r="1257" spans="1:34" x14ac:dyDescent="0.25">
      <c r="A1257" t="s">
        <v>2658</v>
      </c>
      <c r="B1257" t="s">
        <v>117</v>
      </c>
      <c r="J1257" t="s">
        <v>2719</v>
      </c>
      <c r="K1257" s="2" t="str">
        <f>+IFERROR(VLOOKUP(B1257,Sectores[[Sector]:[Columna1]],2),"")</f>
        <v>24 Socioeconómico</v>
      </c>
      <c r="L1257" s="2" t="str">
        <f>+IFERROR(VLOOKUP(C1257,Contenido[[Contenido]:[Columna1]],2,0),"")</f>
        <v/>
      </c>
      <c r="M1257" s="2" t="str">
        <f>+IFERROR(VLOOKUP(D1257,Temas[[Tema]:[Columna1]],2,0),"")</f>
        <v/>
      </c>
      <c r="Y1257">
        <v>456072</v>
      </c>
      <c r="Z1257">
        <v>449518</v>
      </c>
      <c r="AA1257">
        <v>442963</v>
      </c>
      <c r="AB1257">
        <v>420765</v>
      </c>
      <c r="AC1257">
        <v>398566</v>
      </c>
      <c r="AD1257">
        <v>395645</v>
      </c>
      <c r="AE1257">
        <v>392723</v>
      </c>
      <c r="AF1257">
        <v>479579</v>
      </c>
      <c r="AG1257">
        <v>566434</v>
      </c>
      <c r="AH1257">
        <v>653290</v>
      </c>
    </row>
    <row r="1258" spans="1:34" x14ac:dyDescent="0.25">
      <c r="A1258" t="s">
        <v>2659</v>
      </c>
      <c r="B1258" t="s">
        <v>117</v>
      </c>
      <c r="J1258" t="s">
        <v>2719</v>
      </c>
      <c r="K1258" s="2" t="str">
        <f>+IFERROR(VLOOKUP(B1258,Sectores[[Sector]:[Columna1]],2),"")</f>
        <v>24 Socioeconómico</v>
      </c>
      <c r="L1258" s="2" t="str">
        <f>+IFERROR(VLOOKUP(C1258,Contenido[[Contenido]:[Columna1]],2,0),"")</f>
        <v/>
      </c>
      <c r="M1258" s="2" t="str">
        <f>+IFERROR(VLOOKUP(D1258,Temas[[Tema]:[Columna1]],2,0),"")</f>
        <v/>
      </c>
      <c r="Y1258">
        <v>48727</v>
      </c>
      <c r="Z1258">
        <v>44832</v>
      </c>
      <c r="AA1258">
        <v>40936</v>
      </c>
      <c r="AB1258">
        <v>41188</v>
      </c>
      <c r="AC1258">
        <v>41440</v>
      </c>
      <c r="AD1258">
        <v>44752</v>
      </c>
      <c r="AE1258">
        <v>48063</v>
      </c>
      <c r="AF1258">
        <v>60336</v>
      </c>
      <c r="AG1258">
        <v>72608</v>
      </c>
      <c r="AH1258">
        <v>84881</v>
      </c>
    </row>
    <row r="1259" spans="1:34" x14ac:dyDescent="0.25">
      <c r="A1259" t="s">
        <v>2660</v>
      </c>
      <c r="B1259" t="s">
        <v>117</v>
      </c>
      <c r="J1259" t="s">
        <v>2719</v>
      </c>
      <c r="K1259" s="2" t="str">
        <f>+IFERROR(VLOOKUP(B1259,Sectores[[Sector]:[Columna1]],2),"")</f>
        <v>24 Socioeconómico</v>
      </c>
      <c r="L1259" s="2" t="str">
        <f>+IFERROR(VLOOKUP(C1259,Contenido[[Contenido]:[Columna1]],2,0),"")</f>
        <v/>
      </c>
      <c r="M1259" s="2" t="str">
        <f>+IFERROR(VLOOKUP(D1259,Temas[[Tema]:[Columna1]],2,0),"")</f>
        <v/>
      </c>
      <c r="Y1259">
        <v>1413098</v>
      </c>
      <c r="Z1259">
        <v>1447309</v>
      </c>
      <c r="AA1259">
        <v>1481519</v>
      </c>
      <c r="AB1259">
        <v>1537091</v>
      </c>
      <c r="AC1259">
        <v>1592662</v>
      </c>
      <c r="AD1259">
        <v>1691212</v>
      </c>
      <c r="AE1259">
        <v>1789762</v>
      </c>
      <c r="AF1259">
        <v>1851245</v>
      </c>
      <c r="AG1259">
        <v>1912728</v>
      </c>
      <c r="AH1259">
        <v>1974211</v>
      </c>
    </row>
    <row r="1260" spans="1:34" x14ac:dyDescent="0.25">
      <c r="A1260" t="s">
        <v>2661</v>
      </c>
      <c r="B1260" t="s">
        <v>117</v>
      </c>
      <c r="J1260" t="s">
        <v>2719</v>
      </c>
      <c r="K1260" s="2" t="str">
        <f>+IFERROR(VLOOKUP(B1260,Sectores[[Sector]:[Columna1]],2),"")</f>
        <v>24 Socioeconómico</v>
      </c>
      <c r="L1260" s="2" t="str">
        <f>+IFERROR(VLOOKUP(C1260,Contenido[[Contenido]:[Columna1]],2,0),"")</f>
        <v/>
      </c>
      <c r="M1260" s="2" t="str">
        <f>+IFERROR(VLOOKUP(D1260,Temas[[Tema]:[Columna1]],2,0),"")</f>
        <v/>
      </c>
      <c r="Y1260">
        <v>10262</v>
      </c>
      <c r="Z1260">
        <v>10776</v>
      </c>
      <c r="AA1260">
        <v>11289</v>
      </c>
      <c r="AB1260">
        <v>10899</v>
      </c>
      <c r="AC1260">
        <v>10508</v>
      </c>
      <c r="AD1260">
        <v>10039</v>
      </c>
      <c r="AE1260">
        <v>9569</v>
      </c>
      <c r="AF1260">
        <v>7839</v>
      </c>
      <c r="AG1260">
        <v>6110</v>
      </c>
      <c r="AH1260">
        <v>4380</v>
      </c>
    </row>
    <row r="1261" spans="1:34" x14ac:dyDescent="0.25">
      <c r="A1261" t="s">
        <v>2662</v>
      </c>
      <c r="B1261" t="s">
        <v>117</v>
      </c>
      <c r="J1261" t="s">
        <v>2719</v>
      </c>
      <c r="K1261" s="2" t="str">
        <f>+IFERROR(VLOOKUP(B1261,Sectores[[Sector]:[Columna1]],2),"")</f>
        <v>24 Socioeconómico</v>
      </c>
      <c r="L1261" s="2" t="str">
        <f>+IFERROR(VLOOKUP(C1261,Contenido[[Contenido]:[Columna1]],2,0),"")</f>
        <v/>
      </c>
      <c r="M1261" s="2" t="str">
        <f>+IFERROR(VLOOKUP(D1261,Temas[[Tema]:[Columna1]],2,0),"")</f>
        <v/>
      </c>
      <c r="Y1261">
        <v>57434</v>
      </c>
      <c r="Z1261">
        <v>55798</v>
      </c>
      <c r="AA1261">
        <v>54162</v>
      </c>
      <c r="AB1261">
        <v>52299</v>
      </c>
      <c r="AC1261">
        <v>50435</v>
      </c>
      <c r="AD1261">
        <v>56888</v>
      </c>
      <c r="AE1261">
        <v>63340</v>
      </c>
      <c r="AF1261">
        <v>76148</v>
      </c>
      <c r="AG1261">
        <v>88957</v>
      </c>
      <c r="AH1261">
        <v>101765</v>
      </c>
    </row>
    <row r="1262" spans="1:34" x14ac:dyDescent="0.25">
      <c r="A1262" t="s">
        <v>2663</v>
      </c>
      <c r="B1262" t="s">
        <v>117</v>
      </c>
      <c r="J1262" t="s">
        <v>2719</v>
      </c>
      <c r="K1262" s="2" t="str">
        <f>+IFERROR(VLOOKUP(B1262,Sectores[[Sector]:[Columna1]],2),"")</f>
        <v>24 Socioeconómico</v>
      </c>
      <c r="L1262" s="2" t="str">
        <f>+IFERROR(VLOOKUP(C1262,Contenido[[Contenido]:[Columna1]],2,0),"")</f>
        <v/>
      </c>
      <c r="M1262" s="2" t="str">
        <f>+IFERROR(VLOOKUP(D1262,Temas[[Tema]:[Columna1]],2,0),"")</f>
        <v/>
      </c>
      <c r="Y1262">
        <v>390822</v>
      </c>
      <c r="Z1262">
        <v>365374</v>
      </c>
      <c r="AA1262">
        <v>339926</v>
      </c>
      <c r="AB1262">
        <v>329692</v>
      </c>
      <c r="AC1262">
        <v>319457</v>
      </c>
      <c r="AD1262">
        <v>309690</v>
      </c>
      <c r="AE1262">
        <v>299923</v>
      </c>
      <c r="AF1262">
        <v>332072</v>
      </c>
      <c r="AG1262">
        <v>364220</v>
      </c>
      <c r="AH1262">
        <v>396369</v>
      </c>
    </row>
    <row r="1263" spans="1:34" x14ac:dyDescent="0.25">
      <c r="A1263" t="s">
        <v>2664</v>
      </c>
      <c r="B1263" t="s">
        <v>117</v>
      </c>
      <c r="J1263" t="s">
        <v>2719</v>
      </c>
      <c r="K1263" s="2" t="str">
        <f>+IFERROR(VLOOKUP(B1263,Sectores[[Sector]:[Columna1]],2),"")</f>
        <v>24 Socioeconómico</v>
      </c>
      <c r="L1263" s="2" t="str">
        <f>+IFERROR(VLOOKUP(C1263,Contenido[[Contenido]:[Columna1]],2,0),"")</f>
        <v/>
      </c>
      <c r="M1263" s="2" t="str">
        <f>+IFERROR(VLOOKUP(D1263,Temas[[Tema]:[Columna1]],2,0),"")</f>
        <v/>
      </c>
      <c r="Y1263">
        <v>25369</v>
      </c>
      <c r="Z1263">
        <v>21666</v>
      </c>
      <c r="AA1263">
        <v>17962</v>
      </c>
      <c r="AB1263">
        <v>21338</v>
      </c>
      <c r="AC1263">
        <v>24713</v>
      </c>
      <c r="AD1263">
        <v>22596</v>
      </c>
      <c r="AE1263">
        <v>20479</v>
      </c>
      <c r="AF1263">
        <v>27184</v>
      </c>
      <c r="AG1263">
        <v>33890</v>
      </c>
      <c r="AH1263">
        <v>40595</v>
      </c>
    </row>
    <row r="1264" spans="1:34" x14ac:dyDescent="0.25">
      <c r="A1264" t="s">
        <v>2665</v>
      </c>
      <c r="B1264" t="s">
        <v>117</v>
      </c>
      <c r="J1264" t="s">
        <v>2719</v>
      </c>
      <c r="K1264" s="2" t="str">
        <f>+IFERROR(VLOOKUP(B1264,Sectores[[Sector]:[Columna1]],2),"")</f>
        <v>24 Socioeconómico</v>
      </c>
      <c r="L1264" s="2" t="str">
        <f>+IFERROR(VLOOKUP(C1264,Contenido[[Contenido]:[Columna1]],2,0),"")</f>
        <v/>
      </c>
      <c r="M1264" s="2" t="str">
        <f>+IFERROR(VLOOKUP(D1264,Temas[[Tema]:[Columna1]],2,0),"")</f>
        <v/>
      </c>
      <c r="Y1264">
        <v>126016</v>
      </c>
      <c r="Z1264">
        <v>114797</v>
      </c>
      <c r="AA1264">
        <v>103578</v>
      </c>
      <c r="AB1264">
        <v>103360</v>
      </c>
      <c r="AC1264">
        <v>103141</v>
      </c>
      <c r="AD1264">
        <v>99775</v>
      </c>
      <c r="AE1264">
        <v>96408</v>
      </c>
      <c r="AF1264">
        <v>110154</v>
      </c>
      <c r="AG1264">
        <v>123901</v>
      </c>
      <c r="AH1264">
        <v>137647</v>
      </c>
    </row>
    <row r="1265" spans="1:34" x14ac:dyDescent="0.25">
      <c r="A1265" t="s">
        <v>2666</v>
      </c>
      <c r="B1265" t="s">
        <v>117</v>
      </c>
      <c r="J1265" t="s">
        <v>2719</v>
      </c>
      <c r="K1265" s="2" t="str">
        <f>+IFERROR(VLOOKUP(B1265,Sectores[[Sector]:[Columna1]],2),"")</f>
        <v>24 Socioeconómico</v>
      </c>
      <c r="L1265" s="2" t="str">
        <f>+IFERROR(VLOOKUP(C1265,Contenido[[Contenido]:[Columna1]],2,0),"")</f>
        <v/>
      </c>
      <c r="M1265" s="2" t="str">
        <f>+IFERROR(VLOOKUP(D1265,Temas[[Tema]:[Columna1]],2,0),"")</f>
        <v/>
      </c>
      <c r="Y1265">
        <v>10910</v>
      </c>
      <c r="Z1265">
        <v>10774</v>
      </c>
      <c r="AA1265">
        <v>10637</v>
      </c>
      <c r="AB1265">
        <v>10274</v>
      </c>
      <c r="AC1265">
        <v>9910</v>
      </c>
      <c r="AD1265">
        <v>10890</v>
      </c>
      <c r="AE1265">
        <v>11870</v>
      </c>
      <c r="AF1265">
        <v>11815</v>
      </c>
      <c r="AG1265">
        <v>11759</v>
      </c>
      <c r="AH1265">
        <v>11704</v>
      </c>
    </row>
    <row r="1266" spans="1:34" x14ac:dyDescent="0.25">
      <c r="A1266" t="s">
        <v>2667</v>
      </c>
      <c r="B1266" t="s">
        <v>117</v>
      </c>
      <c r="J1266" t="s">
        <v>2719</v>
      </c>
      <c r="K1266" s="2" t="str">
        <f>+IFERROR(VLOOKUP(B1266,Sectores[[Sector]:[Columna1]],2),"")</f>
        <v>24 Socioeconómico</v>
      </c>
      <c r="L1266" s="2" t="str">
        <f>+IFERROR(VLOOKUP(C1266,Contenido[[Contenido]:[Columna1]],2,0),"")</f>
        <v/>
      </c>
      <c r="M1266" s="2" t="str">
        <f>+IFERROR(VLOOKUP(D1266,Temas[[Tema]:[Columna1]],2,0),"")</f>
        <v/>
      </c>
      <c r="Y1266">
        <v>81580</v>
      </c>
      <c r="Z1266">
        <v>67784</v>
      </c>
      <c r="AA1266">
        <v>53987</v>
      </c>
      <c r="AB1266">
        <v>49291</v>
      </c>
      <c r="AC1266">
        <v>44594</v>
      </c>
      <c r="AD1266">
        <v>40898</v>
      </c>
      <c r="AE1266">
        <v>37201</v>
      </c>
      <c r="AF1266">
        <v>36924</v>
      </c>
      <c r="AG1266">
        <v>36647</v>
      </c>
      <c r="AH1266">
        <v>36370</v>
      </c>
    </row>
    <row r="1267" spans="1:34" x14ac:dyDescent="0.25">
      <c r="A1267" t="s">
        <v>2668</v>
      </c>
      <c r="B1267" t="s">
        <v>117</v>
      </c>
      <c r="J1267" t="s">
        <v>2719</v>
      </c>
      <c r="K1267" s="2" t="str">
        <f>+IFERROR(VLOOKUP(B1267,Sectores[[Sector]:[Columna1]],2),"")</f>
        <v>24 Socioeconómico</v>
      </c>
      <c r="L1267" s="2" t="str">
        <f>+IFERROR(VLOOKUP(C1267,Contenido[[Contenido]:[Columna1]],2,0),"")</f>
        <v/>
      </c>
      <c r="M1267" s="2" t="str">
        <f>+IFERROR(VLOOKUP(D1267,Temas[[Tema]:[Columna1]],2,0),"")</f>
        <v/>
      </c>
      <c r="Y1267">
        <v>1247061</v>
      </c>
      <c r="Z1267">
        <v>1268231</v>
      </c>
      <c r="AA1267">
        <v>1289400</v>
      </c>
      <c r="AB1267">
        <v>1257586</v>
      </c>
      <c r="AC1267">
        <v>1225772</v>
      </c>
      <c r="AD1267">
        <v>1206144</v>
      </c>
      <c r="AE1267">
        <v>1186515</v>
      </c>
      <c r="AF1267">
        <v>1138767</v>
      </c>
      <c r="AG1267">
        <v>1091020</v>
      </c>
      <c r="AH1267">
        <v>1043272</v>
      </c>
    </row>
    <row r="1268" spans="1:34" x14ac:dyDescent="0.25">
      <c r="A1268" t="s">
        <v>2669</v>
      </c>
      <c r="B1268" t="s">
        <v>117</v>
      </c>
      <c r="J1268" t="s">
        <v>2719</v>
      </c>
      <c r="K1268" s="2" t="str">
        <f>+IFERROR(VLOOKUP(B1268,Sectores[[Sector]:[Columna1]],2),"")</f>
        <v>24 Socioeconómico</v>
      </c>
      <c r="L1268" s="2" t="str">
        <f>+IFERROR(VLOOKUP(C1268,Contenido[[Contenido]:[Columna1]],2,0),"")</f>
        <v/>
      </c>
      <c r="M1268" s="2" t="str">
        <f>+IFERROR(VLOOKUP(D1268,Temas[[Tema]:[Columna1]],2,0),"")</f>
        <v/>
      </c>
      <c r="Y1268">
        <v>55128</v>
      </c>
      <c r="Z1268">
        <v>42073</v>
      </c>
      <c r="AA1268">
        <v>29017</v>
      </c>
      <c r="AB1268">
        <v>26508</v>
      </c>
      <c r="AC1268">
        <v>23999</v>
      </c>
      <c r="AD1268">
        <v>30615</v>
      </c>
      <c r="AE1268">
        <v>37230</v>
      </c>
      <c r="AF1268">
        <v>80977</v>
      </c>
      <c r="AG1268">
        <v>124724</v>
      </c>
      <c r="AH1268">
        <v>168471</v>
      </c>
    </row>
    <row r="1269" spans="1:34" x14ac:dyDescent="0.25">
      <c r="A1269" t="s">
        <v>2670</v>
      </c>
      <c r="B1269" t="s">
        <v>117</v>
      </c>
      <c r="J1269" t="s">
        <v>2719</v>
      </c>
      <c r="K1269" s="2" t="str">
        <f>+IFERROR(VLOOKUP(B1269,Sectores[[Sector]:[Columna1]],2),"")</f>
        <v>24 Socioeconómico</v>
      </c>
      <c r="L1269" s="2" t="str">
        <f>+IFERROR(VLOOKUP(C1269,Contenido[[Contenido]:[Columna1]],2,0),"")</f>
        <v/>
      </c>
      <c r="M1269" s="2" t="str">
        <f>+IFERROR(VLOOKUP(D1269,Temas[[Tema]:[Columna1]],2,0),"")</f>
        <v/>
      </c>
      <c r="Y1269">
        <v>37142</v>
      </c>
      <c r="Z1269">
        <v>57849</v>
      </c>
      <c r="AA1269">
        <v>78555</v>
      </c>
      <c r="AB1269">
        <v>57023</v>
      </c>
      <c r="AC1269">
        <v>35491</v>
      </c>
      <c r="AD1269">
        <v>41648</v>
      </c>
      <c r="AE1269">
        <v>47805</v>
      </c>
      <c r="AF1269">
        <v>39528</v>
      </c>
      <c r="AG1269">
        <v>31251</v>
      </c>
      <c r="AH1269">
        <v>22974</v>
      </c>
    </row>
    <row r="1270" spans="1:34" x14ac:dyDescent="0.25">
      <c r="A1270" t="s">
        <v>2671</v>
      </c>
      <c r="B1270" t="s">
        <v>117</v>
      </c>
      <c r="J1270" t="s">
        <v>2719</v>
      </c>
      <c r="K1270" s="2" t="str">
        <f>+IFERROR(VLOOKUP(B1270,Sectores[[Sector]:[Columna1]],2),"")</f>
        <v>24 Socioeconómico</v>
      </c>
      <c r="L1270" s="2" t="str">
        <f>+IFERROR(VLOOKUP(C1270,Contenido[[Contenido]:[Columna1]],2,0),"")</f>
        <v/>
      </c>
      <c r="M1270" s="2" t="str">
        <f>+IFERROR(VLOOKUP(D1270,Temas[[Tema]:[Columna1]],2,0),"")</f>
        <v/>
      </c>
      <c r="Y1270">
        <v>0</v>
      </c>
      <c r="Z1270">
        <v>0</v>
      </c>
      <c r="AA1270">
        <v>0</v>
      </c>
      <c r="AB1270">
        <v>0</v>
      </c>
      <c r="AC1270">
        <v>0</v>
      </c>
      <c r="AD1270">
        <v>23638</v>
      </c>
      <c r="AE1270">
        <v>47275</v>
      </c>
      <c r="AF1270">
        <v>51547</v>
      </c>
      <c r="AG1270">
        <v>55818</v>
      </c>
      <c r="AH1270">
        <v>60090</v>
      </c>
    </row>
    <row r="1271" spans="1:34" x14ac:dyDescent="0.25">
      <c r="A1271" t="s">
        <v>2672</v>
      </c>
      <c r="B1271" t="s">
        <v>117</v>
      </c>
      <c r="J1271" t="s">
        <v>2719</v>
      </c>
      <c r="K1271" s="2" t="str">
        <f>+IFERROR(VLOOKUP(B1271,Sectores[[Sector]:[Columna1]],2),"")</f>
        <v>24 Socioeconómico</v>
      </c>
      <c r="L1271" s="2" t="str">
        <f>+IFERROR(VLOOKUP(C1271,Contenido[[Contenido]:[Columna1]],2,0),"")</f>
        <v/>
      </c>
      <c r="M1271" s="2" t="str">
        <f>+IFERROR(VLOOKUP(D1271,Temas[[Tema]:[Columna1]],2,0),"")</f>
        <v/>
      </c>
      <c r="Y1271">
        <v>0</v>
      </c>
      <c r="Z1271">
        <v>0</v>
      </c>
      <c r="AA1271">
        <v>0</v>
      </c>
      <c r="AB1271">
        <v>0</v>
      </c>
      <c r="AC1271">
        <v>0</v>
      </c>
      <c r="AD1271">
        <v>0</v>
      </c>
      <c r="AE1271">
        <v>0</v>
      </c>
      <c r="AF1271">
        <v>81192</v>
      </c>
      <c r="AG1271">
        <v>162384</v>
      </c>
      <c r="AH1271">
        <v>243576</v>
      </c>
    </row>
    <row r="1272" spans="1:34" x14ac:dyDescent="0.25">
      <c r="A1272" t="s">
        <v>2673</v>
      </c>
      <c r="B1272" t="s">
        <v>117</v>
      </c>
      <c r="J1272" t="s">
        <v>2719</v>
      </c>
      <c r="K1272" s="2" t="str">
        <f>+IFERROR(VLOOKUP(B1272,Sectores[[Sector]:[Columna1]],2),"")</f>
        <v>24 Socioeconómico</v>
      </c>
      <c r="L1272" s="2" t="str">
        <f>+IFERROR(VLOOKUP(C1272,Contenido[[Contenido]:[Columna1]],2,0),"")</f>
        <v/>
      </c>
      <c r="M1272" s="2" t="str">
        <f>+IFERROR(VLOOKUP(D1272,Temas[[Tema]:[Columna1]],2,0),"")</f>
        <v/>
      </c>
      <c r="T1272">
        <v>55925</v>
      </c>
      <c r="U1272">
        <v>63708</v>
      </c>
      <c r="V1272">
        <v>71490</v>
      </c>
      <c r="W1272">
        <v>79273</v>
      </c>
      <c r="X1272">
        <v>81848</v>
      </c>
      <c r="Y1272">
        <v>84422</v>
      </c>
      <c r="Z1272">
        <v>79231</v>
      </c>
      <c r="AA1272">
        <v>74039</v>
      </c>
      <c r="AB1272">
        <v>68942</v>
      </c>
      <c r="AC1272">
        <v>63844</v>
      </c>
      <c r="AD1272">
        <v>69569</v>
      </c>
      <c r="AE1272">
        <v>75294</v>
      </c>
    </row>
    <row r="1273" spans="1:34" x14ac:dyDescent="0.25">
      <c r="A1273" t="s">
        <v>2674</v>
      </c>
      <c r="B1273" t="s">
        <v>117</v>
      </c>
      <c r="J1273" t="s">
        <v>2719</v>
      </c>
      <c r="K1273" s="2" t="str">
        <f>+IFERROR(VLOOKUP(B1273,Sectores[[Sector]:[Columna1]],2),"")</f>
        <v>24 Socioeconómico</v>
      </c>
      <c r="L1273" s="2" t="str">
        <f>+IFERROR(VLOOKUP(C1273,Contenido[[Contenido]:[Columna1]],2,0),"")</f>
        <v/>
      </c>
      <c r="M1273" s="2" t="str">
        <f>+IFERROR(VLOOKUP(D1273,Temas[[Tema]:[Columna1]],2,0),"")</f>
        <v/>
      </c>
      <c r="T1273">
        <v>989991</v>
      </c>
      <c r="U1273">
        <v>957918</v>
      </c>
      <c r="V1273">
        <v>925846</v>
      </c>
      <c r="W1273">
        <v>893773</v>
      </c>
      <c r="X1273">
        <v>837692</v>
      </c>
      <c r="Y1273">
        <v>781610</v>
      </c>
      <c r="Z1273">
        <v>754982</v>
      </c>
      <c r="AA1273">
        <v>728353</v>
      </c>
      <c r="AB1273">
        <v>731304</v>
      </c>
      <c r="AC1273">
        <v>734254</v>
      </c>
      <c r="AD1273">
        <v>733016</v>
      </c>
      <c r="AE1273">
        <v>731778</v>
      </c>
    </row>
    <row r="1274" spans="1:34" x14ac:dyDescent="0.25">
      <c r="A1274" t="s">
        <v>2675</v>
      </c>
      <c r="B1274" t="s">
        <v>117</v>
      </c>
      <c r="J1274" t="s">
        <v>2719</v>
      </c>
      <c r="K1274" s="2" t="str">
        <f>+IFERROR(VLOOKUP(B1274,Sectores[[Sector]:[Columna1]],2),"")</f>
        <v>24 Socioeconómico</v>
      </c>
      <c r="L1274" s="2" t="str">
        <f>+IFERROR(VLOOKUP(C1274,Contenido[[Contenido]:[Columna1]],2,0),"")</f>
        <v/>
      </c>
      <c r="M1274" s="2" t="str">
        <f>+IFERROR(VLOOKUP(D1274,Temas[[Tema]:[Columna1]],2,0),"")</f>
        <v/>
      </c>
      <c r="T1274">
        <v>3813359</v>
      </c>
      <c r="U1274">
        <v>3829908</v>
      </c>
      <c r="V1274">
        <v>3846457</v>
      </c>
      <c r="W1274">
        <v>3863006</v>
      </c>
      <c r="X1274">
        <v>4100286</v>
      </c>
      <c r="Y1274">
        <v>4337566</v>
      </c>
      <c r="Z1274">
        <v>4539338</v>
      </c>
      <c r="AA1274">
        <v>4741109</v>
      </c>
      <c r="AB1274">
        <v>4825982</v>
      </c>
      <c r="AC1274">
        <v>4910854</v>
      </c>
      <c r="AD1274">
        <v>4916804</v>
      </c>
      <c r="AE1274">
        <v>4922754</v>
      </c>
    </row>
    <row r="1275" spans="1:34" x14ac:dyDescent="0.25">
      <c r="A1275" t="s">
        <v>2676</v>
      </c>
      <c r="B1275" t="s">
        <v>117</v>
      </c>
      <c r="J1275" t="s">
        <v>2719</v>
      </c>
      <c r="K1275" s="2" t="str">
        <f>+IFERROR(VLOOKUP(B1275,Sectores[[Sector]:[Columna1]],2),"")</f>
        <v>24 Socioeconómico</v>
      </c>
      <c r="L1275" s="2" t="str">
        <f>+IFERROR(VLOOKUP(C1275,Contenido[[Contenido]:[Columna1]],2,0),"")</f>
        <v/>
      </c>
      <c r="M1275" s="2" t="str">
        <f>+IFERROR(VLOOKUP(D1275,Temas[[Tema]:[Columna1]],2,0),"")</f>
        <v/>
      </c>
      <c r="T1275">
        <v>104458</v>
      </c>
      <c r="U1275">
        <v>106502</v>
      </c>
      <c r="V1275">
        <v>108547</v>
      </c>
      <c r="W1275">
        <v>110591</v>
      </c>
      <c r="X1275">
        <v>92836</v>
      </c>
      <c r="Y1275">
        <v>75081</v>
      </c>
      <c r="Z1275">
        <v>73100</v>
      </c>
      <c r="AA1275">
        <v>71119</v>
      </c>
      <c r="AB1275">
        <v>76426</v>
      </c>
      <c r="AC1275">
        <v>81732</v>
      </c>
      <c r="AD1275">
        <v>84154</v>
      </c>
      <c r="AE1275">
        <v>86575</v>
      </c>
    </row>
    <row r="1276" spans="1:34" x14ac:dyDescent="0.25">
      <c r="A1276" t="s">
        <v>2677</v>
      </c>
      <c r="B1276" t="s">
        <v>117</v>
      </c>
      <c r="J1276" t="s">
        <v>2719</v>
      </c>
      <c r="K1276" s="2" t="str">
        <f>+IFERROR(VLOOKUP(B1276,Sectores[[Sector]:[Columna1]],2),"")</f>
        <v>24 Socioeconómico</v>
      </c>
      <c r="L1276" s="2" t="str">
        <f>+IFERROR(VLOOKUP(C1276,Contenido[[Contenido]:[Columna1]],2,0),"")</f>
        <v/>
      </c>
      <c r="M1276" s="2" t="str">
        <f>+IFERROR(VLOOKUP(D1276,Temas[[Tema]:[Columna1]],2,0),"")</f>
        <v/>
      </c>
      <c r="T1276">
        <v>0</v>
      </c>
      <c r="U1276">
        <v>1374993</v>
      </c>
      <c r="V1276">
        <v>2749985</v>
      </c>
      <c r="W1276">
        <v>4124978</v>
      </c>
      <c r="X1276">
        <v>4286585</v>
      </c>
      <c r="Y1276">
        <v>4448191</v>
      </c>
      <c r="Z1276">
        <v>4632612</v>
      </c>
      <c r="AA1276">
        <v>4817032</v>
      </c>
      <c r="AB1276">
        <v>4825508</v>
      </c>
      <c r="AC1276">
        <v>4833984</v>
      </c>
      <c r="AD1276">
        <v>4862191</v>
      </c>
      <c r="AE1276">
        <v>4890398</v>
      </c>
    </row>
    <row r="1277" spans="1:34" x14ac:dyDescent="0.25">
      <c r="A1277" t="s">
        <v>2678</v>
      </c>
      <c r="B1277" t="s">
        <v>117</v>
      </c>
      <c r="J1277" t="s">
        <v>2719</v>
      </c>
      <c r="K1277" s="2" t="str">
        <f>+IFERROR(VLOOKUP(B1277,Sectores[[Sector]:[Columna1]],2),"")</f>
        <v>24 Socioeconómico</v>
      </c>
      <c r="L1277" s="2" t="str">
        <f>+IFERROR(VLOOKUP(C1277,Contenido[[Contenido]:[Columna1]],2,0),"")</f>
        <v/>
      </c>
      <c r="M1277" s="2" t="str">
        <f>+IFERROR(VLOOKUP(D1277,Temas[[Tema]:[Columna1]],2,0),"")</f>
        <v/>
      </c>
      <c r="T1277">
        <v>601602</v>
      </c>
      <c r="U1277">
        <v>589542</v>
      </c>
      <c r="V1277">
        <v>577482</v>
      </c>
      <c r="W1277">
        <v>565422</v>
      </c>
      <c r="X1277">
        <v>536775</v>
      </c>
      <c r="Y1277">
        <v>508128</v>
      </c>
      <c r="Z1277">
        <v>497630</v>
      </c>
      <c r="AA1277">
        <v>487132</v>
      </c>
      <c r="AB1277">
        <v>532751</v>
      </c>
      <c r="AC1277">
        <v>578370</v>
      </c>
      <c r="AD1277">
        <v>575628</v>
      </c>
      <c r="AE1277">
        <v>572886</v>
      </c>
    </row>
    <row r="1278" spans="1:34" x14ac:dyDescent="0.25">
      <c r="A1278" t="s">
        <v>2679</v>
      </c>
      <c r="B1278" t="s">
        <v>117</v>
      </c>
      <c r="J1278" t="s">
        <v>2719</v>
      </c>
      <c r="K1278" s="2" t="str">
        <f>+IFERROR(VLOOKUP(B1278,Sectores[[Sector]:[Columna1]],2),"")</f>
        <v>24 Socioeconómico</v>
      </c>
      <c r="L1278" s="2" t="str">
        <f>+IFERROR(VLOOKUP(C1278,Contenido[[Contenido]:[Columna1]],2,0),"")</f>
        <v/>
      </c>
      <c r="M1278" s="2" t="str">
        <f>+IFERROR(VLOOKUP(D1278,Temas[[Tema]:[Columna1]],2,0),"")</f>
        <v/>
      </c>
      <c r="T1278">
        <v>0</v>
      </c>
      <c r="U1278">
        <v>85414</v>
      </c>
      <c r="V1278">
        <v>170829</v>
      </c>
      <c r="W1278">
        <v>256243</v>
      </c>
      <c r="X1278">
        <v>258252</v>
      </c>
      <c r="Y1278">
        <v>260260</v>
      </c>
      <c r="Z1278">
        <v>257693</v>
      </c>
      <c r="AA1278">
        <v>255126</v>
      </c>
      <c r="AB1278">
        <v>274424</v>
      </c>
      <c r="AC1278">
        <v>293722</v>
      </c>
      <c r="AD1278">
        <v>284598</v>
      </c>
      <c r="AE1278">
        <v>275473</v>
      </c>
    </row>
    <row r="1279" spans="1:34" x14ac:dyDescent="0.25">
      <c r="A1279" t="s">
        <v>2680</v>
      </c>
      <c r="B1279" t="s">
        <v>117</v>
      </c>
      <c r="J1279" t="s">
        <v>2719</v>
      </c>
      <c r="K1279" s="2" t="str">
        <f>+IFERROR(VLOOKUP(B1279,Sectores[[Sector]:[Columna1]],2),"")</f>
        <v>24 Socioeconómico</v>
      </c>
      <c r="L1279" s="2" t="str">
        <f>+IFERROR(VLOOKUP(C1279,Contenido[[Contenido]:[Columna1]],2,0),"")</f>
        <v/>
      </c>
      <c r="M1279" s="2" t="str">
        <f>+IFERROR(VLOOKUP(D1279,Temas[[Tema]:[Columna1]],2,0),"")</f>
        <v/>
      </c>
      <c r="T1279">
        <v>2418464</v>
      </c>
      <c r="U1279">
        <v>2372065</v>
      </c>
      <c r="V1279">
        <v>2325666</v>
      </c>
      <c r="W1279">
        <v>2279267</v>
      </c>
      <c r="X1279">
        <v>2724671</v>
      </c>
      <c r="Y1279">
        <v>3170075</v>
      </c>
      <c r="Z1279">
        <v>3208952</v>
      </c>
      <c r="AA1279">
        <v>3247829</v>
      </c>
      <c r="AB1279">
        <v>3757204</v>
      </c>
      <c r="AC1279">
        <v>4266579</v>
      </c>
      <c r="AD1279">
        <v>4259807</v>
      </c>
      <c r="AE1279">
        <v>4253034</v>
      </c>
      <c r="AF1279">
        <v>3965663</v>
      </c>
      <c r="AG1279">
        <v>3678291</v>
      </c>
      <c r="AH1279">
        <v>3390920</v>
      </c>
    </row>
    <row r="1280" spans="1:34" x14ac:dyDescent="0.25">
      <c r="A1280" t="s">
        <v>2681</v>
      </c>
      <c r="B1280" t="s">
        <v>117</v>
      </c>
      <c r="J1280" t="s">
        <v>2719</v>
      </c>
      <c r="K1280" s="2" t="str">
        <f>+IFERROR(VLOOKUP(B1280,Sectores[[Sector]:[Columna1]],2),"")</f>
        <v>24 Socioeconómico</v>
      </c>
      <c r="L1280" s="2" t="str">
        <f>+IFERROR(VLOOKUP(C1280,Contenido[[Contenido]:[Columna1]],2,0),"")</f>
        <v/>
      </c>
      <c r="M1280" s="2" t="str">
        <f>+IFERROR(VLOOKUP(D1280,Temas[[Tema]:[Columna1]],2,0),"")</f>
        <v/>
      </c>
      <c r="T1280">
        <v>4803027</v>
      </c>
      <c r="U1280">
        <v>3202018</v>
      </c>
      <c r="V1280">
        <v>1601009</v>
      </c>
      <c r="W1280">
        <v>0</v>
      </c>
      <c r="X1280">
        <v>0</v>
      </c>
      <c r="Y1280">
        <v>0</v>
      </c>
      <c r="Z1280">
        <v>0</v>
      </c>
      <c r="AA1280">
        <v>0</v>
      </c>
      <c r="AB1280">
        <v>0</v>
      </c>
      <c r="AC1280">
        <v>0</v>
      </c>
      <c r="AD1280">
        <v>0</v>
      </c>
      <c r="AE1280">
        <v>0</v>
      </c>
      <c r="AF1280">
        <v>0</v>
      </c>
      <c r="AG1280">
        <v>0</v>
      </c>
      <c r="AH1280">
        <v>0</v>
      </c>
    </row>
    <row r="1281" spans="1:34" x14ac:dyDescent="0.25">
      <c r="A1281" t="s">
        <v>2682</v>
      </c>
      <c r="B1281" t="s">
        <v>117</v>
      </c>
      <c r="J1281" t="s">
        <v>2719</v>
      </c>
      <c r="K1281" s="2" t="str">
        <f>+IFERROR(VLOOKUP(B1281,Sectores[[Sector]:[Columna1]],2),"")</f>
        <v>24 Socioeconómico</v>
      </c>
      <c r="L1281" s="2" t="str">
        <f>+IFERROR(VLOOKUP(C1281,Contenido[[Contenido]:[Columna1]],2,0),"")</f>
        <v/>
      </c>
      <c r="M1281" s="2" t="str">
        <f>+IFERROR(VLOOKUP(D1281,Temas[[Tema]:[Columna1]],2,0),"")</f>
        <v/>
      </c>
      <c r="T1281">
        <v>4299116</v>
      </c>
      <c r="U1281">
        <v>4283770</v>
      </c>
      <c r="V1281">
        <v>4268424</v>
      </c>
      <c r="W1281">
        <v>4253078</v>
      </c>
      <c r="X1281">
        <v>4512945</v>
      </c>
      <c r="Y1281">
        <v>4772811</v>
      </c>
      <c r="Z1281">
        <v>4920789</v>
      </c>
      <c r="AA1281">
        <v>5068767</v>
      </c>
      <c r="AB1281">
        <v>5109135</v>
      </c>
      <c r="AC1281">
        <v>5149503</v>
      </c>
      <c r="AD1281">
        <v>5246066</v>
      </c>
      <c r="AE1281">
        <v>5342629</v>
      </c>
      <c r="AF1281">
        <v>3561753</v>
      </c>
      <c r="AG1281">
        <v>1780876</v>
      </c>
      <c r="AH1281">
        <v>0</v>
      </c>
    </row>
    <row r="1282" spans="1:34" x14ac:dyDescent="0.25">
      <c r="A1282" t="s">
        <v>2683</v>
      </c>
      <c r="B1282" t="s">
        <v>117</v>
      </c>
      <c r="J1282" t="s">
        <v>2719</v>
      </c>
      <c r="K1282" s="2" t="str">
        <f>+IFERROR(VLOOKUP(B1282,Sectores[[Sector]:[Columna1]],2),"")</f>
        <v>24 Socioeconómico</v>
      </c>
      <c r="L1282" s="2" t="str">
        <f>+IFERROR(VLOOKUP(C1282,Contenido[[Contenido]:[Columna1]],2,0),"")</f>
        <v/>
      </c>
      <c r="M1282" s="2" t="str">
        <f>+IFERROR(VLOOKUP(D1282,Temas[[Tema]:[Columna1]],2,0),"")</f>
        <v/>
      </c>
      <c r="T1282">
        <v>75968</v>
      </c>
      <c r="U1282">
        <v>74326</v>
      </c>
      <c r="V1282">
        <v>72683</v>
      </c>
      <c r="W1282">
        <v>71041</v>
      </c>
      <c r="X1282">
        <v>54790</v>
      </c>
      <c r="Y1282">
        <v>38539</v>
      </c>
      <c r="Z1282">
        <v>44460</v>
      </c>
      <c r="AA1282">
        <v>50381</v>
      </c>
      <c r="AB1282">
        <v>46833</v>
      </c>
      <c r="AC1282">
        <v>43284</v>
      </c>
      <c r="AD1282">
        <v>65848</v>
      </c>
      <c r="AE1282">
        <v>88412</v>
      </c>
      <c r="AF1282">
        <v>77758</v>
      </c>
      <c r="AG1282">
        <v>67105</v>
      </c>
      <c r="AH1282">
        <v>56451</v>
      </c>
    </row>
    <row r="1283" spans="1:34" x14ac:dyDescent="0.25">
      <c r="A1283" t="s">
        <v>2684</v>
      </c>
      <c r="B1283" t="s">
        <v>117</v>
      </c>
      <c r="J1283" t="s">
        <v>2719</v>
      </c>
      <c r="K1283" s="2" t="str">
        <f>+IFERROR(VLOOKUP(B1283,Sectores[[Sector]:[Columna1]],2),"")</f>
        <v>24 Socioeconómico</v>
      </c>
      <c r="L1283" s="2" t="str">
        <f>+IFERROR(VLOOKUP(C1283,Contenido[[Contenido]:[Columna1]],2,0),"")</f>
        <v/>
      </c>
      <c r="M1283" s="2" t="str">
        <f>+IFERROR(VLOOKUP(D1283,Temas[[Tema]:[Columna1]],2,0),"")</f>
        <v/>
      </c>
      <c r="T1283">
        <v>51315</v>
      </c>
      <c r="U1283">
        <v>54194</v>
      </c>
      <c r="V1283">
        <v>57072</v>
      </c>
      <c r="W1283">
        <v>59951</v>
      </c>
      <c r="X1283">
        <v>48006</v>
      </c>
      <c r="Y1283">
        <v>36061</v>
      </c>
      <c r="Z1283">
        <v>37057</v>
      </c>
      <c r="AA1283">
        <v>38053</v>
      </c>
      <c r="AB1283">
        <v>38959</v>
      </c>
      <c r="AC1283">
        <v>39865</v>
      </c>
      <c r="AD1283">
        <v>41877</v>
      </c>
      <c r="AE1283">
        <v>43889</v>
      </c>
      <c r="AF1283">
        <v>44571</v>
      </c>
      <c r="AG1283">
        <v>45252</v>
      </c>
      <c r="AH1283">
        <v>45934</v>
      </c>
    </row>
    <row r="1284" spans="1:34" x14ac:dyDescent="0.25">
      <c r="A1284" t="s">
        <v>2685</v>
      </c>
      <c r="B1284" t="s">
        <v>117</v>
      </c>
      <c r="J1284" t="s">
        <v>2719</v>
      </c>
      <c r="K1284" s="2" t="str">
        <f>+IFERROR(VLOOKUP(B1284,Sectores[[Sector]:[Columna1]],2),"")</f>
        <v>24 Socioeconómico</v>
      </c>
      <c r="L1284" s="2" t="str">
        <f>+IFERROR(VLOOKUP(C1284,Contenido[[Contenido]:[Columna1]],2,0),"")</f>
        <v/>
      </c>
      <c r="M1284" s="2" t="str">
        <f>+IFERROR(VLOOKUP(D1284,Temas[[Tema]:[Columna1]],2,0),"")</f>
        <v/>
      </c>
      <c r="T1284">
        <v>290843</v>
      </c>
      <c r="U1284">
        <v>302876</v>
      </c>
      <c r="V1284">
        <v>314910</v>
      </c>
      <c r="W1284">
        <v>326943</v>
      </c>
      <c r="X1284">
        <v>226171</v>
      </c>
      <c r="Y1284">
        <v>125398</v>
      </c>
      <c r="Z1284">
        <v>108324</v>
      </c>
      <c r="AA1284">
        <v>91250</v>
      </c>
      <c r="AB1284">
        <v>64611</v>
      </c>
      <c r="AC1284">
        <v>37972</v>
      </c>
      <c r="AD1284">
        <v>54889</v>
      </c>
      <c r="AE1284">
        <v>71805</v>
      </c>
      <c r="AF1284">
        <v>47870</v>
      </c>
      <c r="AG1284">
        <v>23935</v>
      </c>
      <c r="AH1284">
        <v>0</v>
      </c>
    </row>
    <row r="1285" spans="1:34" x14ac:dyDescent="0.25">
      <c r="A1285" t="s">
        <v>2686</v>
      </c>
      <c r="B1285" t="s">
        <v>117</v>
      </c>
      <c r="J1285" t="s">
        <v>2719</v>
      </c>
      <c r="K1285" s="2" t="str">
        <f>+IFERROR(VLOOKUP(B1285,Sectores[[Sector]:[Columna1]],2),"")</f>
        <v>24 Socioeconómico</v>
      </c>
      <c r="L1285" s="2" t="str">
        <f>+IFERROR(VLOOKUP(C1285,Contenido[[Contenido]:[Columna1]],2,0),"")</f>
        <v/>
      </c>
      <c r="M1285" s="2" t="str">
        <f>+IFERROR(VLOOKUP(D1285,Temas[[Tema]:[Columna1]],2,0),"")</f>
        <v/>
      </c>
      <c r="T1285">
        <v>16190</v>
      </c>
      <c r="U1285">
        <v>17773</v>
      </c>
      <c r="V1285">
        <v>19357</v>
      </c>
      <c r="W1285">
        <v>20940</v>
      </c>
      <c r="X1285">
        <v>20457</v>
      </c>
      <c r="Y1285">
        <v>19974</v>
      </c>
      <c r="Z1285">
        <v>16715</v>
      </c>
      <c r="AA1285">
        <v>13455</v>
      </c>
      <c r="AB1285">
        <v>7497</v>
      </c>
      <c r="AC1285">
        <v>1539</v>
      </c>
      <c r="AD1285">
        <v>4681</v>
      </c>
      <c r="AE1285">
        <v>7823</v>
      </c>
      <c r="AF1285">
        <v>25164</v>
      </c>
      <c r="AG1285">
        <v>42506</v>
      </c>
      <c r="AH1285">
        <v>59847</v>
      </c>
    </row>
    <row r="1286" spans="1:34" x14ac:dyDescent="0.25">
      <c r="A1286" t="s">
        <v>2687</v>
      </c>
      <c r="B1286" t="s">
        <v>117</v>
      </c>
      <c r="J1286" t="s">
        <v>2719</v>
      </c>
      <c r="K1286" s="2" t="str">
        <f>+IFERROR(VLOOKUP(B1286,Sectores[[Sector]:[Columna1]],2),"")</f>
        <v>24 Socioeconómico</v>
      </c>
      <c r="L1286" s="2" t="str">
        <f>+IFERROR(VLOOKUP(C1286,Contenido[[Contenido]:[Columna1]],2,0),"")</f>
        <v/>
      </c>
      <c r="M1286" s="2" t="str">
        <f>+IFERROR(VLOOKUP(D1286,Temas[[Tema]:[Columna1]],2,0),"")</f>
        <v/>
      </c>
      <c r="T1286">
        <v>160500</v>
      </c>
      <c r="U1286">
        <v>218561</v>
      </c>
      <c r="V1286">
        <v>276623</v>
      </c>
      <c r="W1286">
        <v>334684</v>
      </c>
      <c r="X1286">
        <v>273626</v>
      </c>
      <c r="Y1286">
        <v>212568</v>
      </c>
      <c r="Z1286">
        <v>214033</v>
      </c>
      <c r="AA1286">
        <v>215498</v>
      </c>
      <c r="AB1286">
        <v>202747</v>
      </c>
      <c r="AC1286">
        <v>189996</v>
      </c>
      <c r="AD1286">
        <v>218355</v>
      </c>
      <c r="AE1286">
        <v>246713</v>
      </c>
      <c r="AF1286">
        <v>345255</v>
      </c>
      <c r="AG1286">
        <v>443797</v>
      </c>
      <c r="AH1286">
        <v>542339</v>
      </c>
    </row>
    <row r="1287" spans="1:34" x14ac:dyDescent="0.25">
      <c r="A1287" t="s">
        <v>2688</v>
      </c>
      <c r="B1287" t="s">
        <v>117</v>
      </c>
      <c r="J1287" t="s">
        <v>2719</v>
      </c>
      <c r="K1287" s="2" t="str">
        <f>+IFERROR(VLOOKUP(B1287,Sectores[[Sector]:[Columna1]],2),"")</f>
        <v>24 Socioeconómico</v>
      </c>
      <c r="L1287" s="2" t="str">
        <f>+IFERROR(VLOOKUP(C1287,Contenido[[Contenido]:[Columna1]],2,0),"")</f>
        <v/>
      </c>
      <c r="M1287" s="2" t="str">
        <f>+IFERROR(VLOOKUP(D1287,Temas[[Tema]:[Columna1]],2,0),"")</f>
        <v/>
      </c>
      <c r="T1287">
        <v>3969056</v>
      </c>
      <c r="U1287">
        <v>3940402</v>
      </c>
      <c r="V1287">
        <v>3911748</v>
      </c>
      <c r="W1287">
        <v>3883094</v>
      </c>
      <c r="X1287">
        <v>4028426</v>
      </c>
      <c r="Y1287">
        <v>4173757</v>
      </c>
      <c r="Z1287">
        <v>4383666</v>
      </c>
      <c r="AA1287">
        <v>4593575</v>
      </c>
      <c r="AB1287">
        <v>4633427</v>
      </c>
      <c r="AC1287">
        <v>4673279</v>
      </c>
      <c r="AD1287">
        <v>4646995</v>
      </c>
      <c r="AE1287">
        <v>4620711</v>
      </c>
      <c r="AF1287">
        <v>4435095</v>
      </c>
      <c r="AG1287">
        <v>4249479</v>
      </c>
      <c r="AH1287">
        <v>4063863</v>
      </c>
    </row>
    <row r="1288" spans="1:34" x14ac:dyDescent="0.25">
      <c r="A1288" t="s">
        <v>2689</v>
      </c>
      <c r="B1288" t="s">
        <v>117</v>
      </c>
      <c r="J1288" t="s">
        <v>2719</v>
      </c>
      <c r="K1288" s="2" t="str">
        <f>+IFERROR(VLOOKUP(B1288,Sectores[[Sector]:[Columna1]],2),"")</f>
        <v>24 Socioeconómico</v>
      </c>
      <c r="L1288" s="2" t="str">
        <f>+IFERROR(VLOOKUP(C1288,Contenido[[Contenido]:[Columna1]],2,0),"")</f>
        <v/>
      </c>
      <c r="M1288" s="2" t="str">
        <f>+IFERROR(VLOOKUP(D1288,Temas[[Tema]:[Columna1]],2,0),"")</f>
        <v/>
      </c>
      <c r="T1288">
        <v>414187</v>
      </c>
      <c r="U1288">
        <v>396402</v>
      </c>
      <c r="V1288">
        <v>378617</v>
      </c>
      <c r="W1288">
        <v>360832</v>
      </c>
      <c r="X1288">
        <v>401812</v>
      </c>
      <c r="Y1288">
        <v>442791</v>
      </c>
      <c r="Z1288">
        <v>476928</v>
      </c>
      <c r="AA1288">
        <v>511065</v>
      </c>
      <c r="AB1288">
        <v>548820</v>
      </c>
      <c r="AC1288">
        <v>586574</v>
      </c>
      <c r="AD1288">
        <v>609986</v>
      </c>
      <c r="AE1288">
        <v>633398</v>
      </c>
      <c r="AF1288">
        <v>613951</v>
      </c>
      <c r="AG1288">
        <v>594503</v>
      </c>
      <c r="AH1288">
        <v>575056</v>
      </c>
    </row>
    <row r="1289" spans="1:34" x14ac:dyDescent="0.25">
      <c r="A1289" t="s">
        <v>2690</v>
      </c>
      <c r="B1289" t="s">
        <v>117</v>
      </c>
      <c r="J1289" t="s">
        <v>2719</v>
      </c>
      <c r="K1289" s="2" t="str">
        <f>+IFERROR(VLOOKUP(B1289,Sectores[[Sector]:[Columna1]],2),"")</f>
        <v>24 Socioeconómico</v>
      </c>
      <c r="L1289" s="2" t="str">
        <f>+IFERROR(VLOOKUP(C1289,Contenido[[Contenido]:[Columna1]],2,0),"")</f>
        <v/>
      </c>
      <c r="M1289" s="2" t="str">
        <f>+IFERROR(VLOOKUP(D1289,Temas[[Tema]:[Columna1]],2,0),"")</f>
        <v/>
      </c>
      <c r="T1289">
        <v>61597</v>
      </c>
      <c r="U1289">
        <v>51507</v>
      </c>
      <c r="V1289">
        <v>41416</v>
      </c>
      <c r="W1289">
        <v>31326</v>
      </c>
      <c r="X1289">
        <v>35933</v>
      </c>
      <c r="Y1289">
        <v>40540</v>
      </c>
      <c r="Z1289">
        <v>36564</v>
      </c>
      <c r="AA1289">
        <v>32587</v>
      </c>
      <c r="AB1289">
        <v>32741</v>
      </c>
      <c r="AC1289">
        <v>32894</v>
      </c>
      <c r="AD1289">
        <v>34396</v>
      </c>
      <c r="AE1289">
        <v>35898</v>
      </c>
      <c r="AF1289">
        <v>39325</v>
      </c>
      <c r="AG1289">
        <v>42752</v>
      </c>
      <c r="AH1289">
        <v>46179</v>
      </c>
    </row>
    <row r="1290" spans="1:34" x14ac:dyDescent="0.25">
      <c r="A1290" t="s">
        <v>2691</v>
      </c>
      <c r="B1290" t="s">
        <v>117</v>
      </c>
      <c r="J1290" t="s">
        <v>2719</v>
      </c>
      <c r="K1290" s="2" t="str">
        <f>+IFERROR(VLOOKUP(B1290,Sectores[[Sector]:[Columna1]],2),"")</f>
        <v>24 Socioeconómico</v>
      </c>
      <c r="L1290" s="2" t="str">
        <f>+IFERROR(VLOOKUP(C1290,Contenido[[Contenido]:[Columna1]],2,0),"")</f>
        <v/>
      </c>
      <c r="M1290" s="2" t="str">
        <f>+IFERROR(VLOOKUP(D1290,Temas[[Tema]:[Columna1]],2,0),"")</f>
        <v/>
      </c>
      <c r="T1290">
        <v>69984</v>
      </c>
      <c r="U1290">
        <v>63911</v>
      </c>
      <c r="V1290">
        <v>57838</v>
      </c>
      <c r="W1290">
        <v>51765</v>
      </c>
      <c r="X1290">
        <v>66000</v>
      </c>
      <c r="Y1290">
        <v>80234</v>
      </c>
      <c r="Z1290">
        <v>64850</v>
      </c>
      <c r="AA1290">
        <v>49466</v>
      </c>
      <c r="AB1290">
        <v>60331</v>
      </c>
      <c r="AC1290">
        <v>71195</v>
      </c>
      <c r="AD1290">
        <v>67616</v>
      </c>
      <c r="AE1290">
        <v>64036</v>
      </c>
      <c r="AF1290">
        <v>52963</v>
      </c>
      <c r="AG1290">
        <v>41891</v>
      </c>
      <c r="AH1290">
        <v>30818</v>
      </c>
    </row>
    <row r="1291" spans="1:34" x14ac:dyDescent="0.25">
      <c r="A1291" t="s">
        <v>2692</v>
      </c>
      <c r="B1291" t="s">
        <v>117</v>
      </c>
      <c r="J1291" t="s">
        <v>2719</v>
      </c>
      <c r="K1291" s="2" t="str">
        <f>+IFERROR(VLOOKUP(B1291,Sectores[[Sector]:[Columna1]],2),"")</f>
        <v>24 Socioeconómico</v>
      </c>
      <c r="L1291" s="2" t="str">
        <f>+IFERROR(VLOOKUP(C1291,Contenido[[Contenido]:[Columna1]],2,0),"")</f>
        <v/>
      </c>
      <c r="M1291" s="2" t="str">
        <f>+IFERROR(VLOOKUP(D1291,Temas[[Tema]:[Columna1]],2,0),"")</f>
        <v/>
      </c>
      <c r="T1291">
        <v>201974</v>
      </c>
      <c r="U1291">
        <v>201957</v>
      </c>
      <c r="V1291">
        <v>201939</v>
      </c>
      <c r="W1291">
        <v>201922</v>
      </c>
      <c r="X1291">
        <v>170570</v>
      </c>
      <c r="Y1291">
        <v>139218</v>
      </c>
      <c r="Z1291">
        <v>139623</v>
      </c>
      <c r="AA1291">
        <v>140028</v>
      </c>
      <c r="AB1291">
        <v>173661</v>
      </c>
      <c r="AC1291">
        <v>207293</v>
      </c>
      <c r="AD1291">
        <v>190091</v>
      </c>
      <c r="AE1291">
        <v>172889</v>
      </c>
      <c r="AF1291">
        <v>220706</v>
      </c>
      <c r="AG1291">
        <v>268522</v>
      </c>
      <c r="AH1291">
        <v>316339</v>
      </c>
    </row>
    <row r="1292" spans="1:34" x14ac:dyDescent="0.25">
      <c r="A1292" t="s">
        <v>2693</v>
      </c>
      <c r="B1292" t="s">
        <v>117</v>
      </c>
      <c r="J1292" t="s">
        <v>2719</v>
      </c>
      <c r="K1292" s="2" t="str">
        <f>+IFERROR(VLOOKUP(B1292,Sectores[[Sector]:[Columna1]],2),"")</f>
        <v>24 Socioeconómico</v>
      </c>
      <c r="L1292" s="2" t="str">
        <f>+IFERROR(VLOOKUP(C1292,Contenido[[Contenido]:[Columna1]],2,0),"")</f>
        <v/>
      </c>
      <c r="M1292" s="2" t="str">
        <f>+IFERROR(VLOOKUP(D1292,Temas[[Tema]:[Columna1]],2,0),"")</f>
        <v/>
      </c>
      <c r="T1292">
        <v>45416</v>
      </c>
      <c r="U1292">
        <v>47299</v>
      </c>
      <c r="V1292">
        <v>49183</v>
      </c>
      <c r="W1292">
        <v>51066</v>
      </c>
      <c r="X1292">
        <v>36047</v>
      </c>
      <c r="Y1292">
        <v>21028</v>
      </c>
      <c r="Z1292">
        <v>18094</v>
      </c>
      <c r="AA1292">
        <v>15159</v>
      </c>
      <c r="AB1292">
        <v>19794</v>
      </c>
      <c r="AC1292">
        <v>24428</v>
      </c>
      <c r="AD1292">
        <v>23017</v>
      </c>
      <c r="AE1292">
        <v>21605</v>
      </c>
      <c r="AF1292">
        <v>28672</v>
      </c>
      <c r="AG1292">
        <v>35739</v>
      </c>
      <c r="AH1292">
        <v>42806</v>
      </c>
    </row>
    <row r="1293" spans="1:34" x14ac:dyDescent="0.25">
      <c r="A1293" t="s">
        <v>2694</v>
      </c>
      <c r="B1293" t="s">
        <v>117</v>
      </c>
      <c r="J1293" t="s">
        <v>2719</v>
      </c>
      <c r="K1293" s="2" t="str">
        <f>+IFERROR(VLOOKUP(B1293,Sectores[[Sector]:[Columna1]],2),"")</f>
        <v>24 Socioeconómico</v>
      </c>
      <c r="L1293" s="2" t="str">
        <f>+IFERROR(VLOOKUP(C1293,Contenido[[Contenido]:[Columna1]],2,0),"")</f>
        <v/>
      </c>
      <c r="M1293" s="2" t="str">
        <f>+IFERROR(VLOOKUP(D1293,Temas[[Tema]:[Columna1]],2,0),"")</f>
        <v/>
      </c>
      <c r="T1293">
        <v>322747</v>
      </c>
      <c r="U1293">
        <v>303565</v>
      </c>
      <c r="V1293">
        <v>284384</v>
      </c>
      <c r="W1293">
        <v>265202</v>
      </c>
      <c r="X1293">
        <v>306752</v>
      </c>
      <c r="Y1293">
        <v>348301</v>
      </c>
      <c r="Z1293">
        <v>301963</v>
      </c>
      <c r="AA1293">
        <v>255624</v>
      </c>
      <c r="AB1293">
        <v>252934</v>
      </c>
      <c r="AC1293">
        <v>250243</v>
      </c>
      <c r="AD1293">
        <v>252462</v>
      </c>
      <c r="AE1293">
        <v>254681</v>
      </c>
      <c r="AF1293">
        <v>219909</v>
      </c>
      <c r="AG1293">
        <v>185136</v>
      </c>
      <c r="AH1293">
        <v>150364</v>
      </c>
    </row>
    <row r="1294" spans="1:34" x14ac:dyDescent="0.25">
      <c r="A1294" t="s">
        <v>2695</v>
      </c>
      <c r="B1294" t="s">
        <v>117</v>
      </c>
      <c r="J1294" t="s">
        <v>2719</v>
      </c>
      <c r="K1294" s="2" t="str">
        <f>+IFERROR(VLOOKUP(B1294,Sectores[[Sector]:[Columna1]],2),"")</f>
        <v>24 Socioeconómico</v>
      </c>
      <c r="L1294" s="2" t="str">
        <f>+IFERROR(VLOOKUP(C1294,Contenido[[Contenido]:[Columna1]],2,0),"")</f>
        <v/>
      </c>
      <c r="M1294" s="2" t="str">
        <f>+IFERROR(VLOOKUP(D1294,Temas[[Tema]:[Columna1]],2,0),"")</f>
        <v/>
      </c>
      <c r="T1294">
        <v>1339034</v>
      </c>
      <c r="U1294">
        <v>1326083</v>
      </c>
      <c r="V1294">
        <v>1313131</v>
      </c>
      <c r="W1294">
        <v>1300180</v>
      </c>
      <c r="X1294">
        <v>1358471</v>
      </c>
      <c r="Y1294">
        <v>1416761</v>
      </c>
      <c r="Z1294">
        <v>1407497</v>
      </c>
      <c r="AA1294">
        <v>1398232</v>
      </c>
      <c r="AB1294">
        <v>1418981</v>
      </c>
      <c r="AC1294">
        <v>1439730</v>
      </c>
      <c r="AD1294">
        <v>1578570</v>
      </c>
      <c r="AE1294">
        <v>1717410</v>
      </c>
      <c r="AF1294">
        <v>1762288</v>
      </c>
      <c r="AG1294">
        <v>1807166</v>
      </c>
      <c r="AH1294">
        <v>1852044</v>
      </c>
    </row>
    <row r="1295" spans="1:34" x14ac:dyDescent="0.25">
      <c r="A1295" t="s">
        <v>2696</v>
      </c>
      <c r="B1295" t="s">
        <v>117</v>
      </c>
      <c r="J1295" t="s">
        <v>2719</v>
      </c>
      <c r="K1295" s="2" t="str">
        <f>+IFERROR(VLOOKUP(B1295,Sectores[[Sector]:[Columna1]],2),"")</f>
        <v>24 Socioeconómico</v>
      </c>
      <c r="L1295" s="2" t="str">
        <f>+IFERROR(VLOOKUP(C1295,Contenido[[Contenido]:[Columna1]],2,0),"")</f>
        <v/>
      </c>
      <c r="M1295" s="2" t="str">
        <f>+IFERROR(VLOOKUP(D1295,Temas[[Tema]:[Columna1]],2,0),"")</f>
        <v/>
      </c>
      <c r="Y1295">
        <v>5096584</v>
      </c>
      <c r="Z1295">
        <v>6232898</v>
      </c>
      <c r="AA1295">
        <v>7369211</v>
      </c>
      <c r="AB1295">
        <v>8505525</v>
      </c>
      <c r="AC1295">
        <v>9641839</v>
      </c>
      <c r="AD1295">
        <v>10778152</v>
      </c>
      <c r="AE1295">
        <v>11914466</v>
      </c>
    </row>
    <row r="1296" spans="1:34" x14ac:dyDescent="0.25">
      <c r="A1296" t="s">
        <v>2697</v>
      </c>
      <c r="B1296" t="s">
        <v>117</v>
      </c>
      <c r="J1296" t="s">
        <v>2719</v>
      </c>
      <c r="K1296" s="2" t="str">
        <f>+IFERROR(VLOOKUP(B1296,Sectores[[Sector]:[Columna1]],2),"")</f>
        <v>24 Socioeconómico</v>
      </c>
      <c r="L1296" s="2" t="str">
        <f>+IFERROR(VLOOKUP(C1296,Contenido[[Contenido]:[Columna1]],2,0),"")</f>
        <v/>
      </c>
      <c r="M1296" s="2" t="str">
        <f>+IFERROR(VLOOKUP(D1296,Temas[[Tema]:[Columna1]],2,0),"")</f>
        <v/>
      </c>
      <c r="Y1296">
        <v>1277353</v>
      </c>
      <c r="Z1296">
        <v>1431075</v>
      </c>
      <c r="AA1296">
        <v>1584797</v>
      </c>
      <c r="AB1296">
        <v>1738520</v>
      </c>
      <c r="AC1296">
        <v>1892242</v>
      </c>
      <c r="AD1296">
        <v>2045964</v>
      </c>
      <c r="AE1296">
        <v>2199686</v>
      </c>
    </row>
    <row r="1297" spans="1:34" x14ac:dyDescent="0.25">
      <c r="A1297" t="s">
        <v>2698</v>
      </c>
      <c r="B1297" t="s">
        <v>117</v>
      </c>
      <c r="J1297" t="s">
        <v>2719</v>
      </c>
      <c r="K1297" s="2" t="str">
        <f>+IFERROR(VLOOKUP(B1297,Sectores[[Sector]:[Columna1]],2),"")</f>
        <v>24 Socioeconómico</v>
      </c>
      <c r="L1297" s="2" t="str">
        <f>+IFERROR(VLOOKUP(C1297,Contenido[[Contenido]:[Columna1]],2,0),"")</f>
        <v/>
      </c>
      <c r="M1297" s="2" t="str">
        <f>+IFERROR(VLOOKUP(D1297,Temas[[Tema]:[Columna1]],2,0),"")</f>
        <v/>
      </c>
      <c r="Y1297">
        <v>1479465</v>
      </c>
      <c r="Z1297">
        <v>1600840</v>
      </c>
      <c r="AA1297">
        <v>1722214</v>
      </c>
      <c r="AB1297">
        <v>1996224</v>
      </c>
      <c r="AC1297">
        <v>2270234</v>
      </c>
      <c r="AD1297">
        <v>2064940</v>
      </c>
      <c r="AE1297">
        <v>1859645</v>
      </c>
    </row>
    <row r="1298" spans="1:34" x14ac:dyDescent="0.25">
      <c r="A1298" t="s">
        <v>2699</v>
      </c>
      <c r="B1298" t="s">
        <v>117</v>
      </c>
      <c r="J1298" t="s">
        <v>2719</v>
      </c>
      <c r="K1298" s="2" t="str">
        <f>+IFERROR(VLOOKUP(B1298,Sectores[[Sector]:[Columna1]],2),"")</f>
        <v>24 Socioeconómico</v>
      </c>
      <c r="L1298" s="2" t="str">
        <f>+IFERROR(VLOOKUP(C1298,Contenido[[Contenido]:[Columna1]],2,0),"")</f>
        <v/>
      </c>
      <c r="M1298" s="2" t="str">
        <f>+IFERROR(VLOOKUP(D1298,Temas[[Tema]:[Columna1]],2,0),"")</f>
        <v/>
      </c>
      <c r="Y1298">
        <v>16720016</v>
      </c>
      <c r="Z1298">
        <v>16802423</v>
      </c>
      <c r="AA1298">
        <v>16884829</v>
      </c>
      <c r="AB1298">
        <v>16984819</v>
      </c>
      <c r="AC1298">
        <v>17084808</v>
      </c>
      <c r="AD1298">
        <v>17103768</v>
      </c>
      <c r="AE1298">
        <v>17122728</v>
      </c>
    </row>
    <row r="1299" spans="1:34" x14ac:dyDescent="0.25">
      <c r="A1299" t="s">
        <v>2700</v>
      </c>
      <c r="B1299" t="s">
        <v>117</v>
      </c>
      <c r="J1299" t="s">
        <v>2719</v>
      </c>
      <c r="K1299" s="2" t="str">
        <f>+IFERROR(VLOOKUP(B1299,Sectores[[Sector]:[Columna1]],2),"")</f>
        <v>24 Socioeconómico</v>
      </c>
      <c r="L1299" s="2" t="str">
        <f>+IFERROR(VLOOKUP(C1299,Contenido[[Contenido]:[Columna1]],2,0),"")</f>
        <v/>
      </c>
      <c r="M1299" s="2" t="str">
        <f>+IFERROR(VLOOKUP(D1299,Temas[[Tema]:[Columna1]],2,0),"")</f>
        <v/>
      </c>
      <c r="Y1299">
        <v>42656</v>
      </c>
      <c r="Z1299">
        <v>75831</v>
      </c>
      <c r="AA1299">
        <v>109005</v>
      </c>
      <c r="AB1299">
        <v>122051</v>
      </c>
      <c r="AC1299">
        <v>135096</v>
      </c>
      <c r="AD1299">
        <v>138976</v>
      </c>
      <c r="AE1299">
        <v>142855</v>
      </c>
    </row>
    <row r="1300" spans="1:34" x14ac:dyDescent="0.25">
      <c r="A1300" t="s">
        <v>2701</v>
      </c>
      <c r="B1300" t="s">
        <v>117</v>
      </c>
      <c r="J1300" t="s">
        <v>2719</v>
      </c>
      <c r="K1300" s="2" t="str">
        <f>+IFERROR(VLOOKUP(B1300,Sectores[[Sector]:[Columna1]],2),"")</f>
        <v>24 Socioeconómico</v>
      </c>
      <c r="L1300" s="2" t="str">
        <f>+IFERROR(VLOOKUP(C1300,Contenido[[Contenido]:[Columna1]],2,0),"")</f>
        <v/>
      </c>
      <c r="M1300" s="2" t="str">
        <f>+IFERROR(VLOOKUP(D1300,Temas[[Tema]:[Columna1]],2,0),"")</f>
        <v/>
      </c>
      <c r="Y1300">
        <v>161076</v>
      </c>
      <c r="Z1300">
        <v>190956</v>
      </c>
      <c r="AA1300">
        <v>220835</v>
      </c>
      <c r="AB1300">
        <v>256489</v>
      </c>
      <c r="AC1300">
        <v>292142</v>
      </c>
      <c r="AD1300">
        <v>397863</v>
      </c>
      <c r="AE1300">
        <v>503583</v>
      </c>
    </row>
    <row r="1301" spans="1:34" x14ac:dyDescent="0.25">
      <c r="A1301" t="s">
        <v>2702</v>
      </c>
      <c r="B1301" t="s">
        <v>117</v>
      </c>
      <c r="J1301" t="s">
        <v>2719</v>
      </c>
      <c r="K1301" s="2" t="str">
        <f>+IFERROR(VLOOKUP(B1301,Sectores[[Sector]:[Columna1]],2),"")</f>
        <v>24 Socioeconómico</v>
      </c>
      <c r="L1301" s="2" t="str">
        <f>+IFERROR(VLOOKUP(C1301,Contenido[[Contenido]:[Columna1]],2,0),"")</f>
        <v/>
      </c>
      <c r="M1301" s="2" t="str">
        <f>+IFERROR(VLOOKUP(D1301,Temas[[Tema]:[Columna1]],2,0),"")</f>
        <v/>
      </c>
      <c r="T1301">
        <v>1812</v>
      </c>
      <c r="U1301">
        <v>1812</v>
      </c>
      <c r="V1301">
        <v>1812</v>
      </c>
      <c r="W1301">
        <v>1812</v>
      </c>
      <c r="X1301">
        <v>1794</v>
      </c>
      <c r="Y1301">
        <v>1776</v>
      </c>
      <c r="Z1301">
        <v>2704</v>
      </c>
      <c r="AA1301">
        <v>3631</v>
      </c>
      <c r="AB1301">
        <v>4382</v>
      </c>
      <c r="AC1301">
        <v>5132</v>
      </c>
      <c r="AD1301">
        <v>5328</v>
      </c>
      <c r="AE1301">
        <v>5524</v>
      </c>
      <c r="AF1301">
        <v>5808</v>
      </c>
      <c r="AG1301">
        <v>6093</v>
      </c>
      <c r="AH1301">
        <v>6377</v>
      </c>
    </row>
    <row r="1302" spans="1:34" x14ac:dyDescent="0.25">
      <c r="A1302" t="s">
        <v>2703</v>
      </c>
      <c r="B1302" t="s">
        <v>117</v>
      </c>
      <c r="J1302" t="s">
        <v>2719</v>
      </c>
      <c r="K1302" s="2" t="str">
        <f>+IFERROR(VLOOKUP(B1302,Sectores[[Sector]:[Columna1]],2),"")</f>
        <v>24 Socioeconómico</v>
      </c>
      <c r="L1302" s="2" t="str">
        <f>+IFERROR(VLOOKUP(C1302,Contenido[[Contenido]:[Columna1]],2,0),"")</f>
        <v/>
      </c>
      <c r="M1302" s="2" t="str">
        <f>+IFERROR(VLOOKUP(D1302,Temas[[Tema]:[Columna1]],2,0),"")</f>
        <v/>
      </c>
      <c r="T1302">
        <v>29461</v>
      </c>
      <c r="U1302">
        <v>29348</v>
      </c>
      <c r="V1302">
        <v>29235</v>
      </c>
      <c r="W1302">
        <v>29122</v>
      </c>
      <c r="X1302">
        <v>30281</v>
      </c>
      <c r="Y1302">
        <v>31439</v>
      </c>
      <c r="Z1302">
        <v>27977</v>
      </c>
      <c r="AA1302">
        <v>24514</v>
      </c>
      <c r="AB1302">
        <v>27041</v>
      </c>
      <c r="AC1302">
        <v>29567</v>
      </c>
      <c r="AD1302">
        <v>29525</v>
      </c>
      <c r="AE1302">
        <v>29483</v>
      </c>
      <c r="AF1302">
        <v>33805</v>
      </c>
      <c r="AG1302">
        <v>38127</v>
      </c>
      <c r="AH1302">
        <v>42449</v>
      </c>
    </row>
    <row r="1303" spans="1:34" x14ac:dyDescent="0.25">
      <c r="A1303" t="s">
        <v>2704</v>
      </c>
      <c r="B1303" t="s">
        <v>117</v>
      </c>
      <c r="J1303" t="s">
        <v>2719</v>
      </c>
      <c r="K1303" s="2" t="str">
        <f>+IFERROR(VLOOKUP(B1303,Sectores[[Sector]:[Columna1]],2),"")</f>
        <v>24 Socioeconómico</v>
      </c>
      <c r="L1303" s="2" t="str">
        <f>+IFERROR(VLOOKUP(C1303,Contenido[[Contenido]:[Columna1]],2,0),"")</f>
        <v/>
      </c>
      <c r="M1303" s="2" t="str">
        <f>+IFERROR(VLOOKUP(D1303,Temas[[Tema]:[Columna1]],2,0),"")</f>
        <v/>
      </c>
      <c r="T1303">
        <v>83271</v>
      </c>
      <c r="U1303">
        <v>86250</v>
      </c>
      <c r="V1303">
        <v>89229</v>
      </c>
      <c r="W1303">
        <v>92208</v>
      </c>
      <c r="X1303">
        <v>98897</v>
      </c>
      <c r="Y1303">
        <v>105586</v>
      </c>
      <c r="Z1303">
        <v>112698</v>
      </c>
      <c r="AA1303">
        <v>119809</v>
      </c>
      <c r="AB1303">
        <v>113027</v>
      </c>
      <c r="AC1303">
        <v>106245</v>
      </c>
      <c r="AD1303">
        <v>109951</v>
      </c>
      <c r="AE1303">
        <v>113657</v>
      </c>
      <c r="AF1303">
        <v>128930</v>
      </c>
      <c r="AG1303">
        <v>144202</v>
      </c>
      <c r="AH1303">
        <v>159475</v>
      </c>
    </row>
    <row r="1304" spans="1:34" x14ac:dyDescent="0.25">
      <c r="A1304" t="s">
        <v>2705</v>
      </c>
      <c r="B1304" t="s">
        <v>117</v>
      </c>
      <c r="J1304" t="s">
        <v>2719</v>
      </c>
      <c r="K1304" s="2" t="str">
        <f>+IFERROR(VLOOKUP(B1304,Sectores[[Sector]:[Columna1]],2),"")</f>
        <v>24 Socioeconómico</v>
      </c>
      <c r="L1304" s="2" t="str">
        <f>+IFERROR(VLOOKUP(C1304,Contenido[[Contenido]:[Columna1]],2,0),"")</f>
        <v/>
      </c>
      <c r="M1304" s="2" t="str">
        <f>+IFERROR(VLOOKUP(D1304,Temas[[Tema]:[Columna1]],2,0),"")</f>
        <v/>
      </c>
      <c r="T1304">
        <v>3310</v>
      </c>
      <c r="U1304">
        <v>4174</v>
      </c>
      <c r="V1304">
        <v>5038</v>
      </c>
      <c r="W1304">
        <v>5902</v>
      </c>
      <c r="X1304">
        <v>8246</v>
      </c>
      <c r="Y1304">
        <v>10589</v>
      </c>
      <c r="Z1304">
        <v>12693</v>
      </c>
      <c r="AA1304">
        <v>14796</v>
      </c>
      <c r="AB1304">
        <v>15734</v>
      </c>
      <c r="AC1304">
        <v>16671</v>
      </c>
      <c r="AD1304">
        <v>17071</v>
      </c>
      <c r="AE1304">
        <v>17470</v>
      </c>
      <c r="AF1304">
        <v>18426</v>
      </c>
      <c r="AG1304">
        <v>19382</v>
      </c>
      <c r="AH1304">
        <v>20338</v>
      </c>
    </row>
    <row r="1305" spans="1:34" x14ac:dyDescent="0.25">
      <c r="A1305" t="s">
        <v>2706</v>
      </c>
      <c r="B1305" t="s">
        <v>117</v>
      </c>
      <c r="J1305" t="s">
        <v>2719</v>
      </c>
      <c r="K1305" s="2" t="str">
        <f>+IFERROR(VLOOKUP(B1305,Sectores[[Sector]:[Columna1]],2),"")</f>
        <v>24 Socioeconómico</v>
      </c>
      <c r="L1305" s="2" t="str">
        <f>+IFERROR(VLOOKUP(C1305,Contenido[[Contenido]:[Columna1]],2,0),"")</f>
        <v/>
      </c>
      <c r="M1305" s="2" t="str">
        <f>+IFERROR(VLOOKUP(D1305,Temas[[Tema]:[Columna1]],2,0),"")</f>
        <v/>
      </c>
      <c r="T1305">
        <v>8476</v>
      </c>
      <c r="U1305">
        <v>10528</v>
      </c>
      <c r="V1305">
        <v>12579</v>
      </c>
      <c r="W1305">
        <v>14631</v>
      </c>
      <c r="X1305">
        <v>23702</v>
      </c>
      <c r="Y1305">
        <v>32772</v>
      </c>
      <c r="Z1305">
        <v>40340</v>
      </c>
      <c r="AA1305">
        <v>47907</v>
      </c>
      <c r="AB1305">
        <v>54194</v>
      </c>
      <c r="AC1305">
        <v>60481</v>
      </c>
      <c r="AD1305">
        <v>65033</v>
      </c>
      <c r="AE1305">
        <v>69584</v>
      </c>
      <c r="AF1305">
        <v>88332</v>
      </c>
      <c r="AG1305">
        <v>107080</v>
      </c>
      <c r="AH1305">
        <v>125828</v>
      </c>
    </row>
    <row r="1306" spans="1:34" x14ac:dyDescent="0.25">
      <c r="A1306" t="s">
        <v>2707</v>
      </c>
      <c r="B1306" t="s">
        <v>117</v>
      </c>
      <c r="J1306" t="s">
        <v>2719</v>
      </c>
      <c r="K1306" s="2" t="str">
        <f>+IFERROR(VLOOKUP(B1306,Sectores[[Sector]:[Columna1]],2),"")</f>
        <v>24 Socioeconómico</v>
      </c>
      <c r="L1306" s="2" t="str">
        <f>+IFERROR(VLOOKUP(C1306,Contenido[[Contenido]:[Columna1]],2,0),"")</f>
        <v/>
      </c>
      <c r="M1306" s="2" t="str">
        <f>+IFERROR(VLOOKUP(D1306,Temas[[Tema]:[Columna1]],2,0),"")</f>
        <v/>
      </c>
      <c r="T1306">
        <v>924708</v>
      </c>
      <c r="U1306">
        <v>944634</v>
      </c>
      <c r="V1306">
        <v>964559</v>
      </c>
      <c r="W1306">
        <v>984485</v>
      </c>
      <c r="X1306">
        <v>1078142</v>
      </c>
      <c r="Y1306">
        <v>1171798</v>
      </c>
      <c r="Z1306">
        <v>1252365</v>
      </c>
      <c r="AA1306">
        <v>1332932</v>
      </c>
      <c r="AB1306">
        <v>1343237</v>
      </c>
      <c r="AC1306">
        <v>1353541</v>
      </c>
      <c r="AD1306">
        <v>1404339</v>
      </c>
      <c r="AE1306">
        <v>1455136</v>
      </c>
      <c r="AF1306">
        <v>1525218</v>
      </c>
      <c r="AG1306">
        <v>1595301</v>
      </c>
      <c r="AH1306">
        <v>1665383</v>
      </c>
    </row>
    <row r="1307" spans="1:34" x14ac:dyDescent="0.25">
      <c r="A1307" t="s">
        <v>2708</v>
      </c>
      <c r="B1307" t="s">
        <v>117</v>
      </c>
      <c r="J1307" t="s">
        <v>2719</v>
      </c>
      <c r="K1307" s="2" t="str">
        <f>+IFERROR(VLOOKUP(B1307,Sectores[[Sector]:[Columna1]],2),"")</f>
        <v>24 Socioeconómico</v>
      </c>
      <c r="L1307" s="2" t="str">
        <f>+IFERROR(VLOOKUP(C1307,Contenido[[Contenido]:[Columna1]],2,0),"")</f>
        <v/>
      </c>
      <c r="M1307" s="2" t="str">
        <f>+IFERROR(VLOOKUP(D1307,Temas[[Tema]:[Columna1]],2,0),"")</f>
        <v/>
      </c>
      <c r="T1307">
        <v>15073812</v>
      </c>
      <c r="U1307">
        <v>15201041</v>
      </c>
      <c r="V1307">
        <v>15328271</v>
      </c>
      <c r="W1307">
        <v>15455500</v>
      </c>
      <c r="X1307">
        <v>15501236</v>
      </c>
      <c r="Y1307">
        <v>15546971</v>
      </c>
      <c r="Z1307">
        <v>15574344</v>
      </c>
      <c r="AA1307">
        <v>15601716</v>
      </c>
      <c r="AB1307">
        <v>15756032</v>
      </c>
      <c r="AC1307">
        <v>15910348</v>
      </c>
      <c r="AD1307">
        <v>15974594</v>
      </c>
      <c r="AE1307">
        <v>16038840</v>
      </c>
      <c r="AF1307">
        <v>16503630</v>
      </c>
      <c r="AG1307">
        <v>16968421</v>
      </c>
      <c r="AH1307">
        <v>17433211</v>
      </c>
    </row>
    <row r="1308" spans="1:34" x14ac:dyDescent="0.25">
      <c r="A1308" t="s">
        <v>2709</v>
      </c>
      <c r="B1308" t="s">
        <v>117</v>
      </c>
      <c r="J1308" t="s">
        <v>2719</v>
      </c>
      <c r="K1308" s="2" t="str">
        <f>+IFERROR(VLOOKUP(B1308,Sectores[[Sector]:[Columna1]],2),"")</f>
        <v>24 Socioeconómico</v>
      </c>
      <c r="L1308" s="2" t="str">
        <f>+IFERROR(VLOOKUP(C1308,Contenido[[Contenido]:[Columna1]],2,0),"")</f>
        <v/>
      </c>
      <c r="M1308" s="2" t="str">
        <f>+IFERROR(VLOOKUP(D1308,Temas[[Tema]:[Columna1]],2,0),"")</f>
        <v/>
      </c>
      <c r="T1308">
        <v>2221</v>
      </c>
      <c r="U1308">
        <v>3360</v>
      </c>
      <c r="V1308">
        <v>4498</v>
      </c>
      <c r="W1308">
        <v>5637</v>
      </c>
      <c r="X1308">
        <v>6404</v>
      </c>
      <c r="Y1308">
        <v>7170</v>
      </c>
      <c r="Z1308">
        <v>4763</v>
      </c>
      <c r="AA1308">
        <v>2355</v>
      </c>
      <c r="AB1308">
        <v>4556</v>
      </c>
      <c r="AC1308">
        <v>6756</v>
      </c>
      <c r="AD1308">
        <v>4476</v>
      </c>
      <c r="AE1308">
        <v>2195</v>
      </c>
      <c r="AF1308">
        <v>2524</v>
      </c>
      <c r="AG1308">
        <v>2853</v>
      </c>
      <c r="AH1308">
        <v>3182</v>
      </c>
    </row>
    <row r="1309" spans="1:34" x14ac:dyDescent="0.25">
      <c r="A1309" t="s">
        <v>2710</v>
      </c>
      <c r="B1309" t="s">
        <v>117</v>
      </c>
      <c r="J1309" t="s">
        <v>2719</v>
      </c>
      <c r="K1309" s="2" t="str">
        <f>+IFERROR(VLOOKUP(B1309,Sectores[[Sector]:[Columna1]],2),"")</f>
        <v>24 Socioeconómico</v>
      </c>
      <c r="L1309" s="2" t="str">
        <f>+IFERROR(VLOOKUP(C1309,Contenido[[Contenido]:[Columna1]],2,0),"")</f>
        <v/>
      </c>
      <c r="M1309" s="2" t="str">
        <f>+IFERROR(VLOOKUP(D1309,Temas[[Tema]:[Columna1]],2,0),"")</f>
        <v/>
      </c>
      <c r="T1309">
        <v>6435</v>
      </c>
      <c r="U1309">
        <v>9490</v>
      </c>
      <c r="V1309">
        <v>12544</v>
      </c>
      <c r="W1309">
        <v>15599</v>
      </c>
      <c r="X1309">
        <v>14929</v>
      </c>
      <c r="Y1309">
        <v>14258</v>
      </c>
      <c r="Z1309">
        <v>18892</v>
      </c>
      <c r="AA1309">
        <v>23526</v>
      </c>
      <c r="AB1309">
        <v>23707</v>
      </c>
      <c r="AC1309">
        <v>23887</v>
      </c>
      <c r="AD1309">
        <v>21346</v>
      </c>
      <c r="AE1309">
        <v>18805</v>
      </c>
      <c r="AF1309">
        <v>23930</v>
      </c>
      <c r="AG1309">
        <v>29056</v>
      </c>
      <c r="AH1309">
        <v>34181</v>
      </c>
    </row>
    <row r="1310" spans="1:34" x14ac:dyDescent="0.25">
      <c r="A1310" t="s">
        <v>2711</v>
      </c>
      <c r="B1310" t="s">
        <v>117</v>
      </c>
      <c r="J1310" t="s">
        <v>2719</v>
      </c>
      <c r="K1310" s="2" t="str">
        <f>+IFERROR(VLOOKUP(B1310,Sectores[[Sector]:[Columna1]],2),"")</f>
        <v>24 Socioeconómico</v>
      </c>
      <c r="L1310" s="2" t="str">
        <f>+IFERROR(VLOOKUP(C1310,Contenido[[Contenido]:[Columna1]],2,0),"")</f>
        <v/>
      </c>
      <c r="M1310" s="2" t="str">
        <f>+IFERROR(VLOOKUP(D1310,Temas[[Tema]:[Columna1]],2,0),"")</f>
        <v/>
      </c>
      <c r="T1310">
        <v>1246</v>
      </c>
      <c r="U1310">
        <v>1549</v>
      </c>
      <c r="V1310">
        <v>1852</v>
      </c>
      <c r="W1310">
        <v>2155</v>
      </c>
      <c r="X1310">
        <v>1772</v>
      </c>
      <c r="Y1310">
        <v>1389</v>
      </c>
      <c r="Z1310">
        <v>1143</v>
      </c>
      <c r="AA1310">
        <v>897</v>
      </c>
      <c r="AB1310">
        <v>513</v>
      </c>
      <c r="AC1310">
        <v>129</v>
      </c>
      <c r="AD1310">
        <v>536</v>
      </c>
      <c r="AE1310">
        <v>943</v>
      </c>
      <c r="AF1310">
        <v>945</v>
      </c>
      <c r="AG1310">
        <v>947</v>
      </c>
      <c r="AH1310">
        <v>949</v>
      </c>
    </row>
    <row r="1311" spans="1:34" x14ac:dyDescent="0.25">
      <c r="A1311" t="s">
        <v>2712</v>
      </c>
      <c r="B1311" t="s">
        <v>117</v>
      </c>
      <c r="J1311" t="s">
        <v>2719</v>
      </c>
      <c r="K1311" s="2" t="str">
        <f>+IFERROR(VLOOKUP(B1311,Sectores[[Sector]:[Columna1]],2),"")</f>
        <v>24 Socioeconómico</v>
      </c>
      <c r="L1311" s="2" t="str">
        <f>+IFERROR(VLOOKUP(C1311,Contenido[[Contenido]:[Columna1]],2,0),"")</f>
        <v/>
      </c>
      <c r="M1311" s="2" t="str">
        <f>+IFERROR(VLOOKUP(D1311,Temas[[Tema]:[Columna1]],2,0),"")</f>
        <v/>
      </c>
      <c r="T1311">
        <v>0</v>
      </c>
      <c r="U1311">
        <v>0</v>
      </c>
      <c r="V1311">
        <v>0</v>
      </c>
      <c r="W1311">
        <v>0</v>
      </c>
      <c r="X1311">
        <v>0</v>
      </c>
      <c r="Y1311">
        <v>0</v>
      </c>
      <c r="Z1311">
        <v>0</v>
      </c>
      <c r="AA1311">
        <v>0</v>
      </c>
      <c r="AB1311">
        <v>0</v>
      </c>
      <c r="AC1311">
        <v>0</v>
      </c>
      <c r="AD1311">
        <v>0</v>
      </c>
      <c r="AE1311">
        <v>0</v>
      </c>
      <c r="AF1311">
        <v>3030</v>
      </c>
      <c r="AG1311">
        <v>6059</v>
      </c>
      <c r="AH1311">
        <v>9089</v>
      </c>
    </row>
    <row r="1312" spans="1:34" x14ac:dyDescent="0.25">
      <c r="A1312" t="s">
        <v>2713</v>
      </c>
      <c r="B1312" t="s">
        <v>117</v>
      </c>
      <c r="J1312" t="s">
        <v>2719</v>
      </c>
      <c r="K1312" s="2" t="str">
        <f>+IFERROR(VLOOKUP(B1312,Sectores[[Sector]:[Columna1]],2),"")</f>
        <v>24 Socioeconómico</v>
      </c>
      <c r="L1312" s="2" t="str">
        <f>+IFERROR(VLOOKUP(C1312,Contenido[[Contenido]:[Columna1]],2,0),"")</f>
        <v/>
      </c>
      <c r="M1312" s="2" t="str">
        <f>+IFERROR(VLOOKUP(D1312,Temas[[Tema]:[Columna1]],2,0),"")</f>
        <v/>
      </c>
      <c r="T1312">
        <v>22782</v>
      </c>
      <c r="U1312">
        <v>23146</v>
      </c>
      <c r="V1312">
        <v>23511</v>
      </c>
      <c r="W1312">
        <v>23875</v>
      </c>
      <c r="X1312">
        <v>25065</v>
      </c>
      <c r="Y1312">
        <v>26255</v>
      </c>
      <c r="Z1312">
        <v>26868</v>
      </c>
      <c r="AA1312">
        <v>27481</v>
      </c>
      <c r="AB1312">
        <v>27559</v>
      </c>
      <c r="AC1312">
        <v>27636</v>
      </c>
      <c r="AD1312">
        <v>28296</v>
      </c>
      <c r="AE1312">
        <v>28956</v>
      </c>
    </row>
    <row r="1313" spans="1:34" x14ac:dyDescent="0.25">
      <c r="A1313" t="s">
        <v>2714</v>
      </c>
      <c r="B1313" t="s">
        <v>117</v>
      </c>
      <c r="J1313" t="s">
        <v>2719</v>
      </c>
      <c r="K1313" s="2" t="str">
        <f>+IFERROR(VLOOKUP(B1313,Sectores[[Sector]:[Columna1]],2),"")</f>
        <v>24 Socioeconómico</v>
      </c>
      <c r="L1313" s="2" t="str">
        <f>+IFERROR(VLOOKUP(C1313,Contenido[[Contenido]:[Columna1]],2,0),"")</f>
        <v/>
      </c>
      <c r="M1313" s="2" t="str">
        <f>+IFERROR(VLOOKUP(D1313,Temas[[Tema]:[Columna1]],2,0),"")</f>
        <v/>
      </c>
      <c r="T1313">
        <v>103</v>
      </c>
      <c r="U1313">
        <v>114</v>
      </c>
      <c r="V1313">
        <v>125</v>
      </c>
      <c r="W1313">
        <v>136</v>
      </c>
      <c r="X1313">
        <v>393</v>
      </c>
      <c r="Y1313">
        <v>650</v>
      </c>
      <c r="Z1313">
        <v>608</v>
      </c>
      <c r="AA1313">
        <v>566</v>
      </c>
      <c r="AB1313">
        <v>486</v>
      </c>
      <c r="AC1313">
        <v>406</v>
      </c>
      <c r="AD1313">
        <v>556</v>
      </c>
      <c r="AE1313">
        <v>705</v>
      </c>
    </row>
    <row r="1314" spans="1:34" x14ac:dyDescent="0.25">
      <c r="A1314" t="s">
        <v>2715</v>
      </c>
      <c r="B1314" t="s">
        <v>117</v>
      </c>
      <c r="J1314" t="s">
        <v>2719</v>
      </c>
      <c r="K1314" s="2" t="str">
        <f>+IFERROR(VLOOKUP(B1314,Sectores[[Sector]:[Columna1]],2),"")</f>
        <v>24 Socioeconómico</v>
      </c>
      <c r="L1314" s="2" t="str">
        <f>+IFERROR(VLOOKUP(C1314,Contenido[[Contenido]:[Columna1]],2,0),"")</f>
        <v/>
      </c>
      <c r="M1314" s="2" t="str">
        <f>+IFERROR(VLOOKUP(D1314,Temas[[Tema]:[Columna1]],2,0),"")</f>
        <v/>
      </c>
      <c r="T1314">
        <v>210581</v>
      </c>
      <c r="U1314">
        <v>218844</v>
      </c>
      <c r="V1314">
        <v>227107</v>
      </c>
      <c r="W1314">
        <v>235370</v>
      </c>
      <c r="X1314">
        <v>248479</v>
      </c>
      <c r="Y1314">
        <v>261587</v>
      </c>
      <c r="Z1314">
        <v>273921</v>
      </c>
      <c r="AA1314">
        <v>286254</v>
      </c>
      <c r="AB1314">
        <v>291842</v>
      </c>
      <c r="AC1314">
        <v>297429</v>
      </c>
      <c r="AD1314">
        <v>296406</v>
      </c>
      <c r="AE1314">
        <v>295382</v>
      </c>
    </row>
    <row r="1315" spans="1:34" x14ac:dyDescent="0.25">
      <c r="A1315" t="s">
        <v>2716</v>
      </c>
      <c r="B1315" t="s">
        <v>117</v>
      </c>
      <c r="J1315" t="s">
        <v>2719</v>
      </c>
      <c r="K1315" s="2" t="str">
        <f>+IFERROR(VLOOKUP(B1315,Sectores[[Sector]:[Columna1]],2),"")</f>
        <v>24 Socioeconómico</v>
      </c>
      <c r="L1315" s="2" t="str">
        <f>+IFERROR(VLOOKUP(C1315,Contenido[[Contenido]:[Columna1]],2,0),"")</f>
        <v/>
      </c>
      <c r="M1315" s="2" t="str">
        <f>+IFERROR(VLOOKUP(D1315,Temas[[Tema]:[Columna1]],2,0),"")</f>
        <v/>
      </c>
      <c r="T1315">
        <v>4785</v>
      </c>
      <c r="U1315">
        <v>4441</v>
      </c>
      <c r="V1315">
        <v>4098</v>
      </c>
      <c r="W1315">
        <v>3754</v>
      </c>
      <c r="X1315">
        <v>5494</v>
      </c>
      <c r="Y1315">
        <v>7234</v>
      </c>
      <c r="Z1315">
        <v>6881</v>
      </c>
      <c r="AA1315">
        <v>6527</v>
      </c>
      <c r="AB1315">
        <v>8188</v>
      </c>
      <c r="AC1315">
        <v>9848</v>
      </c>
      <c r="AD1315">
        <v>9565</v>
      </c>
      <c r="AE1315">
        <v>9281</v>
      </c>
    </row>
    <row r="1316" spans="1:34" x14ac:dyDescent="0.25">
      <c r="A1316" t="s">
        <v>2717</v>
      </c>
      <c r="B1316" t="s">
        <v>117</v>
      </c>
      <c r="J1316" t="s">
        <v>2719</v>
      </c>
      <c r="K1316" s="2" t="str">
        <f>+IFERROR(VLOOKUP(B1316,Sectores[[Sector]:[Columna1]],2),"")</f>
        <v>24 Socioeconómico</v>
      </c>
      <c r="L1316" s="2" t="str">
        <f>+IFERROR(VLOOKUP(C1316,Contenido[[Contenido]:[Columna1]],2,0),"")</f>
        <v/>
      </c>
      <c r="M1316" s="2" t="str">
        <f>+IFERROR(VLOOKUP(D1316,Temas[[Tema]:[Columna1]],2,0),"")</f>
        <v/>
      </c>
      <c r="T1316">
        <v>1806</v>
      </c>
      <c r="U1316">
        <v>1765</v>
      </c>
      <c r="V1316">
        <v>1723</v>
      </c>
      <c r="W1316">
        <v>1682</v>
      </c>
      <c r="X1316">
        <v>2414</v>
      </c>
      <c r="Y1316">
        <v>3146</v>
      </c>
      <c r="Z1316">
        <v>2157</v>
      </c>
      <c r="AA1316">
        <v>1167</v>
      </c>
      <c r="AB1316">
        <v>1536</v>
      </c>
      <c r="AC1316">
        <v>1905</v>
      </c>
      <c r="AD1316">
        <v>1462</v>
      </c>
      <c r="AE1316">
        <v>1019</v>
      </c>
    </row>
    <row r="1317" spans="1:34" x14ac:dyDescent="0.25">
      <c r="A1317" t="s">
        <v>2718</v>
      </c>
      <c r="B1317" t="s">
        <v>117</v>
      </c>
      <c r="J1317" t="s">
        <v>2719</v>
      </c>
      <c r="K1317" s="2" t="str">
        <f>+IFERROR(VLOOKUP(B1317,Sectores[[Sector]:[Columna1]],2),"")</f>
        <v>24 Socioeconómico</v>
      </c>
      <c r="L1317" s="2" t="str">
        <f>+IFERROR(VLOOKUP(C1317,Contenido[[Contenido]:[Columna1]],2,0),"")</f>
        <v/>
      </c>
      <c r="M1317" s="2" t="str">
        <f>+IFERROR(VLOOKUP(D1317,Temas[[Tema]:[Columna1]],2,0),"")</f>
        <v/>
      </c>
      <c r="T1317">
        <v>25</v>
      </c>
      <c r="U1317">
        <v>62</v>
      </c>
      <c r="V1317">
        <v>99</v>
      </c>
      <c r="W1317">
        <v>136</v>
      </c>
      <c r="X1317">
        <v>158</v>
      </c>
      <c r="Y1317">
        <v>180</v>
      </c>
      <c r="Z1317">
        <v>190</v>
      </c>
      <c r="AA1317">
        <v>200</v>
      </c>
      <c r="AB1317">
        <v>443</v>
      </c>
      <c r="AC1317">
        <v>686</v>
      </c>
      <c r="AD1317">
        <v>350</v>
      </c>
      <c r="AE1317">
        <v>13</v>
      </c>
    </row>
    <row r="1318" spans="1:34" x14ac:dyDescent="0.25">
      <c r="A1318" t="s">
        <v>2720</v>
      </c>
      <c r="B1318" t="s">
        <v>2728</v>
      </c>
      <c r="C1318" t="s">
        <v>2729</v>
      </c>
      <c r="D1318" t="s">
        <v>2732</v>
      </c>
      <c r="E1318" t="s">
        <v>2720</v>
      </c>
      <c r="F1318" t="s">
        <v>2735</v>
      </c>
      <c r="G1318" t="s">
        <v>2736</v>
      </c>
      <c r="J1318" t="s">
        <v>1037</v>
      </c>
      <c r="K1318" s="2" t="str">
        <f>+IFERROR(VLOOKUP(B1318,Sectores[[Sector]:[Columna1]],2),"")</f>
        <v>15 Industria Manufacturera</v>
      </c>
      <c r="L1318" s="2" t="str">
        <f>+IFERROR(VLOOKUP(C1318,Contenido[[Contenido]:[Columna1]],2,0),"")</f>
        <v>30.03 Impuestos</v>
      </c>
      <c r="M1318" s="2" t="str">
        <f>+IFERROR(VLOOKUP(D1318,Temas[[Tema]:[Columna1]],2,0),"")</f>
        <v>30.01.03 Valor</v>
      </c>
      <c r="W1318">
        <v>4567961.3541477956</v>
      </c>
      <c r="X1318">
        <v>7085706.3176501254</v>
      </c>
      <c r="Y1318">
        <v>9008441.5642140917</v>
      </c>
      <c r="Z1318">
        <v>9527689.2580632102</v>
      </c>
      <c r="AA1318">
        <v>9086413.098524034</v>
      </c>
      <c r="AB1318">
        <v>9208866.6974918265</v>
      </c>
      <c r="AC1318">
        <v>11690994.951733463</v>
      </c>
      <c r="AD1318">
        <v>11470112.05627594</v>
      </c>
      <c r="AE1318">
        <v>12371669.011251677</v>
      </c>
      <c r="AF1318">
        <v>14453237.02898097</v>
      </c>
      <c r="AG1318">
        <v>14306908.946254015</v>
      </c>
      <c r="AH1318">
        <v>12518711.389832918</v>
      </c>
    </row>
    <row r="1319" spans="1:34" x14ac:dyDescent="0.25">
      <c r="A1319" t="s">
        <v>2721</v>
      </c>
      <c r="B1319" t="s">
        <v>2728</v>
      </c>
      <c r="C1319" t="s">
        <v>2729</v>
      </c>
      <c r="D1319" t="s">
        <v>2732</v>
      </c>
      <c r="E1319" t="s">
        <v>2721</v>
      </c>
      <c r="F1319" t="s">
        <v>2735</v>
      </c>
      <c r="G1319" t="s">
        <v>2736</v>
      </c>
      <c r="J1319" t="s">
        <v>1037</v>
      </c>
      <c r="K1319" s="2" t="str">
        <f>+IFERROR(VLOOKUP(B1319,Sectores[[Sector]:[Columna1]],2),"")</f>
        <v>15 Industria Manufacturera</v>
      </c>
      <c r="L1319" s="2" t="str">
        <f>+IFERROR(VLOOKUP(C1319,Contenido[[Contenido]:[Columna1]],2,0),"")</f>
        <v>30.03 Impuestos</v>
      </c>
      <c r="M1319" s="2" t="str">
        <f>+IFERROR(VLOOKUP(D1319,Temas[[Tema]:[Columna1]],2,0),"")</f>
        <v>30.01.03 Valor</v>
      </c>
      <c r="W1319">
        <v>7054486.0886713509</v>
      </c>
      <c r="X1319">
        <v>8402773.3615299333</v>
      </c>
      <c r="Y1319">
        <v>9443335.2020120285</v>
      </c>
      <c r="Z1319">
        <v>10453258.629853379</v>
      </c>
      <c r="AA1319">
        <v>11173483.782437911</v>
      </c>
      <c r="AB1319">
        <v>12120612.714684619</v>
      </c>
      <c r="AC1319">
        <v>13206596.23806287</v>
      </c>
      <c r="AD1319">
        <v>14071932.782216031</v>
      </c>
      <c r="AE1319">
        <v>15061273.722172214</v>
      </c>
      <c r="AF1319">
        <v>16212270.081550028</v>
      </c>
      <c r="AG1319">
        <v>16357282.799323363</v>
      </c>
      <c r="AH1319">
        <v>15880962</v>
      </c>
    </row>
    <row r="1320" spans="1:34" x14ac:dyDescent="0.25">
      <c r="A1320" t="s">
        <v>2722</v>
      </c>
      <c r="B1320" t="s">
        <v>2728</v>
      </c>
      <c r="C1320" t="s">
        <v>2729</v>
      </c>
      <c r="D1320" t="s">
        <v>2732</v>
      </c>
      <c r="E1320" t="s">
        <v>2722</v>
      </c>
      <c r="F1320" t="s">
        <v>2735</v>
      </c>
      <c r="G1320" t="s">
        <v>2736</v>
      </c>
      <c r="J1320" t="s">
        <v>1037</v>
      </c>
      <c r="K1320" s="2" t="str">
        <f>+IFERROR(VLOOKUP(B1320,Sectores[[Sector]:[Columna1]],2),"")</f>
        <v>15 Industria Manufacturera</v>
      </c>
      <c r="L1320" s="2" t="str">
        <f>+IFERROR(VLOOKUP(C1320,Contenido[[Contenido]:[Columna1]],2,0),"")</f>
        <v>30.03 Impuestos</v>
      </c>
      <c r="M1320" s="2" t="str">
        <f>+IFERROR(VLOOKUP(D1320,Temas[[Tema]:[Columna1]],2,0),"")</f>
        <v>30.01.03 Valor</v>
      </c>
      <c r="W1320">
        <v>1241354.672176372</v>
      </c>
      <c r="X1320">
        <v>1561205.5812690002</v>
      </c>
      <c r="Y1320">
        <v>1742794.3319579998</v>
      </c>
      <c r="Z1320">
        <v>1892992.0424529996</v>
      </c>
      <c r="AA1320">
        <v>1987472.8010689996</v>
      </c>
      <c r="AB1320">
        <v>2224223.8301649992</v>
      </c>
      <c r="AC1320">
        <v>2378176.7980560004</v>
      </c>
      <c r="AD1320">
        <v>2521075.314121</v>
      </c>
      <c r="AE1320">
        <v>2619778.6118720002</v>
      </c>
      <c r="AF1320">
        <v>2728475.2780930004</v>
      </c>
      <c r="AG1320">
        <v>2802132.086168</v>
      </c>
      <c r="AH1320">
        <v>2854866</v>
      </c>
    </row>
    <row r="1321" spans="1:34" x14ac:dyDescent="0.25">
      <c r="A1321" t="s">
        <v>2723</v>
      </c>
      <c r="B1321" t="s">
        <v>2728</v>
      </c>
      <c r="C1321" t="s">
        <v>2729</v>
      </c>
      <c r="D1321" t="s">
        <v>2732</v>
      </c>
      <c r="E1321" t="s">
        <v>2723</v>
      </c>
      <c r="F1321" t="s">
        <v>2735</v>
      </c>
      <c r="G1321" t="s">
        <v>2736</v>
      </c>
      <c r="J1321" t="s">
        <v>1037</v>
      </c>
      <c r="K1321" s="2" t="str">
        <f>+IFERROR(VLOOKUP(B1321,Sectores[[Sector]:[Columna1]],2),"")</f>
        <v>15 Industria Manufacturera</v>
      </c>
      <c r="L1321" s="2" t="str">
        <f>+IFERROR(VLOOKUP(C1321,Contenido[[Contenido]:[Columna1]],2,0),"")</f>
        <v>30.03 Impuestos</v>
      </c>
      <c r="M1321" s="2" t="str">
        <f>+IFERROR(VLOOKUP(D1321,Temas[[Tema]:[Columna1]],2,0),"")</f>
        <v>30.01.03 Valor</v>
      </c>
      <c r="W1321">
        <v>63235.629506787009</v>
      </c>
      <c r="X1321">
        <v>204351.85794640888</v>
      </c>
      <c r="Y1321">
        <v>265509.26117084327</v>
      </c>
      <c r="Z1321">
        <v>319545.52103617491</v>
      </c>
      <c r="AA1321">
        <v>247266.44256599998</v>
      </c>
      <c r="AB1321">
        <v>263785.467833</v>
      </c>
      <c r="AC1321">
        <v>269718.32099299988</v>
      </c>
      <c r="AD1321">
        <v>462200.62220000004</v>
      </c>
      <c r="AE1321">
        <v>514684.02860643825</v>
      </c>
      <c r="AF1321">
        <v>585409.97931300011</v>
      </c>
      <c r="AG1321">
        <v>668211.20531500003</v>
      </c>
      <c r="AH1321">
        <v>350537</v>
      </c>
    </row>
    <row r="1322" spans="1:34" x14ac:dyDescent="0.25">
      <c r="A1322" t="s">
        <v>2724</v>
      </c>
      <c r="B1322" t="s">
        <v>2728</v>
      </c>
      <c r="C1322" t="s">
        <v>2729</v>
      </c>
      <c r="D1322" t="s">
        <v>2732</v>
      </c>
      <c r="E1322" t="s">
        <v>2724</v>
      </c>
      <c r="F1322" t="s">
        <v>2735</v>
      </c>
      <c r="G1322" t="s">
        <v>2736</v>
      </c>
      <c r="J1322" t="s">
        <v>1037</v>
      </c>
      <c r="K1322" s="2" t="str">
        <f>+IFERROR(VLOOKUP(B1322,Sectores[[Sector]:[Columna1]],2),"")</f>
        <v>15 Industria Manufacturera</v>
      </c>
      <c r="L1322" s="2" t="str">
        <f>+IFERROR(VLOOKUP(C1322,Contenido[[Contenido]:[Columna1]],2,0),"")</f>
        <v>30.03 Impuestos</v>
      </c>
      <c r="M1322" s="2" t="str">
        <f>+IFERROR(VLOOKUP(D1322,Temas[[Tema]:[Columna1]],2,0),"")</f>
        <v>30.01.03 Valor</v>
      </c>
      <c r="W1322">
        <v>163157.4825011018</v>
      </c>
      <c r="X1322">
        <v>267400.46808149398</v>
      </c>
      <c r="Y1322">
        <v>290816.05782826385</v>
      </c>
      <c r="Z1322">
        <v>314340.45107038546</v>
      </c>
      <c r="AA1322">
        <v>303397.03927313618</v>
      </c>
      <c r="AB1322">
        <v>337842.57553911721</v>
      </c>
      <c r="AC1322">
        <v>324333.84455504647</v>
      </c>
      <c r="AD1322">
        <v>308863.5735353753</v>
      </c>
      <c r="AE1322">
        <v>321140.6831076651</v>
      </c>
      <c r="AF1322">
        <v>347556.77144400624</v>
      </c>
      <c r="AG1322">
        <v>331846.27738331218</v>
      </c>
      <c r="AH1322">
        <v>293715</v>
      </c>
    </row>
    <row r="1323" spans="1:34" x14ac:dyDescent="0.25">
      <c r="A1323" t="s">
        <v>2725</v>
      </c>
      <c r="B1323" t="s">
        <v>2728</v>
      </c>
      <c r="C1323" t="s">
        <v>2729</v>
      </c>
      <c r="D1323" t="s">
        <v>2732</v>
      </c>
      <c r="E1323" t="s">
        <v>2725</v>
      </c>
      <c r="F1323" t="s">
        <v>2735</v>
      </c>
      <c r="G1323" t="s">
        <v>2736</v>
      </c>
      <c r="J1323" t="s">
        <v>1037</v>
      </c>
      <c r="K1323" s="2" t="str">
        <f>+IFERROR(VLOOKUP(B1323,Sectores[[Sector]:[Columna1]],2),"")</f>
        <v>15 Industria Manufacturera</v>
      </c>
      <c r="L1323" s="2" t="str">
        <f>+IFERROR(VLOOKUP(C1323,Contenido[[Contenido]:[Columna1]],2,0),"")</f>
        <v>30.03 Impuestos</v>
      </c>
      <c r="M1323" s="2" t="str">
        <f>+IFERROR(VLOOKUP(D1323,Temas[[Tema]:[Columna1]],2,0),"")</f>
        <v>30.01.03 Valor</v>
      </c>
      <c r="W1323">
        <v>355561.30053170823</v>
      </c>
      <c r="X1323">
        <v>203470.99096362249</v>
      </c>
      <c r="Y1323">
        <v>336952.50243363885</v>
      </c>
      <c r="Z1323">
        <v>499632.5986817641</v>
      </c>
      <c r="AA1323">
        <v>378744.15456889314</v>
      </c>
      <c r="AB1323">
        <v>361244.13897872443</v>
      </c>
      <c r="AC1323">
        <v>537397.95027435024</v>
      </c>
      <c r="AD1323">
        <v>641137.47512884031</v>
      </c>
      <c r="AE1323">
        <v>746315.71942866186</v>
      </c>
      <c r="AF1323">
        <v>854714.78780106117</v>
      </c>
      <c r="AG1323">
        <v>716223.1464301286</v>
      </c>
      <c r="AH1323">
        <v>462785</v>
      </c>
    </row>
    <row r="1324" spans="1:34" x14ac:dyDescent="0.25">
      <c r="A1324" t="s">
        <v>2726</v>
      </c>
      <c r="B1324" t="s">
        <v>2728</v>
      </c>
      <c r="C1324" t="s">
        <v>2730</v>
      </c>
      <c r="D1324" t="s">
        <v>2732</v>
      </c>
      <c r="E1324" t="s">
        <v>2726</v>
      </c>
      <c r="F1324" t="s">
        <v>2735</v>
      </c>
      <c r="G1324" t="s">
        <v>2736</v>
      </c>
      <c r="J1324" t="s">
        <v>1037</v>
      </c>
      <c r="K1324" s="2" t="str">
        <f>+IFERROR(VLOOKUP(B1324,Sectores[[Sector]:[Columna1]],2),"")</f>
        <v>15 Industria Manufacturera</v>
      </c>
      <c r="L1324" s="2" t="str">
        <f>+IFERROR(VLOOKUP(C1324,Contenido[[Contenido]:[Columna1]],2,0),"")</f>
        <v>30.02 Deudas</v>
      </c>
      <c r="M1324" s="2" t="str">
        <f>+IFERROR(VLOOKUP(D1324,Temas[[Tema]:[Columna1]],2,0),"")</f>
        <v>30.01.03 Valor</v>
      </c>
      <c r="W1324">
        <v>-81525.326646108879</v>
      </c>
      <c r="X1324">
        <v>-139777.35427657797</v>
      </c>
      <c r="Y1324">
        <v>-18336.223562212854</v>
      </c>
      <c r="Z1324">
        <v>-234297.74576193377</v>
      </c>
      <c r="AA1324">
        <v>-196194.24912098312</v>
      </c>
      <c r="AB1324">
        <v>-23518.702639283216</v>
      </c>
      <c r="AC1324">
        <v>-702421.90307678352</v>
      </c>
      <c r="AD1324">
        <v>-368260.27071527613</v>
      </c>
      <c r="AE1324">
        <v>-758988.12624265742</v>
      </c>
      <c r="AF1324">
        <v>-750932.18899226899</v>
      </c>
      <c r="AG1324">
        <v>-453871.58426781528</v>
      </c>
      <c r="AH1324">
        <v>-294644</v>
      </c>
    </row>
    <row r="1325" spans="1:34" x14ac:dyDescent="0.25">
      <c r="A1325" t="s">
        <v>2727</v>
      </c>
      <c r="B1325" t="s">
        <v>2728</v>
      </c>
      <c r="C1325" t="s">
        <v>2731</v>
      </c>
      <c r="D1325" t="s">
        <v>2732</v>
      </c>
      <c r="E1325" t="s">
        <v>2727</v>
      </c>
      <c r="F1325" t="s">
        <v>2735</v>
      </c>
      <c r="G1325" t="s">
        <v>2736</v>
      </c>
      <c r="J1325" t="s">
        <v>1037</v>
      </c>
      <c r="K1325" s="2" t="str">
        <f>+IFERROR(VLOOKUP(B1325,Sectores[[Sector]:[Columna1]],2),"")</f>
        <v>15 Industria Manufacturera</v>
      </c>
      <c r="L1325" s="2" t="str">
        <f>+IFERROR(VLOOKUP(C1325,Contenido[[Contenido]:[Columna1]],2,0),"")</f>
        <v>30.01 Cuentas no trobutarias</v>
      </c>
      <c r="M1325" s="2" t="str">
        <f>+IFERROR(VLOOKUP(D1325,Temas[[Tema]:[Columna1]],2,0),"")</f>
        <v>30.01.03 Valor</v>
      </c>
      <c r="W1325">
        <v>-17674.929015999998</v>
      </c>
      <c r="X1325">
        <v>-7417.2601009999989</v>
      </c>
      <c r="Y1325">
        <v>31688.820587999988</v>
      </c>
      <c r="Z1325">
        <v>-3131.1156470000005</v>
      </c>
      <c r="AA1325">
        <v>-27540.337975000002</v>
      </c>
      <c r="AB1325">
        <v>-8000.9313699999993</v>
      </c>
      <c r="AC1325">
        <v>-26980.292700000002</v>
      </c>
      <c r="AD1325">
        <v>-108894.6516369991</v>
      </c>
      <c r="AE1325">
        <v>-121806.60567900003</v>
      </c>
      <c r="AF1325">
        <v>-126557.68266499999</v>
      </c>
      <c r="AG1325">
        <v>-149510.49091299999</v>
      </c>
      <c r="AH1325">
        <v>-58547</v>
      </c>
    </row>
    <row r="1326" spans="1:34" x14ac:dyDescent="0.25">
      <c r="A1326" t="s">
        <v>2752</v>
      </c>
      <c r="B1326" t="s">
        <v>2728</v>
      </c>
      <c r="C1326" t="s">
        <v>2729</v>
      </c>
      <c r="D1326" t="s">
        <v>2733</v>
      </c>
      <c r="E1326" t="s">
        <v>2720</v>
      </c>
      <c r="F1326" t="s">
        <v>274</v>
      </c>
      <c r="G1326" t="s">
        <v>2736</v>
      </c>
      <c r="J1326" t="s">
        <v>1037</v>
      </c>
      <c r="K1326" s="2" t="str">
        <f>+IFERROR(VLOOKUP(B1326,Sectores[[Sector]:[Columna1]],2),"")</f>
        <v>15 Industria Manufacturera</v>
      </c>
      <c r="L1326" s="2" t="str">
        <f>+IFERROR(VLOOKUP(C1326,Contenido[[Contenido]:[Columna1]],2,0),"")</f>
        <v>30.03 Impuestos</v>
      </c>
      <c r="M1326" s="2" t="str">
        <f>+IFERROR(VLOOKUP(D1326,Temas[[Tema]:[Columna1]],2,0),"")</f>
        <v>30.01.02 Proporción del total</v>
      </c>
      <c r="W1326">
        <v>0.3422576776433689</v>
      </c>
      <c r="X1326">
        <v>0.40310738543929558</v>
      </c>
      <c r="Y1326">
        <v>0.4269160482216654</v>
      </c>
      <c r="Z1326">
        <v>0.41843113113173119</v>
      </c>
      <c r="AA1326">
        <v>0.39586965461952872</v>
      </c>
      <c r="AB1326">
        <v>0.37610151989100077</v>
      </c>
      <c r="AC1326">
        <v>0.42239586355502146</v>
      </c>
      <c r="AD1326">
        <v>0.39554610797936285</v>
      </c>
      <c r="AE1326">
        <v>0.40227749368379445</v>
      </c>
      <c r="AF1326">
        <v>0.42132590062034236</v>
      </c>
      <c r="AG1326">
        <v>0.41374293460611294</v>
      </c>
      <c r="AH1326">
        <v>0.39110724384771178</v>
      </c>
    </row>
    <row r="1327" spans="1:34" x14ac:dyDescent="0.25">
      <c r="A1327" t="s">
        <v>2753</v>
      </c>
      <c r="B1327" t="s">
        <v>2728</v>
      </c>
      <c r="C1327" t="s">
        <v>2729</v>
      </c>
      <c r="D1327" t="s">
        <v>2733</v>
      </c>
      <c r="E1327" t="s">
        <v>2721</v>
      </c>
      <c r="F1327" t="s">
        <v>274</v>
      </c>
      <c r="G1327" t="s">
        <v>2736</v>
      </c>
      <c r="J1327" t="s">
        <v>1037</v>
      </c>
      <c r="K1327" s="2" t="str">
        <f>+IFERROR(VLOOKUP(B1327,Sectores[[Sector]:[Columna1]],2),"")</f>
        <v>15 Industria Manufacturera</v>
      </c>
      <c r="L1327" s="2" t="str">
        <f>+IFERROR(VLOOKUP(C1327,Contenido[[Contenido]:[Columna1]],2,0),"")</f>
        <v>30.03 Impuestos</v>
      </c>
      <c r="M1327" s="2" t="str">
        <f>+IFERROR(VLOOKUP(D1327,Temas[[Tema]:[Columna1]],2,0),"")</f>
        <v>30.01.02 Proporción del total</v>
      </c>
      <c r="W1327">
        <v>0.52856227066889283</v>
      </c>
      <c r="X1327">
        <v>0.47803561823722551</v>
      </c>
      <c r="Y1327">
        <v>0.44752594749469654</v>
      </c>
      <c r="Z1327">
        <v>0.4590797111482644</v>
      </c>
      <c r="AA1327">
        <v>0.48679749840661529</v>
      </c>
      <c r="AB1327">
        <v>0.49502083304611977</v>
      </c>
      <c r="AC1327">
        <v>0.47715456602536072</v>
      </c>
      <c r="AD1327">
        <v>0.4852697355042172</v>
      </c>
      <c r="AE1327">
        <v>0.48973274657855115</v>
      </c>
      <c r="AF1327">
        <v>0.47260342299187313</v>
      </c>
      <c r="AG1327">
        <v>0.47303790168778109</v>
      </c>
      <c r="AH1327">
        <v>0.49615004963806758</v>
      </c>
    </row>
    <row r="1328" spans="1:34" x14ac:dyDescent="0.25">
      <c r="A1328" t="s">
        <v>2754</v>
      </c>
      <c r="B1328" t="s">
        <v>2728</v>
      </c>
      <c r="C1328" t="s">
        <v>2729</v>
      </c>
      <c r="D1328" t="s">
        <v>2733</v>
      </c>
      <c r="E1328" t="s">
        <v>2722</v>
      </c>
      <c r="F1328" t="s">
        <v>274</v>
      </c>
      <c r="G1328" t="s">
        <v>2736</v>
      </c>
      <c r="J1328" t="s">
        <v>1037</v>
      </c>
      <c r="K1328" s="2" t="str">
        <f>+IFERROR(VLOOKUP(B1328,Sectores[[Sector]:[Columna1]],2),"")</f>
        <v>15 Industria Manufacturera</v>
      </c>
      <c r="L1328" s="2" t="str">
        <f>+IFERROR(VLOOKUP(C1328,Contenido[[Contenido]:[Columna1]],2,0),"")</f>
        <v>30.03 Impuestos</v>
      </c>
      <c r="M1328" s="2" t="str">
        <f>+IFERROR(VLOOKUP(D1328,Temas[[Tema]:[Columna1]],2,0),"")</f>
        <v>30.01.02 Proporción del total</v>
      </c>
      <c r="W1328">
        <v>9.3009361133286908E-2</v>
      </c>
      <c r="X1328">
        <v>8.8817327699702339E-2</v>
      </c>
      <c r="Y1328">
        <v>8.2592184648037553E-2</v>
      </c>
      <c r="Z1328">
        <v>8.3135247182483191E-2</v>
      </c>
      <c r="AA1328">
        <v>8.658864205202095E-2</v>
      </c>
      <c r="AB1328">
        <v>9.0840055631458111E-2</v>
      </c>
      <c r="AC1328">
        <v>8.5923571641987134E-2</v>
      </c>
      <c r="AD1328">
        <v>8.693912697023623E-2</v>
      </c>
      <c r="AE1328">
        <v>8.5184785741665631E-2</v>
      </c>
      <c r="AF1328">
        <v>7.9537705052355578E-2</v>
      </c>
      <c r="AG1328">
        <v>8.103513881582744E-2</v>
      </c>
      <c r="AH1328">
        <v>8.9191190534303369E-2</v>
      </c>
    </row>
    <row r="1329" spans="1:34" x14ac:dyDescent="0.25">
      <c r="A1329" t="s">
        <v>2755</v>
      </c>
      <c r="B1329" t="s">
        <v>2728</v>
      </c>
      <c r="C1329" t="s">
        <v>2729</v>
      </c>
      <c r="D1329" t="s">
        <v>2733</v>
      </c>
      <c r="E1329" t="s">
        <v>2723</v>
      </c>
      <c r="F1329" t="s">
        <v>274</v>
      </c>
      <c r="G1329" t="s">
        <v>2736</v>
      </c>
      <c r="J1329" t="s">
        <v>1037</v>
      </c>
      <c r="K1329" s="2" t="str">
        <f>+IFERROR(VLOOKUP(B1329,Sectores[[Sector]:[Columna1]],2),"")</f>
        <v>15 Industria Manufacturera</v>
      </c>
      <c r="L1329" s="2" t="str">
        <f>+IFERROR(VLOOKUP(C1329,Contenido[[Contenido]:[Columna1]],2,0),"")</f>
        <v>30.03 Impuestos</v>
      </c>
      <c r="M1329" s="2" t="str">
        <f>+IFERROR(VLOOKUP(D1329,Temas[[Tema]:[Columna1]],2,0),"")</f>
        <v>30.01.02 Proporción del total</v>
      </c>
      <c r="W1329">
        <v>4.7379734681111674E-3</v>
      </c>
      <c r="X1329">
        <v>1.1625621987923144E-2</v>
      </c>
      <c r="Y1329">
        <v>1.2582660800686372E-2</v>
      </c>
      <c r="Z1329">
        <v>1.4033601452953475E-2</v>
      </c>
      <c r="AA1329">
        <v>1.0772708675715184E-2</v>
      </c>
      <c r="AB1329">
        <v>1.0773325169770495E-2</v>
      </c>
      <c r="AC1329">
        <v>9.7449279195485575E-3</v>
      </c>
      <c r="AD1329">
        <v>1.5938959996194456E-2</v>
      </c>
      <c r="AE1329">
        <v>1.6735478525862126E-2</v>
      </c>
      <c r="AF1329">
        <v>1.7065269618952328E-2</v>
      </c>
      <c r="AG1329">
        <v>1.93240668590474E-2</v>
      </c>
      <c r="AH1329">
        <v>1.0951411504541054E-2</v>
      </c>
    </row>
    <row r="1330" spans="1:34" x14ac:dyDescent="0.25">
      <c r="A1330" t="s">
        <v>2756</v>
      </c>
      <c r="B1330" t="s">
        <v>2728</v>
      </c>
      <c r="C1330" t="s">
        <v>2729</v>
      </c>
      <c r="D1330" t="s">
        <v>2733</v>
      </c>
      <c r="E1330" t="s">
        <v>2724</v>
      </c>
      <c r="F1330" t="s">
        <v>274</v>
      </c>
      <c r="G1330" t="s">
        <v>2736</v>
      </c>
      <c r="J1330" t="s">
        <v>1037</v>
      </c>
      <c r="K1330" s="2" t="str">
        <f>+IFERROR(VLOOKUP(B1330,Sectores[[Sector]:[Columna1]],2),"")</f>
        <v>15 Industria Manufacturera</v>
      </c>
      <c r="L1330" s="2" t="str">
        <f>+IFERROR(VLOOKUP(C1330,Contenido[[Contenido]:[Columna1]],2,0),"")</f>
        <v>30.03 Impuestos</v>
      </c>
      <c r="M1330" s="2" t="str">
        <f>+IFERROR(VLOOKUP(D1330,Temas[[Tema]:[Columna1]],2,0),"")</f>
        <v>30.01.02 Proporción del total</v>
      </c>
      <c r="W1330">
        <v>1.2224687715507969E-2</v>
      </c>
      <c r="X1330">
        <v>1.5212471237351853E-2</v>
      </c>
      <c r="Y1330">
        <v>1.3781966756674752E-2</v>
      </c>
      <c r="Z1330">
        <v>1.3805008427466011E-2</v>
      </c>
      <c r="AA1330">
        <v>1.321816208963178E-2</v>
      </c>
      <c r="AB1330">
        <v>1.3797909158437463E-2</v>
      </c>
      <c r="AC1330">
        <v>1.1718187794669769E-2</v>
      </c>
      <c r="AD1330">
        <v>1.0651141314846136E-2</v>
      </c>
      <c r="AE1330">
        <v>1.0442218346042132E-2</v>
      </c>
      <c r="AF1330">
        <v>1.0131617536730374E-2</v>
      </c>
      <c r="AG1330">
        <v>9.5966957753397062E-3</v>
      </c>
      <c r="AH1330">
        <v>9.1761891898894422E-3</v>
      </c>
    </row>
    <row r="1331" spans="1:34" x14ac:dyDescent="0.25">
      <c r="A1331" t="s">
        <v>2757</v>
      </c>
      <c r="B1331" t="s">
        <v>2728</v>
      </c>
      <c r="C1331" t="s">
        <v>2729</v>
      </c>
      <c r="D1331" t="s">
        <v>2733</v>
      </c>
      <c r="E1331" t="s">
        <v>2725</v>
      </c>
      <c r="F1331" t="s">
        <v>274</v>
      </c>
      <c r="G1331" t="s">
        <v>2736</v>
      </c>
      <c r="J1331" t="s">
        <v>1037</v>
      </c>
      <c r="K1331" s="2" t="str">
        <f>+IFERROR(VLOOKUP(B1331,Sectores[[Sector]:[Columna1]],2),"")</f>
        <v>15 Industria Manufacturera</v>
      </c>
      <c r="L1331" s="2" t="str">
        <f>+IFERROR(VLOOKUP(C1331,Contenido[[Contenido]:[Columna1]],2,0),"")</f>
        <v>30.03 Impuestos</v>
      </c>
      <c r="M1331" s="2" t="str">
        <f>+IFERROR(VLOOKUP(D1331,Temas[[Tema]:[Columna1]],2,0),"")</f>
        <v>30.01.02 Proporción del total</v>
      </c>
      <c r="W1331">
        <v>2.664067743684791E-2</v>
      </c>
      <c r="X1331">
        <v>1.1575509272206104E-2</v>
      </c>
      <c r="Y1331">
        <v>1.5968403608101762E-2</v>
      </c>
      <c r="Z1331">
        <v>2.1942553724636795E-2</v>
      </c>
      <c r="AA1331">
        <v>1.6500825576894342E-2</v>
      </c>
      <c r="AB1331">
        <v>1.4753657989057319E-2</v>
      </c>
      <c r="AC1331">
        <v>1.9416197869897754E-2</v>
      </c>
      <c r="AD1331">
        <v>2.2109586351265847E-2</v>
      </c>
      <c r="AE1331">
        <v>2.4267220278487333E-2</v>
      </c>
      <c r="AF1331">
        <v>2.4915766414245047E-2</v>
      </c>
      <c r="AG1331">
        <v>2.0712528999103891E-2</v>
      </c>
      <c r="AH1331">
        <v>1.4458242562494207E-2</v>
      </c>
    </row>
    <row r="1332" spans="1:34" x14ac:dyDescent="0.25">
      <c r="A1332" t="s">
        <v>2758</v>
      </c>
      <c r="B1332" t="s">
        <v>2728</v>
      </c>
      <c r="C1332" t="s">
        <v>2730</v>
      </c>
      <c r="D1332" t="s">
        <v>2733</v>
      </c>
      <c r="E1332" t="s">
        <v>2726</v>
      </c>
      <c r="F1332" t="s">
        <v>274</v>
      </c>
      <c r="G1332" t="s">
        <v>2736</v>
      </c>
      <c r="J1332" t="s">
        <v>1037</v>
      </c>
      <c r="K1332" s="2" t="str">
        <f>+IFERROR(VLOOKUP(B1332,Sectores[[Sector]:[Columna1]],2),"")</f>
        <v>15 Industria Manufacturera</v>
      </c>
      <c r="L1332" s="2" t="str">
        <f>+IFERROR(VLOOKUP(C1332,Contenido[[Contenido]:[Columna1]],2,0),"")</f>
        <v>30.02 Deudas</v>
      </c>
      <c r="M1332" s="2" t="str">
        <f>+IFERROR(VLOOKUP(D1332,Temas[[Tema]:[Columna1]],2,0),"")</f>
        <v>30.01.02 Proporción del total</v>
      </c>
      <c r="W1332">
        <v>-6.108341731411132E-3</v>
      </c>
      <c r="X1332">
        <v>-7.9519643208610432E-3</v>
      </c>
      <c r="Y1332">
        <v>-8.6896585238290631E-4</v>
      </c>
      <c r="Z1332">
        <v>-1.0289742677933412E-2</v>
      </c>
      <c r="AA1332">
        <v>-8.5476357717521548E-3</v>
      </c>
      <c r="AB1332">
        <v>-9.6053294059605531E-4</v>
      </c>
      <c r="AC1332">
        <v>-2.5378516332870953E-2</v>
      </c>
      <c r="AD1332">
        <v>-1.2699432759695938E-2</v>
      </c>
      <c r="AE1332">
        <v>-2.467927656995773E-2</v>
      </c>
      <c r="AF1332">
        <v>-2.1890402834850612E-2</v>
      </c>
      <c r="AG1332">
        <v>-1.3125557862619914E-2</v>
      </c>
      <c r="AH1332">
        <v>-9.2052128344340088E-3</v>
      </c>
    </row>
    <row r="1333" spans="1:34" x14ac:dyDescent="0.25">
      <c r="A1333" t="s">
        <v>2759</v>
      </c>
      <c r="B1333" t="s">
        <v>2728</v>
      </c>
      <c r="C1333" t="s">
        <v>2731</v>
      </c>
      <c r="D1333" t="s">
        <v>2733</v>
      </c>
      <c r="E1333" t="s">
        <v>2727</v>
      </c>
      <c r="F1333" t="s">
        <v>274</v>
      </c>
      <c r="G1333" t="s">
        <v>2736</v>
      </c>
      <c r="J1333" t="s">
        <v>1037</v>
      </c>
      <c r="K1333" s="2" t="str">
        <f>+IFERROR(VLOOKUP(B1333,Sectores[[Sector]:[Columna1]],2),"")</f>
        <v>15 Industria Manufacturera</v>
      </c>
      <c r="L1333" s="2" t="str">
        <f>+IFERROR(VLOOKUP(C1333,Contenido[[Contenido]:[Columna1]],2,0),"")</f>
        <v>30.01 Cuentas no trobutarias</v>
      </c>
      <c r="M1333" s="2" t="str">
        <f>+IFERROR(VLOOKUP(D1333,Temas[[Tema]:[Columna1]],2,0),"")</f>
        <v>30.01.02 Proporción del total</v>
      </c>
      <c r="W1333">
        <v>-1.3243063346047362E-3</v>
      </c>
      <c r="X1333">
        <v>-4.2196955284323588E-4</v>
      </c>
      <c r="Y1333">
        <v>1.501754322520773E-3</v>
      </c>
      <c r="Z1333">
        <v>-1.3751038960151829E-4</v>
      </c>
      <c r="AA1333">
        <v>-1.1998556486540644E-3</v>
      </c>
      <c r="AB1333">
        <v>-3.2676794524783139E-4</v>
      </c>
      <c r="AC1333">
        <v>-9.7479847361442624E-4</v>
      </c>
      <c r="AD1333">
        <v>-3.7552253564267475E-3</v>
      </c>
      <c r="AE1333">
        <v>-3.9606665844450122E-3</v>
      </c>
      <c r="AF1333">
        <v>-3.6892793996483771E-3</v>
      </c>
      <c r="AG1333">
        <v>-4.3237088805923897E-3</v>
      </c>
      <c r="AH1333">
        <v>-1.8291144425734375E-3</v>
      </c>
    </row>
    <row r="1334" spans="1:34" x14ac:dyDescent="0.25">
      <c r="A1334" t="s">
        <v>2760</v>
      </c>
      <c r="B1334" t="s">
        <v>2728</v>
      </c>
      <c r="C1334" t="s">
        <v>2729</v>
      </c>
      <c r="D1334" t="s">
        <v>2734</v>
      </c>
      <c r="E1334" t="s">
        <v>2720</v>
      </c>
      <c r="F1334" t="s">
        <v>2735</v>
      </c>
      <c r="G1334" t="s">
        <v>2736</v>
      </c>
      <c r="J1334" t="s">
        <v>1037</v>
      </c>
      <c r="K1334" s="2" t="str">
        <f>+IFERROR(VLOOKUP(B1334,Sectores[[Sector]:[Columna1]],2),"")</f>
        <v>15 Industria Manufacturera</v>
      </c>
      <c r="L1334" s="2" t="str">
        <f>+IFERROR(VLOOKUP(C1334,Contenido[[Contenido]:[Columna1]],2,0),"")</f>
        <v>30.03 Impuestos</v>
      </c>
      <c r="M1334" s="2" t="str">
        <f>+IFERROR(VLOOKUP(D1334,Temas[[Tema]:[Columna1]],2,0),"")</f>
        <v>30.01.01 Indice (Base 2009=100)</v>
      </c>
      <c r="W1334">
        <v>100</v>
      </c>
      <c r="X1334">
        <v>155.11747513398223</v>
      </c>
      <c r="Y1334">
        <v>197.20923330566831</v>
      </c>
      <c r="Z1334">
        <v>208.57639807770892</v>
      </c>
      <c r="AA1334">
        <v>198.91615524009194</v>
      </c>
      <c r="AB1334">
        <v>201.59686090886038</v>
      </c>
      <c r="AC1334">
        <v>255.93462915612929</v>
      </c>
      <c r="AD1334">
        <v>251.09914832928393</v>
      </c>
      <c r="AE1334">
        <v>270.83567596336968</v>
      </c>
      <c r="AF1334">
        <v>316.40453822703989</v>
      </c>
      <c r="AG1334">
        <v>313.20118181961129</v>
      </c>
      <c r="AH1334">
        <v>274.05466945261458</v>
      </c>
    </row>
    <row r="1335" spans="1:34" x14ac:dyDescent="0.25">
      <c r="A1335" t="s">
        <v>2761</v>
      </c>
      <c r="B1335" t="s">
        <v>2728</v>
      </c>
      <c r="C1335" t="s">
        <v>2729</v>
      </c>
      <c r="D1335" t="s">
        <v>2734</v>
      </c>
      <c r="E1335" t="s">
        <v>2721</v>
      </c>
      <c r="F1335" t="s">
        <v>2735</v>
      </c>
      <c r="G1335" t="s">
        <v>2736</v>
      </c>
      <c r="J1335" t="s">
        <v>1037</v>
      </c>
      <c r="K1335" s="2" t="str">
        <f>+IFERROR(VLOOKUP(B1335,Sectores[[Sector]:[Columna1]],2),"")</f>
        <v>15 Industria Manufacturera</v>
      </c>
      <c r="L1335" s="2" t="str">
        <f>+IFERROR(VLOOKUP(C1335,Contenido[[Contenido]:[Columna1]],2,0),"")</f>
        <v>30.03 Impuestos</v>
      </c>
      <c r="M1335" s="2" t="str">
        <f>+IFERROR(VLOOKUP(D1335,Temas[[Tema]:[Columna1]],2,0),"")</f>
        <v>30.01.01 Indice (Base 2009=100)</v>
      </c>
      <c r="W1335">
        <v>100</v>
      </c>
      <c r="X1335">
        <v>119.1124804260904</v>
      </c>
      <c r="Y1335">
        <v>133.86283682913316</v>
      </c>
      <c r="Z1335">
        <v>148.1788821816524</v>
      </c>
      <c r="AA1335">
        <v>158.38834525992149</v>
      </c>
      <c r="AB1335">
        <v>171.81425496251035</v>
      </c>
      <c r="AC1335">
        <v>187.20848084555814</v>
      </c>
      <c r="AD1335">
        <v>199.47495260943032</v>
      </c>
      <c r="AE1335">
        <v>213.49923343613636</v>
      </c>
      <c r="AF1335">
        <v>229.81504078071637</v>
      </c>
      <c r="AG1335">
        <v>231.87065072806899</v>
      </c>
      <c r="AH1335">
        <v>225.1186238144675</v>
      </c>
    </row>
    <row r="1336" spans="1:34" x14ac:dyDescent="0.25">
      <c r="A1336" t="s">
        <v>2762</v>
      </c>
      <c r="B1336" t="s">
        <v>2728</v>
      </c>
      <c r="C1336" t="s">
        <v>2729</v>
      </c>
      <c r="D1336" t="s">
        <v>2734</v>
      </c>
      <c r="E1336" t="s">
        <v>2722</v>
      </c>
      <c r="F1336" t="s">
        <v>2735</v>
      </c>
      <c r="G1336" t="s">
        <v>2736</v>
      </c>
      <c r="J1336" t="s">
        <v>1037</v>
      </c>
      <c r="K1336" s="2" t="str">
        <f>+IFERROR(VLOOKUP(B1336,Sectores[[Sector]:[Columna1]],2),"")</f>
        <v>15 Industria Manufacturera</v>
      </c>
      <c r="L1336" s="2" t="str">
        <f>+IFERROR(VLOOKUP(C1336,Contenido[[Contenido]:[Columna1]],2,0),"")</f>
        <v>30.03 Impuestos</v>
      </c>
      <c r="M1336" s="2" t="str">
        <f>+IFERROR(VLOOKUP(D1336,Temas[[Tema]:[Columna1]],2,0),"")</f>
        <v>30.01.01 Indice (Base 2009=100)</v>
      </c>
      <c r="W1336">
        <v>100</v>
      </c>
      <c r="X1336">
        <v>125.76627907090068</v>
      </c>
      <c r="Y1336">
        <v>140.39455209867555</v>
      </c>
      <c r="Z1336">
        <v>152.49405225455524</v>
      </c>
      <c r="AA1336">
        <v>160.10515331484723</v>
      </c>
      <c r="AB1336">
        <v>179.17714252168059</v>
      </c>
      <c r="AC1336">
        <v>191.57915552744691</v>
      </c>
      <c r="AD1336">
        <v>203.09065335058449</v>
      </c>
      <c r="AE1336">
        <v>211.04191014796302</v>
      </c>
      <c r="AF1336">
        <v>219.79820427222251</v>
      </c>
      <c r="AG1336">
        <v>225.73178713342548</v>
      </c>
      <c r="AH1336">
        <v>229.97988117245993</v>
      </c>
    </row>
    <row r="1337" spans="1:34" x14ac:dyDescent="0.25">
      <c r="A1337" t="s">
        <v>2763</v>
      </c>
      <c r="B1337" t="s">
        <v>2728</v>
      </c>
      <c r="C1337" t="s">
        <v>2729</v>
      </c>
      <c r="D1337" t="s">
        <v>2734</v>
      </c>
      <c r="E1337" t="s">
        <v>2723</v>
      </c>
      <c r="F1337" t="s">
        <v>2735</v>
      </c>
      <c r="G1337" t="s">
        <v>2736</v>
      </c>
      <c r="J1337" t="s">
        <v>1037</v>
      </c>
      <c r="K1337" s="2" t="str">
        <f>+IFERROR(VLOOKUP(B1337,Sectores[[Sector]:[Columna1]],2),"")</f>
        <v>15 Industria Manufacturera</v>
      </c>
      <c r="L1337" s="2" t="str">
        <f>+IFERROR(VLOOKUP(C1337,Contenido[[Contenido]:[Columna1]],2,0),"")</f>
        <v>30.03 Impuestos</v>
      </c>
      <c r="M1337" s="2" t="str">
        <f>+IFERROR(VLOOKUP(D1337,Temas[[Tema]:[Columna1]],2,0),"")</f>
        <v>30.01.01 Indice (Base 2009=100)</v>
      </c>
      <c r="W1337">
        <v>100</v>
      </c>
      <c r="X1337">
        <v>323.15936370092754</v>
      </c>
      <c r="Y1337">
        <v>419.87288375510906</v>
      </c>
      <c r="Z1337">
        <v>505.32512055071493</v>
      </c>
      <c r="AA1337">
        <v>391.02392827363434</v>
      </c>
      <c r="AB1337">
        <v>417.14689944643976</v>
      </c>
      <c r="AC1337">
        <v>426.52903607775636</v>
      </c>
      <c r="AD1337">
        <v>730.91803751300142</v>
      </c>
      <c r="AE1337">
        <v>813.91461209569809</v>
      </c>
      <c r="AF1337">
        <v>925.7597083779624</v>
      </c>
      <c r="AG1337">
        <v>1056.7004875681387</v>
      </c>
      <c r="AH1337">
        <v>554.33464129961305</v>
      </c>
    </row>
    <row r="1338" spans="1:34" x14ac:dyDescent="0.25">
      <c r="A1338" t="s">
        <v>2764</v>
      </c>
      <c r="B1338" t="s">
        <v>2728</v>
      </c>
      <c r="C1338" t="s">
        <v>2729</v>
      </c>
      <c r="D1338" t="s">
        <v>2734</v>
      </c>
      <c r="E1338" t="s">
        <v>2724</v>
      </c>
      <c r="F1338" t="s">
        <v>2735</v>
      </c>
      <c r="G1338" t="s">
        <v>2736</v>
      </c>
      <c r="J1338" t="s">
        <v>1037</v>
      </c>
      <c r="K1338" s="2" t="str">
        <f>+IFERROR(VLOOKUP(B1338,Sectores[[Sector]:[Columna1]],2),"")</f>
        <v>15 Industria Manufacturera</v>
      </c>
      <c r="L1338" s="2" t="str">
        <f>+IFERROR(VLOOKUP(C1338,Contenido[[Contenido]:[Columna1]],2,0),"")</f>
        <v>30.03 Impuestos</v>
      </c>
      <c r="M1338" s="2" t="str">
        <f>+IFERROR(VLOOKUP(D1338,Temas[[Tema]:[Columna1]],2,0),"")</f>
        <v>30.01.01 Indice (Base 2009=100)</v>
      </c>
      <c r="W1338">
        <v>100</v>
      </c>
      <c r="X1338">
        <v>163.89102355737086</v>
      </c>
      <c r="Y1338">
        <v>178.24255030798236</v>
      </c>
      <c r="Z1338">
        <v>192.66076324036362</v>
      </c>
      <c r="AA1338">
        <v>185.95349390187323</v>
      </c>
      <c r="AB1338">
        <v>207.06532753521481</v>
      </c>
      <c r="AC1338">
        <v>198.78576181932462</v>
      </c>
      <c r="AD1338">
        <v>189.3039588504864</v>
      </c>
      <c r="AE1338">
        <v>196.82865792287305</v>
      </c>
      <c r="AF1338">
        <v>213.01920458453949</v>
      </c>
      <c r="AG1338">
        <v>203.39016776694334</v>
      </c>
      <c r="AH1338">
        <v>180.01932580567768</v>
      </c>
    </row>
    <row r="1339" spans="1:34" x14ac:dyDescent="0.25">
      <c r="A1339" t="s">
        <v>2765</v>
      </c>
      <c r="B1339" t="s">
        <v>2728</v>
      </c>
      <c r="C1339" t="s">
        <v>2729</v>
      </c>
      <c r="D1339" t="s">
        <v>2734</v>
      </c>
      <c r="E1339" t="s">
        <v>2725</v>
      </c>
      <c r="F1339" t="s">
        <v>2735</v>
      </c>
      <c r="G1339" t="s">
        <v>2736</v>
      </c>
      <c r="J1339" t="s">
        <v>1037</v>
      </c>
      <c r="K1339" s="2" t="str">
        <f>+IFERROR(VLOOKUP(B1339,Sectores[[Sector]:[Columna1]],2),"")</f>
        <v>15 Industria Manufacturera</v>
      </c>
      <c r="L1339" s="2" t="str">
        <f>+IFERROR(VLOOKUP(C1339,Contenido[[Contenido]:[Columna1]],2,0),"")</f>
        <v>30.03 Impuestos</v>
      </c>
      <c r="M1339" s="2" t="str">
        <f>+IFERROR(VLOOKUP(D1339,Temas[[Tema]:[Columna1]],2,0),"")</f>
        <v>30.01.01 Indice (Base 2009=100)</v>
      </c>
      <c r="W1339">
        <v>100</v>
      </c>
      <c r="X1339">
        <v>57.225291576825406</v>
      </c>
      <c r="Y1339">
        <v>94.766360098739185</v>
      </c>
      <c r="Z1339">
        <v>140.51939790258695</v>
      </c>
      <c r="AA1339">
        <v>106.52007234828908</v>
      </c>
      <c r="AB1339">
        <v>101.59827248874331</v>
      </c>
      <c r="AC1339">
        <v>151.14073142119869</v>
      </c>
      <c r="AD1339">
        <v>180.31700136378169</v>
      </c>
      <c r="AE1339">
        <v>209.89790461240227</v>
      </c>
      <c r="AF1339">
        <v>240.38464999506871</v>
      </c>
      <c r="AG1339">
        <v>201.43450520601786</v>
      </c>
      <c r="AH1339">
        <v>130.15617821960626</v>
      </c>
    </row>
    <row r="1340" spans="1:34" x14ac:dyDescent="0.25">
      <c r="A1340" t="s">
        <v>2766</v>
      </c>
      <c r="B1340" t="s">
        <v>2728</v>
      </c>
      <c r="C1340" t="s">
        <v>2730</v>
      </c>
      <c r="D1340" t="s">
        <v>2734</v>
      </c>
      <c r="E1340" t="s">
        <v>2726</v>
      </c>
      <c r="F1340" t="s">
        <v>2735</v>
      </c>
      <c r="G1340" t="s">
        <v>2736</v>
      </c>
      <c r="J1340" t="s">
        <v>1037</v>
      </c>
      <c r="K1340" s="2" t="str">
        <f>+IFERROR(VLOOKUP(B1340,Sectores[[Sector]:[Columna1]],2),"")</f>
        <v>15 Industria Manufacturera</v>
      </c>
      <c r="L1340" s="2" t="str">
        <f>+IFERROR(VLOOKUP(C1340,Contenido[[Contenido]:[Columna1]],2,0),"")</f>
        <v>30.02 Deudas</v>
      </c>
      <c r="M1340" s="2" t="str">
        <f>+IFERROR(VLOOKUP(D1340,Temas[[Tema]:[Columna1]],2,0),"")</f>
        <v>30.01.01 Indice (Base 2009=100)</v>
      </c>
      <c r="W1340">
        <v>100</v>
      </c>
      <c r="X1340">
        <v>171.45267615220209</v>
      </c>
      <c r="Y1340">
        <v>22.491444458490889</v>
      </c>
      <c r="Z1340">
        <v>287.3925875562457</v>
      </c>
      <c r="AA1340">
        <v>240.65435514614683</v>
      </c>
      <c r="AB1340">
        <v>28.848339046067167</v>
      </c>
      <c r="AC1340">
        <v>861.59961814799965</v>
      </c>
      <c r="AD1340">
        <v>451.71272028611099</v>
      </c>
      <c r="AE1340">
        <v>930.98446515563046</v>
      </c>
      <c r="AF1340">
        <v>921.10295031625014</v>
      </c>
      <c r="AG1340">
        <v>556.72464366566032</v>
      </c>
      <c r="AH1340">
        <v>361.4140686353976</v>
      </c>
    </row>
    <row r="1341" spans="1:34" x14ac:dyDescent="0.25">
      <c r="A1341" t="s">
        <v>2767</v>
      </c>
      <c r="B1341" t="s">
        <v>2728</v>
      </c>
      <c r="C1341" t="s">
        <v>2731</v>
      </c>
      <c r="D1341" t="s">
        <v>2734</v>
      </c>
      <c r="E1341" t="s">
        <v>2727</v>
      </c>
      <c r="F1341" t="s">
        <v>2735</v>
      </c>
      <c r="G1341" t="s">
        <v>2736</v>
      </c>
      <c r="J1341" t="s">
        <v>1037</v>
      </c>
      <c r="K1341" s="2" t="str">
        <f>+IFERROR(VLOOKUP(B1341,Sectores[[Sector]:[Columna1]],2),"")</f>
        <v>15 Industria Manufacturera</v>
      </c>
      <c r="L1341" s="2" t="str">
        <f>+IFERROR(VLOOKUP(C1341,Contenido[[Contenido]:[Columna1]],2,0),"")</f>
        <v>30.01 Cuentas no trobutarias</v>
      </c>
      <c r="M1341" s="2" t="str">
        <f>+IFERROR(VLOOKUP(D1341,Temas[[Tema]:[Columna1]],2,0),"")</f>
        <v>30.01.01 Indice (Base 2009=100)</v>
      </c>
      <c r="W1341">
        <v>100</v>
      </c>
      <c r="X1341">
        <v>41.964865003336769</v>
      </c>
      <c r="Y1341">
        <v>-179.28683368014714</v>
      </c>
      <c r="Z1341">
        <v>17.71501115600293</v>
      </c>
      <c r="AA1341">
        <v>155.81583354631564</v>
      </c>
      <c r="AB1341">
        <v>45.267120239958302</v>
      </c>
      <c r="AC1341">
        <v>152.64724783661899</v>
      </c>
      <c r="AD1341">
        <v>616.09668439643326</v>
      </c>
      <c r="AE1341">
        <v>689.1490515675406</v>
      </c>
      <c r="AF1341">
        <v>716.02936877673062</v>
      </c>
      <c r="AG1341">
        <v>845.89019156828056</v>
      </c>
      <c r="AH1341">
        <v>331.24319733901672</v>
      </c>
    </row>
    <row r="1342" spans="1:34" x14ac:dyDescent="0.25">
      <c r="A1342" s="10" t="s">
        <v>2721</v>
      </c>
      <c r="B1342" t="s">
        <v>2728</v>
      </c>
      <c r="C1342" t="s">
        <v>2729</v>
      </c>
      <c r="D1342" t="s">
        <v>2737</v>
      </c>
      <c r="F1342" t="s">
        <v>2735</v>
      </c>
      <c r="G1342" t="s">
        <v>2736</v>
      </c>
      <c r="J1342" t="s">
        <v>1037</v>
      </c>
      <c r="K1342" s="2" t="str">
        <f>+IFERROR(VLOOKUP(B1342,Sectores[[Sector]:[Columna1]],2),"")</f>
        <v>15 Industria Manufacturera</v>
      </c>
      <c r="L1342" s="2" t="str">
        <f>+IFERROR(VLOOKUP(C1342,Contenido[[Contenido]:[Columna1]],2,0),"")</f>
        <v>30.03 Impuestos</v>
      </c>
      <c r="M1342" s="2" t="str">
        <f>+IFERROR(VLOOKUP(D1342,Temas[[Tema]:[Columna1]],2,0),"")</f>
        <v/>
      </c>
      <c r="W1342">
        <v>-221159.57924699996</v>
      </c>
      <c r="X1342">
        <v>-211898.35348799996</v>
      </c>
      <c r="Y1342">
        <v>-248938.55046699999</v>
      </c>
      <c r="Z1342">
        <v>-314084.19210899994</v>
      </c>
      <c r="AA1342">
        <v>-329976.30564499996</v>
      </c>
      <c r="AB1342">
        <v>-350916.046523</v>
      </c>
      <c r="AC1342">
        <v>-395197.51979799999</v>
      </c>
      <c r="AD1342">
        <v>-432414.67628400004</v>
      </c>
      <c r="AE1342">
        <v>-342327.72805900004</v>
      </c>
      <c r="AF1342">
        <v>-390787.74156299996</v>
      </c>
      <c r="AG1342">
        <v>-415811.70233400003</v>
      </c>
      <c r="AH1342">
        <v>-314552</v>
      </c>
    </row>
    <row r="1343" spans="1:34" x14ac:dyDescent="0.25">
      <c r="A1343" s="10" t="s">
        <v>2722</v>
      </c>
      <c r="B1343" t="s">
        <v>2728</v>
      </c>
      <c r="C1343" t="s">
        <v>2729</v>
      </c>
      <c r="D1343" t="s">
        <v>135</v>
      </c>
      <c r="F1343" t="s">
        <v>2735</v>
      </c>
      <c r="G1343" t="s">
        <v>2736</v>
      </c>
      <c r="J1343" t="s">
        <v>1037</v>
      </c>
      <c r="K1343" s="2" t="str">
        <f>+IFERROR(VLOOKUP(B1343,Sectores[[Sector]:[Columna1]],2),"")</f>
        <v>15 Industria Manufacturera</v>
      </c>
      <c r="L1343" s="2" t="str">
        <f>+IFERROR(VLOOKUP(C1343,Contenido[[Contenido]:[Columna1]],2,0),"")</f>
        <v>30.03 Impuestos</v>
      </c>
      <c r="M1343" s="2" t="str">
        <f>+IFERROR(VLOOKUP(D1343,Temas[[Tema]:[Columna1]],2,0),"")</f>
        <v>04.02.03 Combustibles</v>
      </c>
      <c r="W1343">
        <v>684703.59089437185</v>
      </c>
      <c r="X1343">
        <v>913568.26615599997</v>
      </c>
      <c r="Y1343">
        <v>1001140.1218599997</v>
      </c>
      <c r="Z1343">
        <v>1108996.6488139997</v>
      </c>
      <c r="AA1343">
        <v>1171481.5823279999</v>
      </c>
      <c r="AB1343">
        <v>1361739.2000229999</v>
      </c>
      <c r="AC1343">
        <v>1388197.005443</v>
      </c>
      <c r="AD1343">
        <v>1502043.9216430003</v>
      </c>
      <c r="AE1343">
        <v>1629333.885885</v>
      </c>
      <c r="AF1343">
        <v>1727395.9894269998</v>
      </c>
      <c r="AG1343">
        <v>1811133.6776000001</v>
      </c>
      <c r="AH1343">
        <v>1799846</v>
      </c>
    </row>
    <row r="1344" spans="1:34" x14ac:dyDescent="0.25">
      <c r="A1344" s="10" t="s">
        <v>2722</v>
      </c>
      <c r="B1344" t="s">
        <v>2728</v>
      </c>
      <c r="C1344" t="s">
        <v>2729</v>
      </c>
      <c r="D1344" t="s">
        <v>2738</v>
      </c>
      <c r="F1344" t="s">
        <v>2735</v>
      </c>
      <c r="G1344" t="s">
        <v>2736</v>
      </c>
      <c r="J1344" t="s">
        <v>1037</v>
      </c>
      <c r="K1344" s="2" t="str">
        <f>+IFERROR(VLOOKUP(B1344,Sectores[[Sector]:[Columna1]],2),"")</f>
        <v>15 Industria Manufacturera</v>
      </c>
      <c r="L1344" s="2" t="str">
        <f>+IFERROR(VLOOKUP(C1344,Contenido[[Contenido]:[Columna1]],2,0),"")</f>
        <v>30.03 Impuestos</v>
      </c>
      <c r="M1344" s="2" t="str">
        <f>+IFERROR(VLOOKUP(D1344,Temas[[Tema]:[Columna1]],2,0),"")</f>
        <v/>
      </c>
      <c r="W1344">
        <v>0</v>
      </c>
      <c r="X1344">
        <v>0</v>
      </c>
      <c r="Y1344">
        <v>0</v>
      </c>
      <c r="Z1344">
        <v>0</v>
      </c>
      <c r="AA1344">
        <v>0</v>
      </c>
      <c r="AB1344">
        <v>5889.8777129999999</v>
      </c>
      <c r="AC1344">
        <v>8558.2505540000002</v>
      </c>
      <c r="AD1344">
        <v>9997.6997289999999</v>
      </c>
      <c r="AE1344">
        <v>11748.694207999999</v>
      </c>
      <c r="AF1344">
        <v>19623.207383999998</v>
      </c>
      <c r="AG1344">
        <v>17662.456110000003</v>
      </c>
      <c r="AH1344">
        <v>33104</v>
      </c>
    </row>
    <row r="1345" spans="1:34" x14ac:dyDescent="0.25">
      <c r="A1345" s="10" t="s">
        <v>2722</v>
      </c>
      <c r="B1345" t="s">
        <v>2728</v>
      </c>
      <c r="C1345" t="s">
        <v>2729</v>
      </c>
      <c r="D1345" t="s">
        <v>2739</v>
      </c>
      <c r="F1345" t="s">
        <v>2735</v>
      </c>
      <c r="G1345" t="s">
        <v>2736</v>
      </c>
      <c r="J1345" t="s">
        <v>1037</v>
      </c>
      <c r="K1345" s="2" t="str">
        <f>+IFERROR(VLOOKUP(B1345,Sectores[[Sector]:[Columna1]],2),"")</f>
        <v>15 Industria Manufacturera</v>
      </c>
      <c r="L1345" s="2" t="str">
        <f>+IFERROR(VLOOKUP(C1345,Contenido[[Contenido]:[Columna1]],2,0),"")</f>
        <v>30.03 Impuestos</v>
      </c>
      <c r="M1345" s="2" t="str">
        <f>+IFERROR(VLOOKUP(D1345,Temas[[Tema]:[Columna1]],2,0),"")</f>
        <v/>
      </c>
      <c r="W1345">
        <v>556651.08128200006</v>
      </c>
      <c r="X1345">
        <v>647637.31511300011</v>
      </c>
      <c r="Y1345">
        <v>741654.21009800001</v>
      </c>
      <c r="Z1345">
        <v>783995.39363900002</v>
      </c>
      <c r="AA1345">
        <v>815991.21874099982</v>
      </c>
      <c r="AB1345">
        <v>856594.75242899999</v>
      </c>
      <c r="AC1345">
        <v>981421.542059</v>
      </c>
      <c r="AD1345">
        <v>1009033.6927489999</v>
      </c>
      <c r="AE1345">
        <v>978696.03177899995</v>
      </c>
      <c r="AF1345">
        <v>981456.08128200017</v>
      </c>
      <c r="AG1345">
        <v>973335.95245800004</v>
      </c>
      <c r="AH1345">
        <v>1021916</v>
      </c>
    </row>
    <row r="1346" spans="1:34" x14ac:dyDescent="0.25">
      <c r="A1346" s="10" t="s">
        <v>2725</v>
      </c>
      <c r="B1346" t="s">
        <v>2728</v>
      </c>
      <c r="C1346" t="s">
        <v>2729</v>
      </c>
      <c r="D1346" t="s">
        <v>2740</v>
      </c>
      <c r="F1346" t="s">
        <v>2735</v>
      </c>
      <c r="G1346" t="s">
        <v>2736</v>
      </c>
      <c r="J1346" t="s">
        <v>1037</v>
      </c>
      <c r="K1346" s="2" t="str">
        <f>+IFERROR(VLOOKUP(B1346,Sectores[[Sector]:[Columna1]],2),"")</f>
        <v>15 Industria Manufacturera</v>
      </c>
      <c r="L1346" s="2" t="str">
        <f>+IFERROR(VLOOKUP(C1346,Contenido[[Contenido]:[Columna1]],2,0),"")</f>
        <v>30.03 Impuestos</v>
      </c>
      <c r="M1346" s="2" t="str">
        <f>+IFERROR(VLOOKUP(D1346,Temas[[Tema]:[Columna1]],2,0),"")</f>
        <v/>
      </c>
      <c r="W1346">
        <v>200202.81321699996</v>
      </c>
      <c r="X1346">
        <v>39338.448119999994</v>
      </c>
      <c r="Y1346">
        <v>30875.874180000003</v>
      </c>
      <c r="Z1346">
        <v>66719.433476000006</v>
      </c>
      <c r="AA1346">
        <v>45550.353355999992</v>
      </c>
      <c r="AB1346">
        <v>31340.122338000001</v>
      </c>
      <c r="AC1346">
        <v>92235.63468399999</v>
      </c>
      <c r="AD1346">
        <v>100490.10172799981</v>
      </c>
      <c r="AE1346">
        <v>202376.20380800002</v>
      </c>
      <c r="AF1346">
        <v>125684.718163</v>
      </c>
      <c r="AG1346">
        <v>62823.954852000003</v>
      </c>
      <c r="AH1346">
        <v>155432</v>
      </c>
    </row>
    <row r="1347" spans="1:34" x14ac:dyDescent="0.25">
      <c r="A1347" s="10" t="s">
        <v>2725</v>
      </c>
      <c r="B1347" t="s">
        <v>2728</v>
      </c>
      <c r="C1347" t="s">
        <v>2729</v>
      </c>
      <c r="D1347" t="s">
        <v>2741</v>
      </c>
      <c r="F1347" t="s">
        <v>2735</v>
      </c>
      <c r="G1347" t="s">
        <v>2736</v>
      </c>
      <c r="J1347" t="s">
        <v>1037</v>
      </c>
      <c r="K1347" s="2" t="str">
        <f>+IFERROR(VLOOKUP(B1347,Sectores[[Sector]:[Columna1]],2),"")</f>
        <v>15 Industria Manufacturera</v>
      </c>
      <c r="L1347" s="2" t="str">
        <f>+IFERROR(VLOOKUP(C1347,Contenido[[Contenido]:[Columna1]],2,0),"")</f>
        <v>30.03 Impuestos</v>
      </c>
      <c r="M1347" s="2" t="str">
        <f>+IFERROR(VLOOKUP(D1347,Temas[[Tema]:[Columna1]],2,0),"")</f>
        <v/>
      </c>
      <c r="W1347">
        <v>56204.551387999993</v>
      </c>
      <c r="X1347">
        <v>65702.843571999998</v>
      </c>
      <c r="Y1347">
        <v>88505.639689000003</v>
      </c>
      <c r="Z1347">
        <v>95730.807242999988</v>
      </c>
      <c r="AA1347">
        <v>86573.477058000004</v>
      </c>
      <c r="AB1347">
        <v>89652.301521999994</v>
      </c>
      <c r="AC1347">
        <v>99730.598612999995</v>
      </c>
      <c r="AD1347">
        <v>104712.882216</v>
      </c>
      <c r="AE1347">
        <v>102380.27182299999</v>
      </c>
      <c r="AF1347">
        <v>110127.234092</v>
      </c>
      <c r="AG1347">
        <v>113133.702542</v>
      </c>
      <c r="AH1347">
        <v>52138</v>
      </c>
    </row>
    <row r="1348" spans="1:34" x14ac:dyDescent="0.25">
      <c r="A1348" s="10" t="s">
        <v>2725</v>
      </c>
      <c r="B1348" t="s">
        <v>2728</v>
      </c>
      <c r="C1348" t="s">
        <v>2729</v>
      </c>
      <c r="D1348" t="s">
        <v>2742</v>
      </c>
      <c r="F1348" t="s">
        <v>2735</v>
      </c>
      <c r="G1348" t="s">
        <v>2736</v>
      </c>
      <c r="J1348" t="s">
        <v>1037</v>
      </c>
      <c r="K1348" s="2" t="str">
        <f>+IFERROR(VLOOKUP(B1348,Sectores[[Sector]:[Columna1]],2),"")</f>
        <v>15 Industria Manufacturera</v>
      </c>
      <c r="L1348" s="2" t="str">
        <f>+IFERROR(VLOOKUP(C1348,Contenido[[Contenido]:[Columna1]],2,0),"")</f>
        <v>30.03 Impuestos</v>
      </c>
      <c r="M1348" s="2" t="str">
        <f>+IFERROR(VLOOKUP(D1348,Temas[[Tema]:[Columna1]],2,0),"")</f>
        <v/>
      </c>
      <c r="W1348">
        <v>62573.55154863435</v>
      </c>
      <c r="X1348">
        <v>74010.833693374647</v>
      </c>
      <c r="Y1348">
        <v>94046.009467977958</v>
      </c>
      <c r="Z1348">
        <v>131808.54193825158</v>
      </c>
      <c r="AA1348">
        <v>112138.36192582798</v>
      </c>
      <c r="AB1348">
        <v>132542.75732830699</v>
      </c>
      <c r="AC1348">
        <v>175603.34007290256</v>
      </c>
      <c r="AD1348">
        <v>208112.28615830527</v>
      </c>
      <c r="AE1348">
        <v>209550.32986939681</v>
      </c>
      <c r="AF1348">
        <v>266918.61642932182</v>
      </c>
      <c r="AG1348">
        <v>214226.60092767113</v>
      </c>
      <c r="AH1348">
        <v>205888</v>
      </c>
    </row>
    <row r="1349" spans="1:34" x14ac:dyDescent="0.25">
      <c r="A1349" s="10" t="s">
        <v>2725</v>
      </c>
      <c r="B1349" t="s">
        <v>2728</v>
      </c>
      <c r="C1349" t="s">
        <v>2729</v>
      </c>
      <c r="D1349" t="s">
        <v>2743</v>
      </c>
      <c r="F1349" t="s">
        <v>2735</v>
      </c>
      <c r="G1349" t="s">
        <v>2736</v>
      </c>
      <c r="J1349" t="s">
        <v>1037</v>
      </c>
      <c r="K1349" s="2" t="str">
        <f>+IFERROR(VLOOKUP(B1349,Sectores[[Sector]:[Columna1]],2),"")</f>
        <v>15 Industria Manufacturera</v>
      </c>
      <c r="L1349" s="2" t="str">
        <f>+IFERROR(VLOOKUP(C1349,Contenido[[Contenido]:[Columna1]],2,0),"")</f>
        <v>30.03 Impuestos</v>
      </c>
      <c r="M1349" s="2" t="str">
        <f>+IFERROR(VLOOKUP(D1349,Temas[[Tema]:[Columna1]],2,0),"")</f>
        <v/>
      </c>
      <c r="W1349">
        <v>32689.738673999997</v>
      </c>
      <c r="X1349">
        <v>36213.387235000002</v>
      </c>
      <c r="Y1349">
        <v>42944.492697000009</v>
      </c>
      <c r="Z1349">
        <v>47899.284580000007</v>
      </c>
      <c r="AA1349">
        <v>50094.203966000001</v>
      </c>
      <c r="AB1349">
        <v>50477.746165000004</v>
      </c>
      <c r="AC1349">
        <v>51766.537873000001</v>
      </c>
      <c r="AD1349">
        <v>51641.224044999995</v>
      </c>
      <c r="AE1349">
        <v>52253.763498000008</v>
      </c>
      <c r="AF1349">
        <v>53854.274333000016</v>
      </c>
      <c r="AG1349">
        <v>54695.632885999999</v>
      </c>
      <c r="AH1349">
        <v>54932</v>
      </c>
    </row>
    <row r="1350" spans="1:34" x14ac:dyDescent="0.25">
      <c r="A1350" s="10" t="s">
        <v>2720</v>
      </c>
      <c r="B1350" t="s">
        <v>2728</v>
      </c>
      <c r="C1350" t="s">
        <v>2729</v>
      </c>
      <c r="D1350" t="s">
        <v>2744</v>
      </c>
      <c r="F1350" t="s">
        <v>2735</v>
      </c>
      <c r="G1350" t="s">
        <v>2736</v>
      </c>
      <c r="J1350" t="s">
        <v>1037</v>
      </c>
      <c r="K1350" s="2" t="str">
        <f>+IFERROR(VLOOKUP(B1350,Sectores[[Sector]:[Columna1]],2),"")</f>
        <v>15 Industria Manufacturera</v>
      </c>
      <c r="L1350" s="2" t="str">
        <f>+IFERROR(VLOOKUP(C1350,Contenido[[Contenido]:[Columna1]],2,0),"")</f>
        <v>30.03 Impuestos</v>
      </c>
      <c r="M1350" s="2" t="str">
        <f>+IFERROR(VLOOKUP(D1350,Temas[[Tema]:[Columna1]],2,0),"")</f>
        <v/>
      </c>
      <c r="W1350">
        <v>1870768.5085488958</v>
      </c>
      <c r="X1350">
        <v>1832380.9187472127</v>
      </c>
      <c r="Y1350">
        <v>1860030.8639474595</v>
      </c>
      <c r="Z1350">
        <v>1774043.7465922439</v>
      </c>
      <c r="AA1350">
        <v>1568530.6877962374</v>
      </c>
      <c r="AB1350">
        <v>1793788.1391272806</v>
      </c>
      <c r="AC1350">
        <v>1899934.2775760256</v>
      </c>
      <c r="AD1350">
        <v>1601412.0260563241</v>
      </c>
      <c r="AE1350">
        <v>1734044.68826953</v>
      </c>
      <c r="AF1350">
        <v>2556851.3703907323</v>
      </c>
      <c r="AG1350">
        <v>2453890.5705624684</v>
      </c>
      <c r="AH1350">
        <v>2305007.1976694884</v>
      </c>
    </row>
    <row r="1351" spans="1:34" x14ac:dyDescent="0.25">
      <c r="A1351" s="10" t="s">
        <v>2720</v>
      </c>
      <c r="B1351" t="s">
        <v>2728</v>
      </c>
      <c r="C1351" t="s">
        <v>2729</v>
      </c>
      <c r="D1351" t="s">
        <v>2745</v>
      </c>
      <c r="F1351" t="s">
        <v>2735</v>
      </c>
      <c r="G1351" t="s">
        <v>2736</v>
      </c>
      <c r="J1351" t="s">
        <v>1037</v>
      </c>
      <c r="K1351" s="2" t="str">
        <f>+IFERROR(VLOOKUP(B1351,Sectores[[Sector]:[Columna1]],2),"")</f>
        <v>15 Industria Manufacturera</v>
      </c>
      <c r="L1351" s="2" t="str">
        <f>+IFERROR(VLOOKUP(C1351,Contenido[[Contenido]:[Columna1]],2,0),"")</f>
        <v>30.03 Impuestos</v>
      </c>
      <c r="M1351" s="2" t="str">
        <f>+IFERROR(VLOOKUP(D1351,Temas[[Tema]:[Columna1]],2,0),"")</f>
        <v/>
      </c>
      <c r="W1351">
        <v>283601.66452045005</v>
      </c>
      <c r="X1351">
        <v>171025.09033113674</v>
      </c>
      <c r="Y1351">
        <v>415914.34152335505</v>
      </c>
      <c r="Z1351">
        <v>450642.05567081703</v>
      </c>
      <c r="AA1351">
        <v>304704.57656475913</v>
      </c>
      <c r="AB1351">
        <v>265865.38703245745</v>
      </c>
      <c r="AC1351">
        <v>222890.06886029785</v>
      </c>
      <c r="AD1351">
        <v>88342.141611223458</v>
      </c>
      <c r="AE1351">
        <v>86290.858751749925</v>
      </c>
      <c r="AF1351">
        <v>146588.44447160326</v>
      </c>
      <c r="AG1351">
        <v>232869.53524329135</v>
      </c>
      <c r="AH1351">
        <v>199401.91214685873</v>
      </c>
    </row>
    <row r="1352" spans="1:34" x14ac:dyDescent="0.25">
      <c r="A1352" s="10" t="s">
        <v>2720</v>
      </c>
      <c r="B1352" t="s">
        <v>2728</v>
      </c>
      <c r="C1352" t="s">
        <v>2729</v>
      </c>
      <c r="D1352" t="s">
        <v>2746</v>
      </c>
      <c r="F1352" t="s">
        <v>2735</v>
      </c>
      <c r="G1352" t="s">
        <v>2736</v>
      </c>
      <c r="J1352" t="s">
        <v>1037</v>
      </c>
      <c r="K1352" s="2" t="str">
        <f>+IFERROR(VLOOKUP(B1352,Sectores[[Sector]:[Columna1]],2),"")</f>
        <v>15 Industria Manufacturera</v>
      </c>
      <c r="L1352" s="2" t="str">
        <f>+IFERROR(VLOOKUP(C1352,Contenido[[Contenido]:[Columna1]],2,0),"")</f>
        <v>30.03 Impuestos</v>
      </c>
      <c r="M1352" s="2" t="str">
        <f>+IFERROR(VLOOKUP(D1352,Temas[[Tema]:[Columna1]],2,0),"")</f>
        <v/>
      </c>
      <c r="W1352">
        <v>-57955.12882699992</v>
      </c>
      <c r="X1352">
        <v>-35552.64081099999</v>
      </c>
      <c r="Y1352">
        <v>-99464.466517999987</v>
      </c>
      <c r="Z1352">
        <v>-142540.1945420001</v>
      </c>
      <c r="AA1352">
        <v>-169470.9350670001</v>
      </c>
      <c r="AB1352">
        <v>-215910.44326400009</v>
      </c>
      <c r="AC1352">
        <v>-286542.56012689811</v>
      </c>
      <c r="AD1352">
        <v>-464730.47350902797</v>
      </c>
      <c r="AE1352">
        <v>-191810.01379974396</v>
      </c>
      <c r="AF1352">
        <v>-381865.00237899984</v>
      </c>
      <c r="AG1352">
        <v>-363021.63708400028</v>
      </c>
      <c r="AH1352">
        <v>-151548.01085499994</v>
      </c>
    </row>
    <row r="1353" spans="1:34" x14ac:dyDescent="0.25">
      <c r="A1353" s="10" t="s">
        <v>2720</v>
      </c>
      <c r="B1353" t="s">
        <v>2728</v>
      </c>
      <c r="C1353" t="s">
        <v>2729</v>
      </c>
      <c r="D1353" t="s">
        <v>2747</v>
      </c>
      <c r="F1353" t="s">
        <v>2735</v>
      </c>
      <c r="G1353" t="s">
        <v>2736</v>
      </c>
      <c r="J1353" t="s">
        <v>1037</v>
      </c>
      <c r="K1353" s="2" t="str">
        <f>+IFERROR(VLOOKUP(B1353,Sectores[[Sector]:[Columna1]],2),"")</f>
        <v>15 Industria Manufacturera</v>
      </c>
      <c r="L1353" s="2" t="str">
        <f>+IFERROR(VLOOKUP(C1353,Contenido[[Contenido]:[Columna1]],2,0),"")</f>
        <v>30.03 Impuestos</v>
      </c>
      <c r="M1353" s="2" t="str">
        <f>+IFERROR(VLOOKUP(D1353,Temas[[Tema]:[Columna1]],2,0),"")</f>
        <v/>
      </c>
      <c r="W1353">
        <v>3171875.0425793524</v>
      </c>
      <c r="X1353">
        <v>2778520.6393969115</v>
      </c>
      <c r="Y1353">
        <v>4081149.0712886504</v>
      </c>
      <c r="Z1353">
        <v>5776403.2168999985</v>
      </c>
      <c r="AA1353">
        <v>5065470.9908839678</v>
      </c>
      <c r="AB1353">
        <v>5327974.8128731893</v>
      </c>
      <c r="AC1353">
        <v>6100611.8071057228</v>
      </c>
      <c r="AD1353">
        <v>6416631.559878041</v>
      </c>
      <c r="AE1353">
        <v>6721165.8862408902</v>
      </c>
      <c r="AF1353">
        <v>7854189.8067028793</v>
      </c>
      <c r="AG1353">
        <v>8976127.2540055942</v>
      </c>
      <c r="AH1353">
        <v>8456219.6472679563</v>
      </c>
    </row>
    <row r="1354" spans="1:34" x14ac:dyDescent="0.25">
      <c r="A1354" s="10" t="s">
        <v>2720</v>
      </c>
      <c r="B1354" t="s">
        <v>2728</v>
      </c>
      <c r="C1354" t="s">
        <v>2729</v>
      </c>
      <c r="D1354" t="s">
        <v>2748</v>
      </c>
      <c r="F1354" t="s">
        <v>2735</v>
      </c>
      <c r="G1354" t="s">
        <v>2736</v>
      </c>
      <c r="J1354" t="s">
        <v>1037</v>
      </c>
      <c r="K1354" s="2" t="str">
        <f>+IFERROR(VLOOKUP(B1354,Sectores[[Sector]:[Columna1]],2),"")</f>
        <v>15 Industria Manufacturera</v>
      </c>
      <c r="L1354" s="2" t="str">
        <f>+IFERROR(VLOOKUP(C1354,Contenido[[Contenido]:[Columna1]],2,0),"")</f>
        <v>30.03 Impuestos</v>
      </c>
      <c r="M1354" s="2" t="str">
        <f>+IFERROR(VLOOKUP(D1354,Temas[[Tema]:[Columna1]],2,0),"")</f>
        <v/>
      </c>
      <c r="W1354">
        <v>1239785.5388973302</v>
      </c>
      <c r="X1354">
        <v>1449099.0799839797</v>
      </c>
      <c r="Y1354">
        <v>1663293.4517069999</v>
      </c>
      <c r="Z1354">
        <v>1917675.246786</v>
      </c>
      <c r="AA1354">
        <v>1981699.4016100001</v>
      </c>
      <c r="AB1354">
        <v>2139886.5059170006</v>
      </c>
      <c r="AC1354">
        <v>2349804.4125910001</v>
      </c>
      <c r="AD1354">
        <v>2458249.0413280004</v>
      </c>
      <c r="AE1354">
        <v>2585642.0195835517</v>
      </c>
      <c r="AF1354">
        <v>2848205.0407009996</v>
      </c>
      <c r="AG1354">
        <v>3015793.4985059998</v>
      </c>
      <c r="AH1354">
        <v>3050937.082396999</v>
      </c>
    </row>
    <row r="1355" spans="1:34" x14ac:dyDescent="0.25">
      <c r="A1355" s="10" t="s">
        <v>2720</v>
      </c>
      <c r="B1355" t="s">
        <v>2728</v>
      </c>
      <c r="C1355" t="s">
        <v>2729</v>
      </c>
      <c r="D1355" t="s">
        <v>2749</v>
      </c>
      <c r="F1355" t="s">
        <v>2735</v>
      </c>
      <c r="G1355" t="s">
        <v>2736</v>
      </c>
      <c r="J1355" t="s">
        <v>1037</v>
      </c>
      <c r="K1355" s="2" t="str">
        <f>+IFERROR(VLOOKUP(B1355,Sectores[[Sector]:[Columna1]],2),"")</f>
        <v>15 Industria Manufacturera</v>
      </c>
      <c r="L1355" s="2" t="str">
        <f>+IFERROR(VLOOKUP(C1355,Contenido[[Contenido]:[Columna1]],2,0),"")</f>
        <v>30.03 Impuestos</v>
      </c>
      <c r="M1355" s="2" t="str">
        <f>+IFERROR(VLOOKUP(D1355,Temas[[Tema]:[Columna1]],2,0),"")</f>
        <v/>
      </c>
      <c r="W1355">
        <v>44974.106870999989</v>
      </c>
      <c r="X1355">
        <v>194197.79362369244</v>
      </c>
      <c r="Y1355">
        <v>116722.9850321464</v>
      </c>
      <c r="Z1355">
        <v>87033.537508526701</v>
      </c>
      <c r="AA1355">
        <v>144866.64625660598</v>
      </c>
      <c r="AB1355">
        <v>100864.18790690316</v>
      </c>
      <c r="AC1355">
        <v>132378.48238617548</v>
      </c>
      <c r="AD1355">
        <v>88350.320056616009</v>
      </c>
      <c r="AE1355">
        <v>193070.86376691292</v>
      </c>
      <c r="AF1355">
        <v>184448.21069194912</v>
      </c>
      <c r="AG1355">
        <v>122091.78819647482</v>
      </c>
      <c r="AH1355">
        <v>203376.85150218636</v>
      </c>
    </row>
    <row r="1356" spans="1:34" x14ac:dyDescent="0.25">
      <c r="A1356" s="10" t="s">
        <v>2720</v>
      </c>
      <c r="B1356" t="s">
        <v>2728</v>
      </c>
      <c r="C1356" t="s">
        <v>2729</v>
      </c>
      <c r="D1356" t="s">
        <v>2750</v>
      </c>
      <c r="F1356" t="s">
        <v>2735</v>
      </c>
      <c r="G1356" t="s">
        <v>2736</v>
      </c>
      <c r="J1356" t="s">
        <v>1037</v>
      </c>
      <c r="K1356" s="2" t="str">
        <f>+IFERROR(VLOOKUP(B1356,Sectores[[Sector]:[Columna1]],2),"")</f>
        <v>15 Industria Manufacturera</v>
      </c>
      <c r="L1356" s="2" t="str">
        <f>+IFERROR(VLOOKUP(C1356,Contenido[[Contenido]:[Columna1]],2,0),"")</f>
        <v>30.03 Impuestos</v>
      </c>
      <c r="M1356" s="2" t="str">
        <f>+IFERROR(VLOOKUP(D1356,Temas[[Tema]:[Columna1]],2,0),"")</f>
        <v/>
      </c>
      <c r="W1356">
        <v>-316.63599756977487</v>
      </c>
      <c r="X1356">
        <v>4512.0750850000004</v>
      </c>
      <c r="Y1356">
        <v>2388.1891240000004</v>
      </c>
      <c r="Z1356">
        <v>18142.949570999997</v>
      </c>
      <c r="AA1356">
        <v>11371.073500999999</v>
      </c>
      <c r="AB1356">
        <v>28521.59944934128</v>
      </c>
      <c r="AC1356">
        <v>47038.829854960553</v>
      </c>
      <c r="AD1356">
        <v>33166.786411824716</v>
      </c>
      <c r="AE1356">
        <v>32001.186946203703</v>
      </c>
      <c r="AF1356">
        <v>393866.25005882216</v>
      </c>
      <c r="AG1356">
        <v>32298.191577347745</v>
      </c>
      <c r="AH1356">
        <v>-1137.6575819787452</v>
      </c>
    </row>
    <row r="1357" spans="1:34" x14ac:dyDescent="0.25">
      <c r="A1357" s="10" t="s">
        <v>2721</v>
      </c>
      <c r="B1357" t="s">
        <v>2728</v>
      </c>
      <c r="C1357" t="s">
        <v>2729</v>
      </c>
      <c r="D1357" t="s">
        <v>2751</v>
      </c>
      <c r="F1357" t="s">
        <v>2735</v>
      </c>
      <c r="G1357" t="s">
        <v>2736</v>
      </c>
      <c r="J1357" t="s">
        <v>1037</v>
      </c>
      <c r="K1357" s="2" t="str">
        <f>+IFERROR(VLOOKUP(B1357,Sectores[[Sector]:[Columna1]],2),"")</f>
        <v>15 Industria Manufacturera</v>
      </c>
      <c r="L1357" s="2" t="str">
        <f>+IFERROR(VLOOKUP(C1357,Contenido[[Contenido]:[Columna1]],2,0),"")</f>
        <v>30.03 Impuestos</v>
      </c>
      <c r="M1357" s="2" t="str">
        <f>+IFERROR(VLOOKUP(D1357,Temas[[Tema]:[Columna1]],2,0),"")</f>
        <v/>
      </c>
      <c r="W1357">
        <v>-3383926.6931379996</v>
      </c>
      <c r="X1357">
        <v>-3572233.5933760004</v>
      </c>
      <c r="Y1357">
        <v>-4290499.6406579996</v>
      </c>
      <c r="Z1357">
        <v>-4994651.6097109988</v>
      </c>
      <c r="AA1357">
        <v>-5178116.3556999993</v>
      </c>
      <c r="AB1357">
        <v>-5390090.7352860002</v>
      </c>
      <c r="AC1357">
        <v>-5342880.6407829998</v>
      </c>
      <c r="AD1357">
        <v>-5097477.0468570003</v>
      </c>
      <c r="AE1357">
        <v>-5074350.3162389994</v>
      </c>
      <c r="AF1357">
        <v>-5659934.7683463711</v>
      </c>
      <c r="AG1357">
        <v>-6808426.7699529994</v>
      </c>
      <c r="AH1357">
        <v>-7096752</v>
      </c>
    </row>
    <row r="1358" spans="1:34" x14ac:dyDescent="0.25">
      <c r="A1358" s="10" t="s">
        <v>2722</v>
      </c>
      <c r="B1358" t="s">
        <v>2728</v>
      </c>
      <c r="C1358" t="s">
        <v>2729</v>
      </c>
      <c r="D1358" t="s">
        <v>135</v>
      </c>
      <c r="F1358" t="s">
        <v>2735</v>
      </c>
      <c r="G1358" t="s">
        <v>2736</v>
      </c>
      <c r="J1358" t="s">
        <v>1037</v>
      </c>
      <c r="K1358" s="2" t="str">
        <f>+IFERROR(VLOOKUP(B1358,Sectores[[Sector]:[Columna1]],2),"")</f>
        <v>15 Industria Manufacturera</v>
      </c>
      <c r="L1358" s="2" t="str">
        <f>+IFERROR(VLOOKUP(C1358,Contenido[[Contenido]:[Columna1]],2,0),"")</f>
        <v>30.03 Impuestos</v>
      </c>
      <c r="M1358" s="2" t="str">
        <f>+IFERROR(VLOOKUP(D1358,Temas[[Tema]:[Columna1]],2,0),"")</f>
        <v>04.02.03 Combustibles</v>
      </c>
      <c r="W1358">
        <v>1806.297446</v>
      </c>
      <c r="X1358">
        <v>2276.6891369999998</v>
      </c>
      <c r="Y1358">
        <v>2936.2853070000001</v>
      </c>
      <c r="Z1358">
        <v>5000.5523370000001</v>
      </c>
      <c r="AA1358">
        <v>5987.4970539999995</v>
      </c>
      <c r="AB1358">
        <v>7526.3015210000003</v>
      </c>
      <c r="AC1358">
        <v>6694.0539519999993</v>
      </c>
      <c r="AD1358">
        <v>7259.822478</v>
      </c>
      <c r="AE1358">
        <v>5981.2839039999999</v>
      </c>
      <c r="AF1358">
        <v>5688.4741620000004</v>
      </c>
      <c r="AG1358">
        <v>5806.5977940000002</v>
      </c>
      <c r="AH1358">
        <v>3326</v>
      </c>
    </row>
    <row r="1359" spans="1:34" x14ac:dyDescent="0.25">
      <c r="A1359" s="10" t="s">
        <v>2722</v>
      </c>
      <c r="B1359" t="s">
        <v>2728</v>
      </c>
      <c r="C1359" t="s">
        <v>2729</v>
      </c>
      <c r="D1359" t="s">
        <v>135</v>
      </c>
      <c r="F1359" t="s">
        <v>2735</v>
      </c>
      <c r="G1359" t="s">
        <v>2736</v>
      </c>
      <c r="J1359" t="s">
        <v>1037</v>
      </c>
      <c r="K1359" s="2" t="str">
        <f>+IFERROR(VLOOKUP(B1359,Sectores[[Sector]:[Columna1]],2),"")</f>
        <v>15 Industria Manufacturera</v>
      </c>
      <c r="L1359" s="2" t="str">
        <f>+IFERROR(VLOOKUP(C1359,Contenido[[Contenido]:[Columna1]],2,0),"")</f>
        <v>30.03 Impuestos</v>
      </c>
      <c r="M1359" s="2" t="str">
        <f>+IFERROR(VLOOKUP(D1359,Temas[[Tema]:[Columna1]],2,0),"")</f>
        <v>04.02.03 Combustibles</v>
      </c>
      <c r="W1359">
        <v>2253.8120010000002</v>
      </c>
      <c r="X1359">
        <v>2676.7734110000001</v>
      </c>
      <c r="Y1359">
        <v>2763.829064</v>
      </c>
      <c r="Z1359">
        <v>2756.1674290000001</v>
      </c>
      <c r="AA1359">
        <v>2688.6824630000001</v>
      </c>
      <c r="AB1359">
        <v>3678.7298290000003</v>
      </c>
      <c r="AC1359">
        <v>2289.2159790000001</v>
      </c>
      <c r="AD1359">
        <v>2226.3619020000001</v>
      </c>
      <c r="AE1359">
        <v>2494.8835170000002</v>
      </c>
      <c r="AF1359">
        <v>2877.4858940000004</v>
      </c>
      <c r="AG1359">
        <v>2884.2042940000001</v>
      </c>
      <c r="AH1359">
        <v>2152</v>
      </c>
    </row>
    <row r="1360" spans="1:34" x14ac:dyDescent="0.25">
      <c r="A1360" s="10" t="s">
        <v>2722</v>
      </c>
      <c r="B1360" t="s">
        <v>2728</v>
      </c>
      <c r="C1360" t="s">
        <v>2729</v>
      </c>
      <c r="D1360" t="s">
        <v>135</v>
      </c>
      <c r="F1360" t="s">
        <v>2735</v>
      </c>
      <c r="G1360" t="s">
        <v>2736</v>
      </c>
      <c r="J1360" t="s">
        <v>1037</v>
      </c>
      <c r="K1360" s="2" t="str">
        <f>+IFERROR(VLOOKUP(B1360,Sectores[[Sector]:[Columna1]],2),"")</f>
        <v>15 Industria Manufacturera</v>
      </c>
      <c r="L1360" s="2" t="str">
        <f>+IFERROR(VLOOKUP(C1360,Contenido[[Contenido]:[Columna1]],2,0),"")</f>
        <v>30.03 Impuestos</v>
      </c>
      <c r="M1360" s="2" t="str">
        <f>+IFERROR(VLOOKUP(D1360,Temas[[Tema]:[Columna1]],2,0),"")</f>
        <v>04.02.03 Combustibles</v>
      </c>
      <c r="W1360">
        <v>532194.72160699998</v>
      </c>
      <c r="X1360">
        <v>718599.67826299998</v>
      </c>
      <c r="Y1360">
        <v>805780.0301049999</v>
      </c>
      <c r="Z1360">
        <v>897438.14905400004</v>
      </c>
      <c r="AA1360">
        <v>940438.64653599984</v>
      </c>
      <c r="AB1360">
        <v>1072303.9546869998</v>
      </c>
      <c r="AC1360">
        <v>1131276.0817789999</v>
      </c>
      <c r="AD1360">
        <v>1234193.5591909999</v>
      </c>
      <c r="AE1360">
        <v>1304041.0672900002</v>
      </c>
      <c r="AF1360">
        <v>1356373.6438259999</v>
      </c>
      <c r="AG1360">
        <v>1438272.98443</v>
      </c>
      <c r="AH1360">
        <v>1309192</v>
      </c>
    </row>
    <row r="1361" spans="1:34" x14ac:dyDescent="0.25">
      <c r="A1361" s="10" t="s">
        <v>2722</v>
      </c>
      <c r="B1361" t="s">
        <v>2728</v>
      </c>
      <c r="C1361" t="s">
        <v>2729</v>
      </c>
      <c r="D1361" t="s">
        <v>135</v>
      </c>
      <c r="F1361" t="s">
        <v>2735</v>
      </c>
      <c r="G1361" t="s">
        <v>2736</v>
      </c>
      <c r="J1361" t="s">
        <v>1037</v>
      </c>
      <c r="K1361" s="2" t="str">
        <f>+IFERROR(VLOOKUP(B1361,Sectores[[Sector]:[Columna1]],2),"")</f>
        <v>15 Industria Manufacturera</v>
      </c>
      <c r="L1361" s="2" t="str">
        <f>+IFERROR(VLOOKUP(C1361,Contenido[[Contenido]:[Columna1]],2,0),"")</f>
        <v>30.03 Impuestos</v>
      </c>
      <c r="M1361" s="2" t="str">
        <f>+IFERROR(VLOOKUP(D1361,Temas[[Tema]:[Columna1]],2,0),"")</f>
        <v>04.02.03 Combustibles</v>
      </c>
      <c r="W1361">
        <v>370.85727800000001</v>
      </c>
      <c r="X1361">
        <v>-1.2985000000000003E-2</v>
      </c>
      <c r="Y1361">
        <v>59.249814999999998</v>
      </c>
      <c r="Z1361">
        <v>42.441769000000001</v>
      </c>
      <c r="AA1361">
        <v>33.742770999999998</v>
      </c>
      <c r="AB1361">
        <v>33.359530999999997</v>
      </c>
      <c r="AC1361">
        <v>205.973871</v>
      </c>
      <c r="AD1361">
        <v>216.20228</v>
      </c>
      <c r="AE1361">
        <v>290.552685</v>
      </c>
      <c r="AF1361">
        <v>190.438534</v>
      </c>
      <c r="AG1361">
        <v>448.94069000000002</v>
      </c>
      <c r="AH1361">
        <v>286</v>
      </c>
    </row>
    <row r="1362" spans="1:34" x14ac:dyDescent="0.25">
      <c r="A1362" s="10" t="s">
        <v>2722</v>
      </c>
      <c r="B1362" t="s">
        <v>2728</v>
      </c>
      <c r="C1362" t="s">
        <v>2729</v>
      </c>
      <c r="D1362" t="s">
        <v>135</v>
      </c>
      <c r="F1362" t="s">
        <v>2735</v>
      </c>
      <c r="G1362" t="s">
        <v>2736</v>
      </c>
      <c r="J1362" t="s">
        <v>1037</v>
      </c>
      <c r="K1362" s="2" t="str">
        <f>+IFERROR(VLOOKUP(B1362,Sectores[[Sector]:[Columna1]],2),"")</f>
        <v>15 Industria Manufacturera</v>
      </c>
      <c r="L1362" s="2" t="str">
        <f>+IFERROR(VLOOKUP(C1362,Contenido[[Contenido]:[Columna1]],2,0),"")</f>
        <v>30.03 Impuestos</v>
      </c>
      <c r="M1362" s="2" t="str">
        <f>+IFERROR(VLOOKUP(D1362,Temas[[Tema]:[Columna1]],2,0),"")</f>
        <v>04.02.03 Combustibles</v>
      </c>
      <c r="W1362">
        <v>148077.90256237175</v>
      </c>
      <c r="X1362">
        <v>190015.13833000002</v>
      </c>
      <c r="Y1362">
        <v>189600.72756900001</v>
      </c>
      <c r="Z1362">
        <v>203759.33822499998</v>
      </c>
      <c r="AA1362">
        <v>222333.01350399994</v>
      </c>
      <c r="AB1362">
        <v>278196.85445499991</v>
      </c>
      <c r="AC1362">
        <v>247731.67986199999</v>
      </c>
      <c r="AD1362">
        <v>258147.97579200007</v>
      </c>
      <c r="AE1362">
        <v>316526.09848899994</v>
      </c>
      <c r="AF1362">
        <v>362265.94701100001</v>
      </c>
      <c r="AG1362">
        <v>363720.95039200009</v>
      </c>
      <c r="AH1362">
        <v>484890</v>
      </c>
    </row>
    <row r="1363" spans="1:34" x14ac:dyDescent="0.25">
      <c r="A1363" s="10" t="s">
        <v>2722</v>
      </c>
      <c r="B1363" t="s">
        <v>2728</v>
      </c>
      <c r="C1363" t="s">
        <v>2729</v>
      </c>
      <c r="D1363" t="s">
        <v>2739</v>
      </c>
      <c r="F1363" t="s">
        <v>2735</v>
      </c>
      <c r="G1363" t="s">
        <v>2736</v>
      </c>
      <c r="J1363" t="s">
        <v>1037</v>
      </c>
      <c r="K1363" s="2" t="str">
        <f>+IFERROR(VLOOKUP(B1363,Sectores[[Sector]:[Columna1]],2),"")</f>
        <v>15 Industria Manufacturera</v>
      </c>
      <c r="L1363" s="2" t="str">
        <f>+IFERROR(VLOOKUP(C1363,Contenido[[Contenido]:[Columna1]],2,0),"")</f>
        <v>30.03 Impuestos</v>
      </c>
      <c r="M1363" s="2" t="str">
        <f>+IFERROR(VLOOKUP(D1363,Temas[[Tema]:[Columna1]],2,0),"")</f>
        <v/>
      </c>
      <c r="W1363">
        <v>12667.800194000001</v>
      </c>
      <c r="X1363">
        <v>12358.979006999996</v>
      </c>
      <c r="Y1363">
        <v>20394.495870999999</v>
      </c>
      <c r="Z1363">
        <v>26047.550856000002</v>
      </c>
      <c r="AA1363">
        <v>45752.330138999998</v>
      </c>
      <c r="AB1363">
        <v>26561.811082</v>
      </c>
      <c r="AC1363">
        <v>26767.511108000002</v>
      </c>
      <c r="AD1363">
        <v>26006.530792000001</v>
      </c>
      <c r="AE1363">
        <v>26461.078486999999</v>
      </c>
      <c r="AF1363">
        <v>28121.786883000004</v>
      </c>
      <c r="AG1363">
        <v>31950.333168000001</v>
      </c>
      <c r="AH1363">
        <v>47581</v>
      </c>
    </row>
    <row r="1364" spans="1:34" x14ac:dyDescent="0.25">
      <c r="A1364" s="10" t="s">
        <v>2722</v>
      </c>
      <c r="B1364" t="s">
        <v>2728</v>
      </c>
      <c r="C1364" t="s">
        <v>2729</v>
      </c>
      <c r="D1364" t="s">
        <v>2739</v>
      </c>
      <c r="F1364" t="s">
        <v>2735</v>
      </c>
      <c r="G1364" t="s">
        <v>2736</v>
      </c>
      <c r="J1364" t="s">
        <v>1037</v>
      </c>
      <c r="K1364" s="2" t="str">
        <f>+IFERROR(VLOOKUP(B1364,Sectores[[Sector]:[Columna1]],2),"")</f>
        <v>15 Industria Manufacturera</v>
      </c>
      <c r="L1364" s="2" t="str">
        <f>+IFERROR(VLOOKUP(C1364,Contenido[[Contenido]:[Columna1]],2,0),"")</f>
        <v>30.03 Impuestos</v>
      </c>
      <c r="M1364" s="2" t="str">
        <f>+IFERROR(VLOOKUP(D1364,Temas[[Tema]:[Columna1]],2,0),"")</f>
        <v/>
      </c>
      <c r="W1364">
        <v>543983.28108800005</v>
      </c>
      <c r="X1364">
        <v>635278.33610600012</v>
      </c>
      <c r="Y1364">
        <v>721259.71422700002</v>
      </c>
      <c r="Z1364">
        <v>757947.84278299997</v>
      </c>
      <c r="AA1364">
        <v>770238.88860199985</v>
      </c>
      <c r="AB1364">
        <v>830032.94134699996</v>
      </c>
      <c r="AC1364">
        <v>954654.03095100005</v>
      </c>
      <c r="AD1364">
        <v>983027.16195699992</v>
      </c>
      <c r="AE1364">
        <v>952234.95329199999</v>
      </c>
      <c r="AF1364">
        <v>953334.29439900012</v>
      </c>
      <c r="AG1364">
        <v>941385.61929000006</v>
      </c>
      <c r="AH1364">
        <v>974335</v>
      </c>
    </row>
    <row r="1365" spans="1:34" x14ac:dyDescent="0.25">
      <c r="A1365" s="10" t="s">
        <v>2725</v>
      </c>
      <c r="B1365" t="s">
        <v>2728</v>
      </c>
      <c r="C1365" t="s">
        <v>2729</v>
      </c>
      <c r="D1365" t="s">
        <v>2740</v>
      </c>
      <c r="F1365" t="s">
        <v>2735</v>
      </c>
      <c r="G1365" t="s">
        <v>2736</v>
      </c>
      <c r="J1365" t="s">
        <v>1037</v>
      </c>
      <c r="K1365" s="2" t="str">
        <f>+IFERROR(VLOOKUP(B1365,Sectores[[Sector]:[Columna1]],2),"")</f>
        <v>15 Industria Manufacturera</v>
      </c>
      <c r="L1365" s="2" t="str">
        <f>+IFERROR(VLOOKUP(C1365,Contenido[[Contenido]:[Columna1]],2,0),"")</f>
        <v>30.03 Impuestos</v>
      </c>
      <c r="M1365" s="2" t="str">
        <f>+IFERROR(VLOOKUP(D1365,Temas[[Tema]:[Columna1]],2,0),"")</f>
        <v/>
      </c>
      <c r="W1365">
        <v>1029.7912559999677</v>
      </c>
      <c r="X1365">
        <v>4042.4021170000001</v>
      </c>
      <c r="Y1365">
        <v>950.13202999999999</v>
      </c>
      <c r="Z1365">
        <v>570.14827600000001</v>
      </c>
      <c r="AA1365">
        <v>854.08035600000005</v>
      </c>
      <c r="AB1365">
        <v>3132.4330380000029</v>
      </c>
      <c r="AC1365">
        <v>8870.1227839999992</v>
      </c>
      <c r="AD1365">
        <v>6036.999307999853</v>
      </c>
      <c r="AE1365">
        <v>14299.232008000021</v>
      </c>
      <c r="AF1365">
        <v>7647.4181629999948</v>
      </c>
      <c r="AG1365">
        <v>12385.810143000002</v>
      </c>
      <c r="AH1365">
        <v>26740</v>
      </c>
    </row>
    <row r="1366" spans="1:34" x14ac:dyDescent="0.25">
      <c r="A1366" s="10" t="s">
        <v>2725</v>
      </c>
      <c r="B1366" t="s">
        <v>2728</v>
      </c>
      <c r="C1366" t="s">
        <v>2729</v>
      </c>
      <c r="D1366" t="s">
        <v>2740</v>
      </c>
      <c r="F1366" t="s">
        <v>2735</v>
      </c>
      <c r="G1366" t="s">
        <v>2736</v>
      </c>
      <c r="J1366" t="s">
        <v>1037</v>
      </c>
      <c r="K1366" s="2" t="str">
        <f>+IFERROR(VLOOKUP(B1366,Sectores[[Sector]:[Columna1]],2),"")</f>
        <v>15 Industria Manufacturera</v>
      </c>
      <c r="L1366" s="2" t="str">
        <f>+IFERROR(VLOOKUP(C1366,Contenido[[Contenido]:[Columna1]],2,0),"")</f>
        <v>30.03 Impuestos</v>
      </c>
      <c r="M1366" s="2" t="str">
        <f>+IFERROR(VLOOKUP(D1366,Temas[[Tema]:[Columna1]],2,0),"")</f>
        <v/>
      </c>
      <c r="W1366">
        <v>199173.02196099999</v>
      </c>
      <c r="X1366">
        <v>35296.046002999996</v>
      </c>
      <c r="Y1366">
        <v>29925.742150000002</v>
      </c>
      <c r="Z1366">
        <v>66149.285199999998</v>
      </c>
      <c r="AA1366">
        <v>44696.272999999994</v>
      </c>
      <c r="AB1366">
        <v>28207.689299999998</v>
      </c>
      <c r="AC1366">
        <v>83365.511899999998</v>
      </c>
      <c r="AD1366">
        <v>94453.102419999952</v>
      </c>
      <c r="AE1366">
        <v>188076.9718</v>
      </c>
      <c r="AF1366">
        <v>118037.3</v>
      </c>
      <c r="AG1366">
        <v>50438.144709</v>
      </c>
      <c r="AH1366">
        <v>128692</v>
      </c>
    </row>
    <row r="1367" spans="1:34" x14ac:dyDescent="0.25">
      <c r="A1367" s="10" t="s">
        <v>2725</v>
      </c>
      <c r="B1367" t="s">
        <v>2728</v>
      </c>
      <c r="C1367" t="s">
        <v>2729</v>
      </c>
      <c r="D1367" t="s">
        <v>2741</v>
      </c>
      <c r="F1367" t="s">
        <v>2735</v>
      </c>
      <c r="G1367" t="s">
        <v>2736</v>
      </c>
      <c r="J1367" t="s">
        <v>1037</v>
      </c>
      <c r="K1367" s="2" t="str">
        <f>+IFERROR(VLOOKUP(B1367,Sectores[[Sector]:[Columna1]],2),"")</f>
        <v>15 Industria Manufacturera</v>
      </c>
      <c r="L1367" s="2" t="str">
        <f>+IFERROR(VLOOKUP(C1367,Contenido[[Contenido]:[Columna1]],2,0),"")</f>
        <v>30.03 Impuestos</v>
      </c>
      <c r="M1367" s="2" t="str">
        <f>+IFERROR(VLOOKUP(D1367,Temas[[Tema]:[Columna1]],2,0),"")</f>
        <v/>
      </c>
      <c r="W1367">
        <v>3675.3788589999999</v>
      </c>
      <c r="X1367">
        <v>3800.1896940000001</v>
      </c>
      <c r="Y1367">
        <v>4148.3498760000002</v>
      </c>
      <c r="Z1367">
        <v>4383.9585630000001</v>
      </c>
      <c r="AA1367">
        <v>4785.5582880000002</v>
      </c>
      <c r="AB1367">
        <v>5093.0183589999997</v>
      </c>
      <c r="AC1367">
        <v>5591.3556940000008</v>
      </c>
      <c r="AD1367">
        <v>5843.3926409999995</v>
      </c>
      <c r="AE1367">
        <v>5840.2513879999997</v>
      </c>
      <c r="AF1367">
        <v>5931.2149909999998</v>
      </c>
      <c r="AG1367">
        <v>6060.1827279999998</v>
      </c>
      <c r="AH1367">
        <v>3616</v>
      </c>
    </row>
    <row r="1368" spans="1:34" x14ac:dyDescent="0.25">
      <c r="A1368" s="10" t="s">
        <v>2725</v>
      </c>
      <c r="B1368" t="s">
        <v>2728</v>
      </c>
      <c r="C1368" t="s">
        <v>2729</v>
      </c>
      <c r="D1368" t="s">
        <v>2741</v>
      </c>
      <c r="F1368" t="s">
        <v>2735</v>
      </c>
      <c r="G1368" t="s">
        <v>2736</v>
      </c>
      <c r="J1368" t="s">
        <v>1037</v>
      </c>
      <c r="K1368" s="2" t="str">
        <f>+IFERROR(VLOOKUP(B1368,Sectores[[Sector]:[Columna1]],2),"")</f>
        <v>15 Industria Manufacturera</v>
      </c>
      <c r="L1368" s="2" t="str">
        <f>+IFERROR(VLOOKUP(C1368,Contenido[[Contenido]:[Columna1]],2,0),"")</f>
        <v>30.03 Impuestos</v>
      </c>
      <c r="M1368" s="2" t="str">
        <f>+IFERROR(VLOOKUP(D1368,Temas[[Tema]:[Columna1]],2,0),"")</f>
        <v/>
      </c>
      <c r="W1368">
        <v>11362.008603</v>
      </c>
      <c r="X1368">
        <v>13227.325314</v>
      </c>
      <c r="Y1368">
        <v>18683.780334999999</v>
      </c>
      <c r="Z1368">
        <v>20768.359127</v>
      </c>
      <c r="AA1368">
        <v>17910.443345</v>
      </c>
      <c r="AB1368">
        <v>16378.911131000001</v>
      </c>
      <c r="AC1368">
        <v>17636.070280999997</v>
      </c>
      <c r="AD1368">
        <v>18782.846250000002</v>
      </c>
      <c r="AE1368">
        <v>19075.026967000002</v>
      </c>
      <c r="AF1368">
        <v>20108.432392999999</v>
      </c>
      <c r="AG1368">
        <v>21175.175310000002</v>
      </c>
      <c r="AH1368">
        <v>6729</v>
      </c>
    </row>
    <row r="1369" spans="1:34" x14ac:dyDescent="0.25">
      <c r="A1369" s="10" t="s">
        <v>2725</v>
      </c>
      <c r="B1369" t="s">
        <v>2728</v>
      </c>
      <c r="C1369" t="s">
        <v>2729</v>
      </c>
      <c r="D1369" t="s">
        <v>2741</v>
      </c>
      <c r="F1369" t="s">
        <v>2735</v>
      </c>
      <c r="G1369" t="s">
        <v>2736</v>
      </c>
      <c r="J1369" t="s">
        <v>1037</v>
      </c>
      <c r="K1369" s="2" t="str">
        <f>+IFERROR(VLOOKUP(B1369,Sectores[[Sector]:[Columna1]],2),"")</f>
        <v>15 Industria Manufacturera</v>
      </c>
      <c r="L1369" s="2" t="str">
        <f>+IFERROR(VLOOKUP(C1369,Contenido[[Contenido]:[Columna1]],2,0),"")</f>
        <v>30.03 Impuestos</v>
      </c>
      <c r="M1369" s="2" t="str">
        <f>+IFERROR(VLOOKUP(D1369,Temas[[Tema]:[Columna1]],2,0),"")</f>
        <v/>
      </c>
      <c r="W1369">
        <v>19001.477512000001</v>
      </c>
      <c r="X1369">
        <v>25445.851308000001</v>
      </c>
      <c r="Y1369">
        <v>40852.027446</v>
      </c>
      <c r="Z1369">
        <v>47750.568983000005</v>
      </c>
      <c r="AA1369">
        <v>40214.667199000003</v>
      </c>
      <c r="AB1369">
        <v>42082.804015000002</v>
      </c>
      <c r="AC1369">
        <v>48289.618042999995</v>
      </c>
      <c r="AD1369">
        <v>50546.256379999992</v>
      </c>
      <c r="AE1369">
        <v>50536.377782999989</v>
      </c>
      <c r="AF1369">
        <v>54219.728747999994</v>
      </c>
      <c r="AG1369">
        <v>54170.023352000004</v>
      </c>
      <c r="AH1369">
        <v>16700</v>
      </c>
    </row>
    <row r="1370" spans="1:34" x14ac:dyDescent="0.25">
      <c r="A1370" s="10" t="s">
        <v>2725</v>
      </c>
      <c r="B1370" t="s">
        <v>2728</v>
      </c>
      <c r="C1370" t="s">
        <v>2729</v>
      </c>
      <c r="D1370" t="s">
        <v>2741</v>
      </c>
      <c r="F1370" t="s">
        <v>2735</v>
      </c>
      <c r="G1370" t="s">
        <v>2736</v>
      </c>
      <c r="J1370" t="s">
        <v>1037</v>
      </c>
      <c r="K1370" s="2" t="str">
        <f>+IFERROR(VLOOKUP(B1370,Sectores[[Sector]:[Columna1]],2),"")</f>
        <v>15 Industria Manufacturera</v>
      </c>
      <c r="L1370" s="2" t="str">
        <f>+IFERROR(VLOOKUP(C1370,Contenido[[Contenido]:[Columna1]],2,0),"")</f>
        <v>30.03 Impuestos</v>
      </c>
      <c r="M1370" s="2" t="str">
        <f>+IFERROR(VLOOKUP(D1370,Temas[[Tema]:[Columna1]],2,0),"")</f>
        <v/>
      </c>
      <c r="W1370">
        <v>22165.686414</v>
      </c>
      <c r="X1370">
        <v>23229.477255999998</v>
      </c>
      <c r="Y1370">
        <v>24821.482032</v>
      </c>
      <c r="Z1370">
        <v>22827.920569999995</v>
      </c>
      <c r="AA1370">
        <v>23662.808226000001</v>
      </c>
      <c r="AB1370">
        <v>26097.568016999998</v>
      </c>
      <c r="AC1370">
        <v>28213.554595000001</v>
      </c>
      <c r="AD1370">
        <v>29540.386944999998</v>
      </c>
      <c r="AE1370">
        <v>26928.615685000001</v>
      </c>
      <c r="AF1370">
        <v>29867.857959999998</v>
      </c>
      <c r="AG1370">
        <v>31728.321151999997</v>
      </c>
      <c r="AH1370">
        <v>25093</v>
      </c>
    </row>
    <row r="1371" spans="1:34" x14ac:dyDescent="0.25">
      <c r="A1371" t="s">
        <v>2768</v>
      </c>
      <c r="B1371" t="s">
        <v>31</v>
      </c>
      <c r="C1371" t="s">
        <v>3501</v>
      </c>
      <c r="D1371" t="s">
        <v>2769</v>
      </c>
      <c r="E1371" t="s">
        <v>2770</v>
      </c>
      <c r="F1371" t="s">
        <v>449</v>
      </c>
      <c r="G1371" t="s">
        <v>2771</v>
      </c>
      <c r="I1371" t="s">
        <v>2946</v>
      </c>
      <c r="J1371" t="s">
        <v>2954</v>
      </c>
      <c r="K1371" s="2" t="str">
        <f>+IFERROR(VLOOKUP(B1371,Sectores[[Sector]:[Columna1]],2),"")</f>
        <v>02 Agricultura</v>
      </c>
      <c r="L1371" s="2" t="str">
        <f>+IFERROR(VLOOKUP(C1371,Contenido[[Contenido]:[Columna1]],2,0),"")</f>
        <v>02.01 Exportaciones Agrícolas</v>
      </c>
      <c r="M1371" s="2" t="str">
        <f>+IFERROR(VLOOKUP(D1371,Temas[[Tema]:[Columna1]],2,0),"")</f>
        <v>02.01.01 Frutas</v>
      </c>
      <c r="Z1371">
        <v>400994.18369999999</v>
      </c>
      <c r="AA1371">
        <v>420047.83199999994</v>
      </c>
      <c r="AB1371">
        <v>303714.5798000003</v>
      </c>
      <c r="AC1371">
        <v>398494.63910000003</v>
      </c>
      <c r="AD1371">
        <v>426497.78440000018</v>
      </c>
      <c r="AE1371">
        <v>395641.6370000001</v>
      </c>
      <c r="AF1371">
        <v>437915.38299999962</v>
      </c>
      <c r="AG1371">
        <v>414576.46879999992</v>
      </c>
      <c r="AH1371">
        <v>414939.69940000027</v>
      </c>
    </row>
    <row r="1372" spans="1:34" x14ac:dyDescent="0.25">
      <c r="A1372" t="s">
        <v>2772</v>
      </c>
      <c r="B1372" t="s">
        <v>31</v>
      </c>
      <c r="C1372" t="s">
        <v>3501</v>
      </c>
      <c r="D1372" t="s">
        <v>2769</v>
      </c>
      <c r="E1372" t="s">
        <v>2773</v>
      </c>
      <c r="F1372" t="s">
        <v>449</v>
      </c>
      <c r="G1372" t="s">
        <v>2771</v>
      </c>
      <c r="I1372" t="s">
        <v>2946</v>
      </c>
      <c r="J1372" t="s">
        <v>2954</v>
      </c>
      <c r="K1372" s="2" t="str">
        <f>+IFERROR(VLOOKUP(B1372,Sectores[[Sector]:[Columna1]],2),"")</f>
        <v>02 Agricultura</v>
      </c>
      <c r="L1372" s="2" t="str">
        <f>+IFERROR(VLOOKUP(C1372,Contenido[[Contenido]:[Columna1]],2,0),"")</f>
        <v>02.01 Exportaciones Agrícolas</v>
      </c>
      <c r="M1372" s="2" t="str">
        <f>+IFERROR(VLOOKUP(D1372,Temas[[Tema]:[Columna1]],2,0),"")</f>
        <v>02.01.01 Frutas</v>
      </c>
      <c r="Z1372">
        <v>167243.32360000012</v>
      </c>
      <c r="AA1372">
        <v>169212.98850000004</v>
      </c>
      <c r="AB1372">
        <v>158010.69480000014</v>
      </c>
      <c r="AC1372">
        <v>210591.524</v>
      </c>
      <c r="AD1372">
        <v>251221.36650000012</v>
      </c>
      <c r="AE1372">
        <v>271730.69819999998</v>
      </c>
      <c r="AF1372">
        <v>360267.06869999995</v>
      </c>
      <c r="AG1372">
        <v>336243.7051000002</v>
      </c>
      <c r="AH1372">
        <v>371626.08970000001</v>
      </c>
    </row>
    <row r="1373" spans="1:34" x14ac:dyDescent="0.25">
      <c r="A1373" t="s">
        <v>2774</v>
      </c>
      <c r="B1373" t="s">
        <v>31</v>
      </c>
      <c r="C1373" t="s">
        <v>3501</v>
      </c>
      <c r="D1373" t="s">
        <v>2769</v>
      </c>
      <c r="E1373" t="s">
        <v>2775</v>
      </c>
      <c r="F1373" t="s">
        <v>449</v>
      </c>
      <c r="G1373" t="s">
        <v>2771</v>
      </c>
      <c r="I1373" t="s">
        <v>2946</v>
      </c>
      <c r="J1373" t="s">
        <v>2954</v>
      </c>
      <c r="K1373" s="2" t="str">
        <f>+IFERROR(VLOOKUP(B1373,Sectores[[Sector]:[Columna1]],2),"")</f>
        <v>02 Agricultura</v>
      </c>
      <c r="L1373" s="2" t="str">
        <f>+IFERROR(VLOOKUP(C1373,Contenido[[Contenido]:[Columna1]],2,0),"")</f>
        <v>02.01 Exportaciones Agrícolas</v>
      </c>
      <c r="M1373" s="2" t="str">
        <f>+IFERROR(VLOOKUP(D1373,Temas[[Tema]:[Columna1]],2,0),"")</f>
        <v>02.01.01 Frutas</v>
      </c>
      <c r="Z1373">
        <v>467278.41999999946</v>
      </c>
      <c r="AA1373">
        <v>445439.50869999971</v>
      </c>
      <c r="AB1373">
        <v>339352.18000000005</v>
      </c>
      <c r="AC1373">
        <v>424864.88830000017</v>
      </c>
      <c r="AD1373">
        <v>520580.05840000074</v>
      </c>
      <c r="AE1373">
        <v>468187.2076999998</v>
      </c>
      <c r="AF1373">
        <v>588173.96679999982</v>
      </c>
      <c r="AG1373">
        <v>639979.00810000044</v>
      </c>
      <c r="AH1373">
        <v>610653.39659999998</v>
      </c>
    </row>
    <row r="1374" spans="1:34" x14ac:dyDescent="0.25">
      <c r="A1374" t="s">
        <v>2776</v>
      </c>
      <c r="B1374" t="s">
        <v>31</v>
      </c>
      <c r="C1374" t="s">
        <v>3501</v>
      </c>
      <c r="D1374" t="s">
        <v>2769</v>
      </c>
      <c r="E1374" t="s">
        <v>2777</v>
      </c>
      <c r="F1374" t="s">
        <v>449</v>
      </c>
      <c r="G1374" t="s">
        <v>2771</v>
      </c>
      <c r="I1374" t="s">
        <v>2946</v>
      </c>
      <c r="J1374" t="s">
        <v>2954</v>
      </c>
      <c r="K1374" s="2" t="str">
        <f>+IFERROR(VLOOKUP(B1374,Sectores[[Sector]:[Columna1]],2),"")</f>
        <v>02 Agricultura</v>
      </c>
      <c r="L1374" s="2" t="str">
        <f>+IFERROR(VLOOKUP(C1374,Contenido[[Contenido]:[Columna1]],2,0),"")</f>
        <v>02.01 Exportaciones Agrícolas</v>
      </c>
      <c r="M1374" s="2" t="str">
        <f>+IFERROR(VLOOKUP(D1374,Temas[[Tema]:[Columna1]],2,0),"")</f>
        <v>02.01.01 Frutas</v>
      </c>
      <c r="Z1374">
        <v>1042105.3144999986</v>
      </c>
      <c r="AA1374">
        <v>1116132.6184999996</v>
      </c>
      <c r="AB1374">
        <v>1121203.5645000003</v>
      </c>
      <c r="AC1374">
        <v>910678.74900000042</v>
      </c>
      <c r="AD1374">
        <v>1040887.2345999996</v>
      </c>
      <c r="AE1374">
        <v>1024160.4395999991</v>
      </c>
      <c r="AF1374">
        <v>1065974.2371000007</v>
      </c>
      <c r="AG1374">
        <v>939858.52390000026</v>
      </c>
      <c r="AH1374">
        <v>895125.14779999934</v>
      </c>
    </row>
    <row r="1375" spans="1:34" x14ac:dyDescent="0.25">
      <c r="A1375" t="s">
        <v>2778</v>
      </c>
      <c r="B1375" t="s">
        <v>31</v>
      </c>
      <c r="C1375" t="s">
        <v>3501</v>
      </c>
      <c r="D1375" t="s">
        <v>2769</v>
      </c>
      <c r="E1375" t="s">
        <v>2779</v>
      </c>
      <c r="F1375" t="s">
        <v>449</v>
      </c>
      <c r="G1375" t="s">
        <v>2771</v>
      </c>
      <c r="I1375" t="s">
        <v>2946</v>
      </c>
      <c r="J1375" t="s">
        <v>2954</v>
      </c>
      <c r="K1375" s="2" t="str">
        <f>+IFERROR(VLOOKUP(B1375,Sectores[[Sector]:[Columna1]],2),"")</f>
        <v>02 Agricultura</v>
      </c>
      <c r="L1375" s="2" t="str">
        <f>+IFERROR(VLOOKUP(C1375,Contenido[[Contenido]:[Columna1]],2,0),"")</f>
        <v>02.01 Exportaciones Agrícolas</v>
      </c>
      <c r="M1375" s="2" t="str">
        <f>+IFERROR(VLOOKUP(D1375,Temas[[Tema]:[Columna1]],2,0),"")</f>
        <v>02.01.01 Frutas</v>
      </c>
      <c r="Z1375">
        <v>104359.54200000004</v>
      </c>
      <c r="AA1375">
        <v>99427.473200000037</v>
      </c>
      <c r="AB1375">
        <v>124014.07510000002</v>
      </c>
      <c r="AC1375">
        <v>105588.94409999994</v>
      </c>
      <c r="AD1375">
        <v>158230.17390000002</v>
      </c>
      <c r="AE1375">
        <v>192777.06110000014</v>
      </c>
      <c r="AF1375">
        <v>148455.75649999993</v>
      </c>
      <c r="AG1375">
        <v>157541.51629999987</v>
      </c>
      <c r="AH1375">
        <v>113561.99229999994</v>
      </c>
    </row>
    <row r="1376" spans="1:34" x14ac:dyDescent="0.25">
      <c r="A1376" t="s">
        <v>2780</v>
      </c>
      <c r="B1376" t="s">
        <v>31</v>
      </c>
      <c r="C1376" t="s">
        <v>3501</v>
      </c>
      <c r="D1376" t="s">
        <v>2769</v>
      </c>
      <c r="E1376" t="s">
        <v>2781</v>
      </c>
      <c r="F1376" t="s">
        <v>449</v>
      </c>
      <c r="G1376" t="s">
        <v>2771</v>
      </c>
      <c r="I1376" t="s">
        <v>2946</v>
      </c>
      <c r="J1376" t="s">
        <v>2954</v>
      </c>
      <c r="K1376" s="2" t="str">
        <f>+IFERROR(VLOOKUP(B1376,Sectores[[Sector]:[Columna1]],2),"")</f>
        <v>02 Agricultura</v>
      </c>
      <c r="L1376" s="2" t="str">
        <f>+IFERROR(VLOOKUP(C1376,Contenido[[Contenido]:[Columna1]],2,0),"")</f>
        <v>02.01 Exportaciones Agrícolas</v>
      </c>
      <c r="M1376" s="2" t="str">
        <f>+IFERROR(VLOOKUP(D1376,Temas[[Tema]:[Columna1]],2,0),"")</f>
        <v>02.01.01 Frutas</v>
      </c>
      <c r="Z1376">
        <v>39751.95840000001</v>
      </c>
      <c r="AA1376">
        <v>49444.051099999982</v>
      </c>
      <c r="AB1376">
        <v>52869.44479999999</v>
      </c>
      <c r="AC1376">
        <v>68817.991899999979</v>
      </c>
      <c r="AD1376">
        <v>68333.791300000012</v>
      </c>
      <c r="AE1376">
        <v>97186.714600000021</v>
      </c>
      <c r="AF1376">
        <v>108877.35580000002</v>
      </c>
      <c r="AG1376">
        <v>130924.12790000006</v>
      </c>
      <c r="AH1376">
        <v>123601.1442</v>
      </c>
    </row>
    <row r="1377" spans="1:34" x14ac:dyDescent="0.25">
      <c r="A1377" t="s">
        <v>2782</v>
      </c>
      <c r="B1377" t="s">
        <v>31</v>
      </c>
      <c r="C1377" t="s">
        <v>3501</v>
      </c>
      <c r="D1377" t="s">
        <v>2769</v>
      </c>
      <c r="E1377" t="s">
        <v>194</v>
      </c>
      <c r="F1377" t="s">
        <v>449</v>
      </c>
      <c r="G1377" t="s">
        <v>2771</v>
      </c>
      <c r="I1377" t="s">
        <v>2946</v>
      </c>
      <c r="J1377" t="s">
        <v>2954</v>
      </c>
      <c r="K1377" s="2" t="str">
        <f>+IFERROR(VLOOKUP(B1377,Sectores[[Sector]:[Columna1]],2),"")</f>
        <v>02 Agricultura</v>
      </c>
      <c r="L1377" s="2" t="str">
        <f>+IFERROR(VLOOKUP(C1377,Contenido[[Contenido]:[Columna1]],2,0),"")</f>
        <v>02.01 Exportaciones Agrícolas</v>
      </c>
      <c r="M1377" s="2" t="str">
        <f>+IFERROR(VLOOKUP(D1377,Temas[[Tema]:[Columna1]],2,0),"")</f>
        <v>02.01.01 Frutas</v>
      </c>
      <c r="Z1377">
        <v>72186.087700000018</v>
      </c>
      <c r="AA1377">
        <v>69215.078699999955</v>
      </c>
      <c r="AB1377">
        <v>70689.850299999991</v>
      </c>
      <c r="AC1377">
        <v>59560.459100000029</v>
      </c>
      <c r="AD1377">
        <v>61693.814400000047</v>
      </c>
      <c r="AE1377">
        <v>69042.209300000002</v>
      </c>
      <c r="AF1377">
        <v>84538.393799999991</v>
      </c>
      <c r="AG1377">
        <v>74468.122400000037</v>
      </c>
      <c r="AH1377">
        <v>81340.751600000018</v>
      </c>
    </row>
    <row r="1378" spans="1:34" x14ac:dyDescent="0.25">
      <c r="A1378" t="s">
        <v>2783</v>
      </c>
      <c r="B1378" t="s">
        <v>31</v>
      </c>
      <c r="C1378" t="s">
        <v>3501</v>
      </c>
      <c r="D1378" t="s">
        <v>2769</v>
      </c>
      <c r="E1378" t="s">
        <v>2784</v>
      </c>
      <c r="F1378" t="s">
        <v>449</v>
      </c>
      <c r="G1378" t="s">
        <v>2771</v>
      </c>
      <c r="I1378" t="s">
        <v>2946</v>
      </c>
      <c r="J1378" t="s">
        <v>2954</v>
      </c>
      <c r="K1378" s="2" t="str">
        <f>+IFERROR(VLOOKUP(B1378,Sectores[[Sector]:[Columna1]],2),"")</f>
        <v>02 Agricultura</v>
      </c>
      <c r="L1378" s="2" t="str">
        <f>+IFERROR(VLOOKUP(C1378,Contenido[[Contenido]:[Columna1]],2,0),"")</f>
        <v>02.01 Exportaciones Agrícolas</v>
      </c>
      <c r="M1378" s="2" t="str">
        <f>+IFERROR(VLOOKUP(D1378,Temas[[Tema]:[Columna1]],2,0),"")</f>
        <v>02.01.01 Frutas</v>
      </c>
      <c r="Z1378">
        <v>211.92989999999998</v>
      </c>
      <c r="AA1378">
        <v>258.34740000000005</v>
      </c>
      <c r="AB1378">
        <v>177.81370000000001</v>
      </c>
      <c r="AC1378">
        <v>274.16329999999999</v>
      </c>
      <c r="AD1378">
        <v>297.96320000000003</v>
      </c>
      <c r="AE1378">
        <v>392.05880000000002</v>
      </c>
      <c r="AF1378">
        <v>226.72129999999996</v>
      </c>
      <c r="AG1378">
        <v>446.15300000000002</v>
      </c>
      <c r="AH1378">
        <v>231.89210000000003</v>
      </c>
    </row>
    <row r="1379" spans="1:34" x14ac:dyDescent="0.25">
      <c r="A1379" t="s">
        <v>2785</v>
      </c>
      <c r="B1379" t="s">
        <v>31</v>
      </c>
      <c r="C1379" t="s">
        <v>3501</v>
      </c>
      <c r="D1379" t="s">
        <v>2769</v>
      </c>
      <c r="E1379" t="s">
        <v>2786</v>
      </c>
      <c r="F1379" t="s">
        <v>449</v>
      </c>
      <c r="G1379" t="s">
        <v>2771</v>
      </c>
      <c r="I1379" t="s">
        <v>2946</v>
      </c>
      <c r="J1379" t="s">
        <v>2954</v>
      </c>
      <c r="K1379" s="2" t="str">
        <f>+IFERROR(VLOOKUP(B1379,Sectores[[Sector]:[Columna1]],2),"")</f>
        <v>02 Agricultura</v>
      </c>
      <c r="L1379" s="2" t="str">
        <f>+IFERROR(VLOOKUP(C1379,Contenido[[Contenido]:[Columna1]],2,0),"")</f>
        <v>02.01 Exportaciones Agrícolas</v>
      </c>
      <c r="M1379" s="2" t="str">
        <f>+IFERROR(VLOOKUP(D1379,Temas[[Tema]:[Columna1]],2,0),"")</f>
        <v>02.01.01 Frutas</v>
      </c>
      <c r="Z1379">
        <v>919315.15960000013</v>
      </c>
      <c r="AA1379">
        <v>966144.16530000023</v>
      </c>
      <c r="AB1379">
        <v>829979.30340000067</v>
      </c>
      <c r="AC1379">
        <v>844988.90370000072</v>
      </c>
      <c r="AD1379">
        <v>804792.5686999996</v>
      </c>
      <c r="AE1379">
        <v>783176.1995999997</v>
      </c>
      <c r="AF1379">
        <v>816900.86410000059</v>
      </c>
      <c r="AG1379">
        <v>747694.87069999892</v>
      </c>
      <c r="AH1379">
        <v>697353.25720000034</v>
      </c>
    </row>
    <row r="1380" spans="1:34" x14ac:dyDescent="0.25">
      <c r="A1380" t="s">
        <v>2787</v>
      </c>
      <c r="B1380" t="s">
        <v>31</v>
      </c>
      <c r="C1380" t="s">
        <v>3501</v>
      </c>
      <c r="D1380" t="s">
        <v>2769</v>
      </c>
      <c r="E1380" t="s">
        <v>2770</v>
      </c>
      <c r="F1380" t="s">
        <v>53</v>
      </c>
      <c r="G1380" t="s">
        <v>2771</v>
      </c>
      <c r="I1380" t="s">
        <v>2947</v>
      </c>
      <c r="J1380" t="s">
        <v>2954</v>
      </c>
      <c r="K1380" s="2" t="str">
        <f>+IFERROR(VLOOKUP(B1380,Sectores[[Sector]:[Columna1]],2),"")</f>
        <v>02 Agricultura</v>
      </c>
      <c r="L1380" s="2" t="str">
        <f>+IFERROR(VLOOKUP(C1380,Contenido[[Contenido]:[Columna1]],2,0),"")</f>
        <v>02.01 Exportaciones Agrícolas</v>
      </c>
      <c r="M1380" s="2" t="str">
        <f>+IFERROR(VLOOKUP(D1380,Temas[[Tema]:[Columna1]],2,0),"")</f>
        <v>02.01.01 Frutas</v>
      </c>
      <c r="Z1380">
        <v>912823021.96000016</v>
      </c>
      <c r="AA1380">
        <v>1043973908.4700007</v>
      </c>
      <c r="AB1380">
        <v>1096554123.1199977</v>
      </c>
      <c r="AC1380">
        <v>1155176770.2900014</v>
      </c>
      <c r="AD1380">
        <v>1247803426.8599994</v>
      </c>
      <c r="AE1380">
        <v>1057319334.6999997</v>
      </c>
      <c r="AF1380">
        <v>1241705946.8199987</v>
      </c>
      <c r="AG1380">
        <v>1148038666.7900007</v>
      </c>
      <c r="AH1380">
        <v>1182321649.73</v>
      </c>
    </row>
    <row r="1381" spans="1:34" x14ac:dyDescent="0.25">
      <c r="A1381" t="s">
        <v>2788</v>
      </c>
      <c r="B1381" t="s">
        <v>31</v>
      </c>
      <c r="C1381" t="s">
        <v>3501</v>
      </c>
      <c r="D1381" t="s">
        <v>2769</v>
      </c>
      <c r="E1381" t="s">
        <v>2773</v>
      </c>
      <c r="F1381" t="s">
        <v>53</v>
      </c>
      <c r="G1381" t="s">
        <v>2771</v>
      </c>
      <c r="I1381" t="s">
        <v>2947</v>
      </c>
      <c r="J1381" t="s">
        <v>2954</v>
      </c>
      <c r="K1381" s="2" t="str">
        <f>+IFERROR(VLOOKUP(B1381,Sectores[[Sector]:[Columna1]],2),"")</f>
        <v>02 Agricultura</v>
      </c>
      <c r="L1381" s="2" t="str">
        <f>+IFERROR(VLOOKUP(C1381,Contenido[[Contenido]:[Columna1]],2,0),"")</f>
        <v>02.01 Exportaciones Agrícolas</v>
      </c>
      <c r="M1381" s="2" t="str">
        <f>+IFERROR(VLOOKUP(D1381,Temas[[Tema]:[Columna1]],2,0),"")</f>
        <v>02.01.01 Frutas</v>
      </c>
      <c r="Z1381">
        <v>157584436.36000013</v>
      </c>
      <c r="AA1381">
        <v>190683953.27000001</v>
      </c>
      <c r="AB1381">
        <v>208007209.53999987</v>
      </c>
      <c r="AC1381">
        <v>247384198.65000004</v>
      </c>
      <c r="AD1381">
        <v>295670659.4599998</v>
      </c>
      <c r="AE1381">
        <v>351261876.16999984</v>
      </c>
      <c r="AF1381">
        <v>430726235.02999997</v>
      </c>
      <c r="AG1381">
        <v>369529407.29000014</v>
      </c>
      <c r="AH1381">
        <v>425412239.67000008</v>
      </c>
    </row>
    <row r="1382" spans="1:34" x14ac:dyDescent="0.25">
      <c r="A1382" t="s">
        <v>2789</v>
      </c>
      <c r="B1382" t="s">
        <v>31</v>
      </c>
      <c r="C1382" t="s">
        <v>3501</v>
      </c>
      <c r="D1382" t="s">
        <v>2769</v>
      </c>
      <c r="E1382" t="s">
        <v>2775</v>
      </c>
      <c r="F1382" t="s">
        <v>53</v>
      </c>
      <c r="G1382" t="s">
        <v>2771</v>
      </c>
      <c r="I1382" t="s">
        <v>2947</v>
      </c>
      <c r="J1382" t="s">
        <v>2954</v>
      </c>
      <c r="K1382" s="2" t="str">
        <f>+IFERROR(VLOOKUP(B1382,Sectores[[Sector]:[Columna1]],2),"")</f>
        <v>02 Agricultura</v>
      </c>
      <c r="L1382" s="2" t="str">
        <f>+IFERROR(VLOOKUP(C1382,Contenido[[Contenido]:[Columna1]],2,0),"")</f>
        <v>02.01 Exportaciones Agrícolas</v>
      </c>
      <c r="M1382" s="2" t="str">
        <f>+IFERROR(VLOOKUP(D1382,Temas[[Tema]:[Columna1]],2,0),"")</f>
        <v>02.01.01 Frutas</v>
      </c>
      <c r="Z1382">
        <v>974585429.77000082</v>
      </c>
      <c r="AA1382">
        <v>1011344046.9899989</v>
      </c>
      <c r="AB1382">
        <v>1219448007.6400001</v>
      </c>
      <c r="AC1382">
        <v>1113094345.9000001</v>
      </c>
      <c r="AD1382">
        <v>1454864433.0100024</v>
      </c>
      <c r="AE1382">
        <v>1165875646.3999984</v>
      </c>
      <c r="AF1382">
        <v>1763578379.4900005</v>
      </c>
      <c r="AG1382">
        <v>2261274182.8100004</v>
      </c>
      <c r="AH1382">
        <v>2051196459.1599987</v>
      </c>
    </row>
    <row r="1383" spans="1:34" x14ac:dyDescent="0.25">
      <c r="A1383" t="s">
        <v>2790</v>
      </c>
      <c r="B1383" t="s">
        <v>31</v>
      </c>
      <c r="C1383" t="s">
        <v>3501</v>
      </c>
      <c r="D1383" t="s">
        <v>2769</v>
      </c>
      <c r="E1383" t="s">
        <v>2777</v>
      </c>
      <c r="F1383" t="s">
        <v>53</v>
      </c>
      <c r="G1383" t="s">
        <v>2771</v>
      </c>
      <c r="I1383" t="s">
        <v>2947</v>
      </c>
      <c r="J1383" t="s">
        <v>2954</v>
      </c>
      <c r="K1383" s="2" t="str">
        <f>+IFERROR(VLOOKUP(B1383,Sectores[[Sector]:[Columna1]],2),"")</f>
        <v>02 Agricultura</v>
      </c>
      <c r="L1383" s="2" t="str">
        <f>+IFERROR(VLOOKUP(C1383,Contenido[[Contenido]:[Columna1]],2,0),"")</f>
        <v>02.01 Exportaciones Agrícolas</v>
      </c>
      <c r="M1383" s="2" t="str">
        <f>+IFERROR(VLOOKUP(D1383,Temas[[Tema]:[Columna1]],2,0),"")</f>
        <v>02.01.01 Frutas</v>
      </c>
      <c r="Z1383">
        <v>1089098915.7900012</v>
      </c>
      <c r="AA1383">
        <v>1184738507.0399995</v>
      </c>
      <c r="AB1383">
        <v>1122643241.3299987</v>
      </c>
      <c r="AC1383">
        <v>865084225.42000031</v>
      </c>
      <c r="AD1383">
        <v>990108588.71000004</v>
      </c>
      <c r="AE1383">
        <v>974896739.87999988</v>
      </c>
      <c r="AF1383">
        <v>1061866148.4999993</v>
      </c>
      <c r="AG1383">
        <v>909755326.29999924</v>
      </c>
      <c r="AH1383">
        <v>855442575.7900008</v>
      </c>
    </row>
    <row r="1384" spans="1:34" x14ac:dyDescent="0.25">
      <c r="A1384" t="s">
        <v>2791</v>
      </c>
      <c r="B1384" t="s">
        <v>31</v>
      </c>
      <c r="C1384" t="s">
        <v>3501</v>
      </c>
      <c r="D1384" t="s">
        <v>2769</v>
      </c>
      <c r="E1384" t="s">
        <v>2779</v>
      </c>
      <c r="F1384" t="s">
        <v>53</v>
      </c>
      <c r="G1384" t="s">
        <v>2771</v>
      </c>
      <c r="I1384" t="s">
        <v>2947</v>
      </c>
      <c r="J1384" t="s">
        <v>2954</v>
      </c>
      <c r="K1384" s="2" t="str">
        <f>+IFERROR(VLOOKUP(B1384,Sectores[[Sector]:[Columna1]],2),"")</f>
        <v>02 Agricultura</v>
      </c>
      <c r="L1384" s="2" t="str">
        <f>+IFERROR(VLOOKUP(C1384,Contenido[[Contenido]:[Columna1]],2,0),"")</f>
        <v>02.01 Exportaciones Agrícolas</v>
      </c>
      <c r="M1384" s="2" t="str">
        <f>+IFERROR(VLOOKUP(D1384,Temas[[Tema]:[Columna1]],2,0),"")</f>
        <v>02.01.01 Frutas</v>
      </c>
      <c r="Z1384">
        <v>153859268.09999996</v>
      </c>
      <c r="AA1384">
        <v>164343345.21000004</v>
      </c>
      <c r="AB1384">
        <v>223674718.15000007</v>
      </c>
      <c r="AC1384">
        <v>195363111.04999995</v>
      </c>
      <c r="AD1384">
        <v>371729629.35000008</v>
      </c>
      <c r="AE1384">
        <v>505328193.81999987</v>
      </c>
      <c r="AF1384">
        <v>325352557.63999993</v>
      </c>
      <c r="AG1384">
        <v>379070378.00999987</v>
      </c>
      <c r="AH1384">
        <v>242466304.03000003</v>
      </c>
    </row>
    <row r="1385" spans="1:34" x14ac:dyDescent="0.25">
      <c r="A1385" t="s">
        <v>2792</v>
      </c>
      <c r="B1385" t="s">
        <v>31</v>
      </c>
      <c r="C1385" t="s">
        <v>3501</v>
      </c>
      <c r="D1385" t="s">
        <v>2769</v>
      </c>
      <c r="E1385" t="s">
        <v>2793</v>
      </c>
      <c r="F1385" t="s">
        <v>53</v>
      </c>
      <c r="G1385" t="s">
        <v>2771</v>
      </c>
      <c r="I1385" t="s">
        <v>2947</v>
      </c>
      <c r="J1385" t="s">
        <v>2954</v>
      </c>
      <c r="K1385" s="2" t="str">
        <f>+IFERROR(VLOOKUP(B1385,Sectores[[Sector]:[Columna1]],2),"")</f>
        <v>02 Agricultura</v>
      </c>
      <c r="L1385" s="2" t="str">
        <f>+IFERROR(VLOOKUP(C1385,Contenido[[Contenido]:[Columna1]],2,0),"")</f>
        <v>02.01 Exportaciones Agrícolas</v>
      </c>
      <c r="M1385" s="2" t="str">
        <f>+IFERROR(VLOOKUP(D1385,Temas[[Tema]:[Columna1]],2,0),"")</f>
        <v>02.01.01 Frutas</v>
      </c>
      <c r="Z1385">
        <v>277449487.19999999</v>
      </c>
      <c r="AA1385">
        <v>341936952.07000005</v>
      </c>
      <c r="AB1385">
        <v>406263892.66000009</v>
      </c>
      <c r="AC1385">
        <v>510289027.95000023</v>
      </c>
      <c r="AD1385">
        <v>373290590.72999996</v>
      </c>
      <c r="AE1385">
        <v>584274295.25999999</v>
      </c>
      <c r="AF1385">
        <v>572608868.20999992</v>
      </c>
      <c r="AG1385">
        <v>595317153.84000039</v>
      </c>
      <c r="AH1385">
        <v>589539716.87000036</v>
      </c>
    </row>
    <row r="1386" spans="1:34" x14ac:dyDescent="0.25">
      <c r="A1386" t="s">
        <v>2794</v>
      </c>
      <c r="B1386" t="s">
        <v>31</v>
      </c>
      <c r="C1386" t="s">
        <v>3501</v>
      </c>
      <c r="D1386" t="s">
        <v>2769</v>
      </c>
      <c r="E1386" t="s">
        <v>2795</v>
      </c>
      <c r="F1386" t="s">
        <v>53</v>
      </c>
      <c r="G1386" t="s">
        <v>2771</v>
      </c>
      <c r="I1386" t="s">
        <v>2947</v>
      </c>
      <c r="J1386" t="s">
        <v>2954</v>
      </c>
      <c r="K1386" s="2" t="str">
        <f>+IFERROR(VLOOKUP(B1386,Sectores[[Sector]:[Columna1]],2),"")</f>
        <v>02 Agricultura</v>
      </c>
      <c r="L1386" s="2" t="str">
        <f>+IFERROR(VLOOKUP(C1386,Contenido[[Contenido]:[Columna1]],2,0),"")</f>
        <v>02.01 Exportaciones Agrícolas</v>
      </c>
      <c r="M1386" s="2" t="str">
        <f>+IFERROR(VLOOKUP(D1386,Temas[[Tema]:[Columna1]],2,0),"")</f>
        <v>02.01.01 Frutas</v>
      </c>
      <c r="Z1386">
        <v>43098765.559999995</v>
      </c>
      <c r="AA1386">
        <v>48731670.109999999</v>
      </c>
      <c r="AB1386">
        <v>47717957.729999959</v>
      </c>
      <c r="AC1386">
        <v>62344850.449999988</v>
      </c>
      <c r="AD1386">
        <v>47634500.659999996</v>
      </c>
      <c r="AE1386">
        <v>69183592.87999998</v>
      </c>
      <c r="AF1386">
        <v>73750747.820000008</v>
      </c>
      <c r="AG1386">
        <v>54926377.86999999</v>
      </c>
      <c r="AH1386">
        <v>57859529.080000006</v>
      </c>
    </row>
    <row r="1387" spans="1:34" x14ac:dyDescent="0.25">
      <c r="A1387" t="s">
        <v>2796</v>
      </c>
      <c r="B1387" t="s">
        <v>31</v>
      </c>
      <c r="C1387" t="s">
        <v>3501</v>
      </c>
      <c r="D1387" t="s">
        <v>2769</v>
      </c>
      <c r="E1387" t="s">
        <v>194</v>
      </c>
      <c r="F1387" t="s">
        <v>53</v>
      </c>
      <c r="G1387" t="s">
        <v>2771</v>
      </c>
      <c r="I1387" t="s">
        <v>2947</v>
      </c>
      <c r="J1387" t="s">
        <v>2954</v>
      </c>
      <c r="K1387" s="2" t="str">
        <f>+IFERROR(VLOOKUP(B1387,Sectores[[Sector]:[Columna1]],2),"")</f>
        <v>02 Agricultura</v>
      </c>
      <c r="L1387" s="2" t="str">
        <f>+IFERROR(VLOOKUP(C1387,Contenido[[Contenido]:[Columna1]],2,0),"")</f>
        <v>02.01 Exportaciones Agrícolas</v>
      </c>
      <c r="M1387" s="2" t="str">
        <f>+IFERROR(VLOOKUP(D1387,Temas[[Tema]:[Columna1]],2,0),"")</f>
        <v>02.01.01 Frutas</v>
      </c>
      <c r="Z1387">
        <v>153886353.12999997</v>
      </c>
      <c r="AA1387">
        <v>139194329.63000005</v>
      </c>
      <c r="AB1387">
        <v>147167005.74000007</v>
      </c>
      <c r="AC1387">
        <v>131929007.47999991</v>
      </c>
      <c r="AD1387">
        <v>140528998.51000011</v>
      </c>
      <c r="AE1387">
        <v>151648330.76000014</v>
      </c>
      <c r="AF1387">
        <v>199600638.46999991</v>
      </c>
      <c r="AG1387">
        <v>184535420.76999995</v>
      </c>
      <c r="AH1387">
        <v>190375758.97000006</v>
      </c>
    </row>
    <row r="1388" spans="1:34" x14ac:dyDescent="0.25">
      <c r="A1388" t="s">
        <v>2797</v>
      </c>
      <c r="B1388" t="s">
        <v>31</v>
      </c>
      <c r="C1388" t="s">
        <v>3501</v>
      </c>
      <c r="D1388" t="s">
        <v>2769</v>
      </c>
      <c r="E1388" t="s">
        <v>2784</v>
      </c>
      <c r="F1388" t="s">
        <v>53</v>
      </c>
      <c r="G1388" t="s">
        <v>2771</v>
      </c>
      <c r="I1388" t="s">
        <v>2947</v>
      </c>
      <c r="J1388" t="s">
        <v>2954</v>
      </c>
      <c r="K1388" s="2" t="str">
        <f>+IFERROR(VLOOKUP(B1388,Sectores[[Sector]:[Columna1]],2),"")</f>
        <v>02 Agricultura</v>
      </c>
      <c r="L1388" s="2" t="str">
        <f>+IFERROR(VLOOKUP(C1388,Contenido[[Contenido]:[Columna1]],2,0),"")</f>
        <v>02.01 Exportaciones Agrícolas</v>
      </c>
      <c r="M1388" s="2" t="str">
        <f>+IFERROR(VLOOKUP(D1388,Temas[[Tema]:[Columna1]],2,0),"")</f>
        <v>02.01.01 Frutas</v>
      </c>
      <c r="Z1388">
        <v>1212397.48</v>
      </c>
      <c r="AA1388">
        <v>1671622.37</v>
      </c>
      <c r="AB1388">
        <v>2334245.0699999998</v>
      </c>
      <c r="AC1388">
        <v>2657968.06</v>
      </c>
      <c r="AD1388">
        <v>1489200.58</v>
      </c>
      <c r="AE1388">
        <v>1695059.71</v>
      </c>
      <c r="AF1388">
        <v>941241.02000000014</v>
      </c>
      <c r="AG1388">
        <v>1236493.4900000002</v>
      </c>
      <c r="AH1388">
        <v>830644.32000000007</v>
      </c>
    </row>
    <row r="1389" spans="1:34" x14ac:dyDescent="0.25">
      <c r="A1389" t="s">
        <v>2798</v>
      </c>
      <c r="B1389" t="s">
        <v>31</v>
      </c>
      <c r="C1389" t="s">
        <v>3501</v>
      </c>
      <c r="D1389" t="s">
        <v>2769</v>
      </c>
      <c r="E1389" t="s">
        <v>2786</v>
      </c>
      <c r="F1389" t="s">
        <v>53</v>
      </c>
      <c r="G1389" t="s">
        <v>2771</v>
      </c>
      <c r="I1389" t="s">
        <v>2947</v>
      </c>
      <c r="J1389" t="s">
        <v>2954</v>
      </c>
      <c r="K1389" s="2" t="str">
        <f>+IFERROR(VLOOKUP(B1389,Sectores[[Sector]:[Columna1]],2),"")</f>
        <v>02 Agricultura</v>
      </c>
      <c r="L1389" s="2" t="str">
        <f>+IFERROR(VLOOKUP(C1389,Contenido[[Contenido]:[Columna1]],2,0),"")</f>
        <v>02.01 Exportaciones Agrícolas</v>
      </c>
      <c r="M1389" s="2" t="str">
        <f>+IFERROR(VLOOKUP(D1389,Temas[[Tema]:[Columna1]],2,0),"")</f>
        <v>02.01.01 Frutas</v>
      </c>
      <c r="Z1389">
        <v>1669602094.2800043</v>
      </c>
      <c r="AA1389">
        <v>1853026700.7200012</v>
      </c>
      <c r="AB1389">
        <v>1744363473.9299991</v>
      </c>
      <c r="AC1389">
        <v>1533881932.9799995</v>
      </c>
      <c r="AD1389">
        <v>1572733629.829999</v>
      </c>
      <c r="AE1389">
        <v>1403972060.769999</v>
      </c>
      <c r="AF1389">
        <v>1454681583.2000015</v>
      </c>
      <c r="AG1389">
        <v>1466889242.6600003</v>
      </c>
      <c r="AH1389">
        <v>1219256336.3200009</v>
      </c>
    </row>
    <row r="1390" spans="1:34" x14ac:dyDescent="0.25">
      <c r="A1390" t="s">
        <v>2799</v>
      </c>
      <c r="B1390" t="s">
        <v>31</v>
      </c>
      <c r="C1390" t="s">
        <v>3502</v>
      </c>
      <c r="D1390" t="s">
        <v>2769</v>
      </c>
      <c r="E1390" t="s">
        <v>2770</v>
      </c>
      <c r="F1390" t="s">
        <v>449</v>
      </c>
      <c r="G1390" t="s">
        <v>2771</v>
      </c>
      <c r="I1390" t="s">
        <v>2948</v>
      </c>
      <c r="J1390" t="s">
        <v>2954</v>
      </c>
      <c r="K1390" s="2" t="str">
        <f>+IFERROR(VLOOKUP(B1390,Sectores[[Sector]:[Columna1]],2),"")</f>
        <v>02 Agricultura</v>
      </c>
      <c r="L1390" s="2" t="str">
        <f>+IFERROR(VLOOKUP(C1390,Contenido[[Contenido]:[Columna1]],2,0),"")</f>
        <v>02.02 Importaciones Agrícolas</v>
      </c>
      <c r="M1390" s="2" t="str">
        <f>+IFERROR(VLOOKUP(D1390,Temas[[Tema]:[Columna1]],2,0),"")</f>
        <v>02.01.01 Frutas</v>
      </c>
      <c r="Z1390">
        <v>2349.4439000000016</v>
      </c>
      <c r="AA1390">
        <v>1672.4933000000001</v>
      </c>
      <c r="AB1390">
        <v>3569.0763999999995</v>
      </c>
      <c r="AC1390">
        <v>5465.8891999999996</v>
      </c>
      <c r="AD1390">
        <v>4460.3603000000003</v>
      </c>
      <c r="AE1390">
        <v>3151.7455000000014</v>
      </c>
      <c r="AF1390">
        <v>2157.8365000000008</v>
      </c>
      <c r="AG1390">
        <v>2856.6596999999997</v>
      </c>
      <c r="AH1390">
        <v>5610.3150000000005</v>
      </c>
    </row>
    <row r="1391" spans="1:34" x14ac:dyDescent="0.25">
      <c r="A1391" t="s">
        <v>2800</v>
      </c>
      <c r="B1391" t="s">
        <v>31</v>
      </c>
      <c r="C1391" t="s">
        <v>3502</v>
      </c>
      <c r="D1391" t="s">
        <v>2769</v>
      </c>
      <c r="E1391" t="s">
        <v>2773</v>
      </c>
      <c r="F1391" t="s">
        <v>449</v>
      </c>
      <c r="G1391" t="s">
        <v>2771</v>
      </c>
      <c r="I1391" t="s">
        <v>2948</v>
      </c>
      <c r="J1391" t="s">
        <v>2954</v>
      </c>
      <c r="K1391" s="2" t="str">
        <f>+IFERROR(VLOOKUP(B1391,Sectores[[Sector]:[Columna1]],2),"")</f>
        <v>02 Agricultura</v>
      </c>
      <c r="L1391" s="2" t="str">
        <f>+IFERROR(VLOOKUP(C1391,Contenido[[Contenido]:[Columna1]],2,0),"")</f>
        <v>02.02 Importaciones Agrícolas</v>
      </c>
      <c r="M1391" s="2" t="str">
        <f>+IFERROR(VLOOKUP(D1391,Temas[[Tema]:[Columna1]],2,0),"")</f>
        <v>02.01.01 Frutas</v>
      </c>
      <c r="Z1391">
        <v>13347.352800000006</v>
      </c>
      <c r="AA1391">
        <v>17269.458700000003</v>
      </c>
      <c r="AB1391">
        <v>19933.688399999995</v>
      </c>
      <c r="AC1391">
        <v>18033.346100000002</v>
      </c>
      <c r="AD1391">
        <v>20213.0023</v>
      </c>
      <c r="AE1391">
        <v>24664.22040000002</v>
      </c>
      <c r="AF1391">
        <v>26654.335899999998</v>
      </c>
      <c r="AG1391">
        <v>30156.914200000017</v>
      </c>
      <c r="AH1391">
        <v>24865.440800000004</v>
      </c>
    </row>
    <row r="1392" spans="1:34" x14ac:dyDescent="0.25">
      <c r="A1392" t="s">
        <v>2801</v>
      </c>
      <c r="B1392" t="s">
        <v>31</v>
      </c>
      <c r="C1392" t="s">
        <v>3502</v>
      </c>
      <c r="D1392" t="s">
        <v>2769</v>
      </c>
      <c r="E1392" t="s">
        <v>2775</v>
      </c>
      <c r="F1392" t="s">
        <v>449</v>
      </c>
      <c r="G1392" t="s">
        <v>2771</v>
      </c>
      <c r="I1392" t="s">
        <v>2948</v>
      </c>
      <c r="J1392" t="s">
        <v>2954</v>
      </c>
      <c r="K1392" s="2" t="str">
        <f>+IFERROR(VLOOKUP(B1392,Sectores[[Sector]:[Columna1]],2),"")</f>
        <v>02 Agricultura</v>
      </c>
      <c r="L1392" s="2" t="str">
        <f>+IFERROR(VLOOKUP(C1392,Contenido[[Contenido]:[Columna1]],2,0),"")</f>
        <v>02.02 Importaciones Agrícolas</v>
      </c>
      <c r="M1392" s="2" t="str">
        <f>+IFERROR(VLOOKUP(D1392,Temas[[Tema]:[Columna1]],2,0),"")</f>
        <v>02.01.01 Frutas</v>
      </c>
      <c r="Z1392">
        <v>6031.0642000000034</v>
      </c>
      <c r="AA1392">
        <v>9018.1504000000041</v>
      </c>
      <c r="AB1392">
        <v>14022.825700000003</v>
      </c>
      <c r="AC1392">
        <v>13620.529800000004</v>
      </c>
      <c r="AD1392">
        <v>10993.276599999997</v>
      </c>
      <c r="AE1392">
        <v>8596.4297000000061</v>
      </c>
      <c r="AF1392">
        <v>8353.2955000000002</v>
      </c>
      <c r="AG1392">
        <v>11348.240900000008</v>
      </c>
      <c r="AH1392">
        <v>27578.848099999996</v>
      </c>
    </row>
    <row r="1393" spans="1:34" x14ac:dyDescent="0.25">
      <c r="A1393" t="s">
        <v>2802</v>
      </c>
      <c r="B1393" t="s">
        <v>31</v>
      </c>
      <c r="C1393" t="s">
        <v>3502</v>
      </c>
      <c r="D1393" t="s">
        <v>2769</v>
      </c>
      <c r="E1393" t="s">
        <v>2777</v>
      </c>
      <c r="F1393" t="s">
        <v>449</v>
      </c>
      <c r="G1393" t="s">
        <v>2771</v>
      </c>
      <c r="I1393" t="s">
        <v>2948</v>
      </c>
      <c r="J1393" t="s">
        <v>2954</v>
      </c>
      <c r="K1393" s="2" t="str">
        <f>+IFERROR(VLOOKUP(B1393,Sectores[[Sector]:[Columna1]],2),"")</f>
        <v>02 Agricultura</v>
      </c>
      <c r="L1393" s="2" t="str">
        <f>+IFERROR(VLOOKUP(C1393,Contenido[[Contenido]:[Columna1]],2,0),"")</f>
        <v>02.02 Importaciones Agrícolas</v>
      </c>
      <c r="M1393" s="2" t="str">
        <f>+IFERROR(VLOOKUP(D1393,Temas[[Tema]:[Columna1]],2,0),"")</f>
        <v>02.01.01 Frutas</v>
      </c>
      <c r="Z1393">
        <v>2461.9313999999999</v>
      </c>
      <c r="AA1393">
        <v>2484.4452999999999</v>
      </c>
      <c r="AB1393">
        <v>2645.5102000000002</v>
      </c>
      <c r="AC1393">
        <v>3792.3913999999982</v>
      </c>
      <c r="AD1393">
        <v>4006.4548</v>
      </c>
      <c r="AE1393">
        <v>4136.4555</v>
      </c>
      <c r="AF1393">
        <v>4695.6587000000009</v>
      </c>
      <c r="AG1393">
        <v>5085.0433999999987</v>
      </c>
      <c r="AH1393">
        <v>5818.4046999999991</v>
      </c>
    </row>
    <row r="1394" spans="1:34" x14ac:dyDescent="0.25">
      <c r="A1394" t="s">
        <v>2803</v>
      </c>
      <c r="B1394" t="s">
        <v>31</v>
      </c>
      <c r="C1394" t="s">
        <v>3502</v>
      </c>
      <c r="D1394" t="s">
        <v>2769</v>
      </c>
      <c r="E1394" t="s">
        <v>2779</v>
      </c>
      <c r="F1394" t="s">
        <v>449</v>
      </c>
      <c r="G1394" t="s">
        <v>2771</v>
      </c>
      <c r="I1394" t="s">
        <v>2948</v>
      </c>
      <c r="J1394" t="s">
        <v>2954</v>
      </c>
      <c r="K1394" s="2" t="str">
        <f>+IFERROR(VLOOKUP(B1394,Sectores[[Sector]:[Columna1]],2),"")</f>
        <v>02 Agricultura</v>
      </c>
      <c r="L1394" s="2" t="str">
        <f>+IFERROR(VLOOKUP(C1394,Contenido[[Contenido]:[Columna1]],2,0),"")</f>
        <v>02.02 Importaciones Agrícolas</v>
      </c>
      <c r="M1394" s="2" t="str">
        <f>+IFERROR(VLOOKUP(D1394,Temas[[Tema]:[Columna1]],2,0),"")</f>
        <v>02.01.01 Frutas</v>
      </c>
      <c r="Z1394">
        <v>13910.877699999999</v>
      </c>
      <c r="AA1394">
        <v>17882.452400000002</v>
      </c>
      <c r="AB1394">
        <v>19230.974800000004</v>
      </c>
      <c r="AC1394">
        <v>25482.336899999995</v>
      </c>
      <c r="AD1394">
        <v>27351.835500000001</v>
      </c>
      <c r="AE1394">
        <v>23590.013000000003</v>
      </c>
      <c r="AF1394">
        <v>45947.520799999991</v>
      </c>
      <c r="AG1394">
        <v>38968.258400000006</v>
      </c>
      <c r="AH1394">
        <v>57440.804499999984</v>
      </c>
    </row>
    <row r="1395" spans="1:34" x14ac:dyDescent="0.25">
      <c r="A1395" t="s">
        <v>2804</v>
      </c>
      <c r="B1395" t="s">
        <v>31</v>
      </c>
      <c r="C1395" t="s">
        <v>3502</v>
      </c>
      <c r="D1395" t="s">
        <v>2769</v>
      </c>
      <c r="E1395" t="s">
        <v>2781</v>
      </c>
      <c r="F1395" t="s">
        <v>449</v>
      </c>
      <c r="G1395" t="s">
        <v>2771</v>
      </c>
      <c r="I1395" t="s">
        <v>2948</v>
      </c>
      <c r="J1395" t="s">
        <v>2954</v>
      </c>
      <c r="K1395" s="2" t="str">
        <f>+IFERROR(VLOOKUP(B1395,Sectores[[Sector]:[Columna1]],2),"")</f>
        <v>02 Agricultura</v>
      </c>
      <c r="L1395" s="2" t="str">
        <f>+IFERROR(VLOOKUP(C1395,Contenido[[Contenido]:[Columna1]],2,0),"")</f>
        <v>02.02 Importaciones Agrícolas</v>
      </c>
      <c r="M1395" s="2" t="str">
        <f>+IFERROR(VLOOKUP(D1395,Temas[[Tema]:[Columna1]],2,0),"")</f>
        <v>02.01.01 Frutas</v>
      </c>
      <c r="Z1395">
        <v>3860.8693999999996</v>
      </c>
      <c r="AA1395">
        <v>4550.9945000000007</v>
      </c>
      <c r="AB1395">
        <v>5991.6021000000001</v>
      </c>
      <c r="AC1395">
        <v>3587.9350000000009</v>
      </c>
      <c r="AD1395">
        <v>3414.2934000000005</v>
      </c>
      <c r="AE1395">
        <v>3886.4565999999991</v>
      </c>
      <c r="AF1395">
        <v>4201.6357999999991</v>
      </c>
      <c r="AG1395">
        <v>4073.4464999999996</v>
      </c>
      <c r="AH1395">
        <v>6059.008600000001</v>
      </c>
    </row>
    <row r="1396" spans="1:34" x14ac:dyDescent="0.25">
      <c r="A1396" t="s">
        <v>2805</v>
      </c>
      <c r="B1396" t="s">
        <v>31</v>
      </c>
      <c r="C1396" t="s">
        <v>3502</v>
      </c>
      <c r="D1396" t="s">
        <v>2769</v>
      </c>
      <c r="E1396" t="s">
        <v>194</v>
      </c>
      <c r="F1396" t="s">
        <v>449</v>
      </c>
      <c r="G1396" t="s">
        <v>2771</v>
      </c>
      <c r="I1396" t="s">
        <v>2948</v>
      </c>
      <c r="J1396" t="s">
        <v>2954</v>
      </c>
      <c r="K1396" s="2" t="str">
        <f>+IFERROR(VLOOKUP(B1396,Sectores[[Sector]:[Columna1]],2),"")</f>
        <v>02 Agricultura</v>
      </c>
      <c r="L1396" s="2" t="str">
        <f>+IFERROR(VLOOKUP(C1396,Contenido[[Contenido]:[Columna1]],2,0),"")</f>
        <v>02.02 Importaciones Agrícolas</v>
      </c>
      <c r="M1396" s="2" t="str">
        <f>+IFERROR(VLOOKUP(D1396,Temas[[Tema]:[Columna1]],2,0),"")</f>
        <v>02.01.01 Frutas</v>
      </c>
      <c r="Z1396">
        <v>11971.905900000005</v>
      </c>
      <c r="AA1396">
        <v>14859.504499999997</v>
      </c>
      <c r="AB1396">
        <v>19786.365599999994</v>
      </c>
      <c r="AC1396">
        <v>21306.679599999992</v>
      </c>
      <c r="AD1396">
        <v>22237.648899999997</v>
      </c>
      <c r="AE1396">
        <v>23726.748500000009</v>
      </c>
      <c r="AF1396">
        <v>26989.120600000006</v>
      </c>
      <c r="AG1396">
        <v>28485.263200000016</v>
      </c>
      <c r="AH1396">
        <v>30199.472299999976</v>
      </c>
    </row>
    <row r="1397" spans="1:34" x14ac:dyDescent="0.25">
      <c r="A1397" t="s">
        <v>2806</v>
      </c>
      <c r="B1397" t="s">
        <v>31</v>
      </c>
      <c r="C1397" t="s">
        <v>3502</v>
      </c>
      <c r="D1397" t="s">
        <v>2769</v>
      </c>
      <c r="E1397" t="s">
        <v>2784</v>
      </c>
      <c r="F1397" t="s">
        <v>449</v>
      </c>
      <c r="G1397" t="s">
        <v>2771</v>
      </c>
      <c r="I1397" t="s">
        <v>2948</v>
      </c>
      <c r="J1397" t="s">
        <v>2954</v>
      </c>
      <c r="K1397" s="2" t="str">
        <f>+IFERROR(VLOOKUP(B1397,Sectores[[Sector]:[Columna1]],2),"")</f>
        <v>02 Agricultura</v>
      </c>
      <c r="L1397" s="2" t="str">
        <f>+IFERROR(VLOOKUP(C1397,Contenido[[Contenido]:[Columna1]],2,0),"")</f>
        <v>02.02 Importaciones Agrícolas</v>
      </c>
      <c r="M1397" s="2" t="str">
        <f>+IFERROR(VLOOKUP(D1397,Temas[[Tema]:[Columna1]],2,0),"")</f>
        <v>02.01.01 Frutas</v>
      </c>
      <c r="Z1397">
        <v>230929.0689999999</v>
      </c>
      <c r="AA1397">
        <v>248391.83690000011</v>
      </c>
      <c r="AB1397">
        <v>258245.4636000001</v>
      </c>
      <c r="AC1397">
        <v>273732.8265999998</v>
      </c>
      <c r="AD1397">
        <v>288298.39950000012</v>
      </c>
      <c r="AE1397">
        <v>326527.06989999989</v>
      </c>
      <c r="AF1397">
        <v>339274.60199999996</v>
      </c>
      <c r="AG1397">
        <v>344168.99609999999</v>
      </c>
      <c r="AH1397">
        <v>348016.63659999974</v>
      </c>
    </row>
    <row r="1398" spans="1:34" x14ac:dyDescent="0.25">
      <c r="A1398" t="s">
        <v>2807</v>
      </c>
      <c r="B1398" t="s">
        <v>31</v>
      </c>
      <c r="C1398" t="s">
        <v>3502</v>
      </c>
      <c r="D1398" t="s">
        <v>2769</v>
      </c>
      <c r="E1398" t="s">
        <v>2786</v>
      </c>
      <c r="F1398" t="s">
        <v>449</v>
      </c>
      <c r="G1398" t="s">
        <v>2771</v>
      </c>
      <c r="I1398" t="s">
        <v>2948</v>
      </c>
      <c r="J1398" t="s">
        <v>2954</v>
      </c>
      <c r="K1398" s="2" t="str">
        <f>+IFERROR(VLOOKUP(B1398,Sectores[[Sector]:[Columna1]],2),"")</f>
        <v>02 Agricultura</v>
      </c>
      <c r="L1398" s="2" t="str">
        <f>+IFERROR(VLOOKUP(C1398,Contenido[[Contenido]:[Columna1]],2,0),"")</f>
        <v>02.02 Importaciones Agrícolas</v>
      </c>
      <c r="M1398" s="2" t="str">
        <f>+IFERROR(VLOOKUP(D1398,Temas[[Tema]:[Columna1]],2,0),"")</f>
        <v>02.01.01 Frutas</v>
      </c>
      <c r="Z1398">
        <v>4460.6667000000007</v>
      </c>
      <c r="AA1398">
        <v>6804.7712999999994</v>
      </c>
      <c r="AB1398">
        <v>3604.9722999999994</v>
      </c>
      <c r="AC1398">
        <v>4681.1022000000003</v>
      </c>
      <c r="AD1398">
        <v>9625.4529999999977</v>
      </c>
      <c r="AE1398">
        <v>6187.6923000000015</v>
      </c>
      <c r="AF1398">
        <v>4354.0614000000014</v>
      </c>
      <c r="AG1398">
        <v>4681.0433000000021</v>
      </c>
      <c r="AH1398">
        <v>4240.8657000000012</v>
      </c>
    </row>
    <row r="1399" spans="1:34" x14ac:dyDescent="0.25">
      <c r="A1399" t="s">
        <v>2808</v>
      </c>
      <c r="B1399" t="s">
        <v>31</v>
      </c>
      <c r="C1399" t="s">
        <v>3502</v>
      </c>
      <c r="D1399" t="s">
        <v>2769</v>
      </c>
      <c r="E1399" t="s">
        <v>2770</v>
      </c>
      <c r="F1399" t="s">
        <v>139</v>
      </c>
      <c r="G1399" t="s">
        <v>2771</v>
      </c>
      <c r="I1399" t="s">
        <v>2949</v>
      </c>
      <c r="J1399" t="s">
        <v>2954</v>
      </c>
      <c r="K1399" s="2" t="str">
        <f>+IFERROR(VLOOKUP(B1399,Sectores[[Sector]:[Columna1]],2),"")</f>
        <v>02 Agricultura</v>
      </c>
      <c r="L1399" s="2" t="str">
        <f>+IFERROR(VLOOKUP(C1399,Contenido[[Contenido]:[Columna1]],2,0),"")</f>
        <v>02.02 Importaciones Agrícolas</v>
      </c>
      <c r="M1399" s="2" t="str">
        <f>+IFERROR(VLOOKUP(D1399,Temas[[Tema]:[Columna1]],2,0),"")</f>
        <v>02.01.01 Frutas</v>
      </c>
      <c r="Z1399">
        <v>5356868.209999999</v>
      </c>
      <c r="AA1399">
        <v>3706572.0599999987</v>
      </c>
      <c r="AB1399">
        <v>8930269.4000000004</v>
      </c>
      <c r="AC1399">
        <v>13574161.989999998</v>
      </c>
      <c r="AD1399">
        <v>9454513.1599999964</v>
      </c>
      <c r="AE1399">
        <v>6310345.8200000003</v>
      </c>
      <c r="AF1399">
        <v>5102834.6399999987</v>
      </c>
      <c r="AG1399">
        <v>5569277.7100000018</v>
      </c>
      <c r="AH1399">
        <v>12180772.529999997</v>
      </c>
    </row>
    <row r="1400" spans="1:34" x14ac:dyDescent="0.25">
      <c r="A1400" t="s">
        <v>2809</v>
      </c>
      <c r="B1400" t="s">
        <v>31</v>
      </c>
      <c r="C1400" t="s">
        <v>3502</v>
      </c>
      <c r="D1400" t="s">
        <v>2769</v>
      </c>
      <c r="E1400" t="s">
        <v>2773</v>
      </c>
      <c r="F1400" t="s">
        <v>139</v>
      </c>
      <c r="G1400" t="s">
        <v>2771</v>
      </c>
      <c r="I1400" t="s">
        <v>2949</v>
      </c>
      <c r="J1400" t="s">
        <v>2954</v>
      </c>
      <c r="K1400" s="2" t="str">
        <f>+IFERROR(VLOOKUP(B1400,Sectores[[Sector]:[Columna1]],2),"")</f>
        <v>02 Agricultura</v>
      </c>
      <c r="L1400" s="2" t="str">
        <f>+IFERROR(VLOOKUP(C1400,Contenido[[Contenido]:[Columna1]],2,0),"")</f>
        <v>02.02 Importaciones Agrícolas</v>
      </c>
      <c r="M1400" s="2" t="str">
        <f>+IFERROR(VLOOKUP(D1400,Temas[[Tema]:[Columna1]],2,0),"")</f>
        <v>02.01.01 Frutas</v>
      </c>
      <c r="Z1400">
        <v>26376216.590000004</v>
      </c>
      <c r="AA1400">
        <v>31196033.639999997</v>
      </c>
      <c r="AB1400">
        <v>38193709.979999997</v>
      </c>
      <c r="AC1400">
        <v>32138533.690000005</v>
      </c>
      <c r="AD1400">
        <v>33842861.380000003</v>
      </c>
      <c r="AE1400">
        <v>43346937.300000012</v>
      </c>
      <c r="AF1400">
        <v>43932571.879999995</v>
      </c>
      <c r="AG1400">
        <v>44434859.150000028</v>
      </c>
      <c r="AH1400">
        <v>31197590.370000005</v>
      </c>
    </row>
    <row r="1401" spans="1:34" x14ac:dyDescent="0.25">
      <c r="A1401" t="s">
        <v>2810</v>
      </c>
      <c r="B1401" t="s">
        <v>31</v>
      </c>
      <c r="C1401" t="s">
        <v>3502</v>
      </c>
      <c r="D1401" t="s">
        <v>2769</v>
      </c>
      <c r="E1401" t="s">
        <v>2775</v>
      </c>
      <c r="F1401" t="s">
        <v>139</v>
      </c>
      <c r="G1401" t="s">
        <v>2771</v>
      </c>
      <c r="I1401" t="s">
        <v>2949</v>
      </c>
      <c r="J1401" t="s">
        <v>2954</v>
      </c>
      <c r="K1401" s="2" t="str">
        <f>+IFERROR(VLOOKUP(B1401,Sectores[[Sector]:[Columna1]],2),"")</f>
        <v>02 Agricultura</v>
      </c>
      <c r="L1401" s="2" t="str">
        <f>+IFERROR(VLOOKUP(C1401,Contenido[[Contenido]:[Columna1]],2,0),"")</f>
        <v>02.02 Importaciones Agrícolas</v>
      </c>
      <c r="M1401" s="2" t="str">
        <f>+IFERROR(VLOOKUP(D1401,Temas[[Tema]:[Columna1]],2,0),"")</f>
        <v>02.01.01 Frutas</v>
      </c>
      <c r="Z1401">
        <v>8624214.2699999996</v>
      </c>
      <c r="AA1401">
        <v>13822905.969999999</v>
      </c>
      <c r="AB1401">
        <v>19820406.859999992</v>
      </c>
      <c r="AC1401">
        <v>17874440.010000005</v>
      </c>
      <c r="AD1401">
        <v>14123981.489999998</v>
      </c>
      <c r="AE1401">
        <v>11104381.110000005</v>
      </c>
      <c r="AF1401">
        <v>10346718.67</v>
      </c>
      <c r="AG1401">
        <v>15474271.369999999</v>
      </c>
      <c r="AH1401">
        <v>27427695.299999982</v>
      </c>
    </row>
    <row r="1402" spans="1:34" x14ac:dyDescent="0.25">
      <c r="A1402" t="s">
        <v>2811</v>
      </c>
      <c r="B1402" t="s">
        <v>31</v>
      </c>
      <c r="C1402" t="s">
        <v>3502</v>
      </c>
      <c r="D1402" t="s">
        <v>2769</v>
      </c>
      <c r="E1402" t="s">
        <v>2777</v>
      </c>
      <c r="F1402" t="s">
        <v>139</v>
      </c>
      <c r="G1402" t="s">
        <v>2771</v>
      </c>
      <c r="I1402" t="s">
        <v>2949</v>
      </c>
      <c r="J1402" t="s">
        <v>2954</v>
      </c>
      <c r="K1402" s="2" t="str">
        <f>+IFERROR(VLOOKUP(B1402,Sectores[[Sector]:[Columna1]],2),"")</f>
        <v>02 Agricultura</v>
      </c>
      <c r="L1402" s="2" t="str">
        <f>+IFERROR(VLOOKUP(C1402,Contenido[[Contenido]:[Columna1]],2,0),"")</f>
        <v>02.02 Importaciones Agrícolas</v>
      </c>
      <c r="M1402" s="2" t="str">
        <f>+IFERROR(VLOOKUP(D1402,Temas[[Tema]:[Columna1]],2,0),"")</f>
        <v>02.01.01 Frutas</v>
      </c>
      <c r="Z1402">
        <v>4558971.53</v>
      </c>
      <c r="AA1402">
        <v>4218069.8600000003</v>
      </c>
      <c r="AB1402">
        <v>4176409.8200000003</v>
      </c>
      <c r="AC1402">
        <v>6051582.2500000019</v>
      </c>
      <c r="AD1402">
        <v>6045455.7400000002</v>
      </c>
      <c r="AE1402">
        <v>5824668.0899999989</v>
      </c>
      <c r="AF1402">
        <v>7215181.910000002</v>
      </c>
      <c r="AG1402">
        <v>8002785.0900000017</v>
      </c>
      <c r="AH1402">
        <v>7908525.7100000009</v>
      </c>
    </row>
    <row r="1403" spans="1:34" x14ac:dyDescent="0.25">
      <c r="A1403" t="s">
        <v>2812</v>
      </c>
      <c r="B1403" t="s">
        <v>31</v>
      </c>
      <c r="C1403" t="s">
        <v>3502</v>
      </c>
      <c r="D1403" t="s">
        <v>2769</v>
      </c>
      <c r="E1403" t="s">
        <v>2813</v>
      </c>
      <c r="F1403" t="s">
        <v>139</v>
      </c>
      <c r="G1403" t="s">
        <v>2771</v>
      </c>
      <c r="I1403" t="s">
        <v>2949</v>
      </c>
      <c r="J1403" t="s">
        <v>2954</v>
      </c>
      <c r="K1403" s="2" t="str">
        <f>+IFERROR(VLOOKUP(B1403,Sectores[[Sector]:[Columna1]],2),"")</f>
        <v>02 Agricultura</v>
      </c>
      <c r="L1403" s="2" t="str">
        <f>+IFERROR(VLOOKUP(C1403,Contenido[[Contenido]:[Columna1]],2,0),"")</f>
        <v>02.02 Importaciones Agrícolas</v>
      </c>
      <c r="M1403" s="2" t="str">
        <f>+IFERROR(VLOOKUP(D1403,Temas[[Tema]:[Columna1]],2,0),"")</f>
        <v>02.01.01 Frutas</v>
      </c>
      <c r="Z1403">
        <v>14078469.540000007</v>
      </c>
      <c r="AA1403">
        <v>21927027.369999997</v>
      </c>
      <c r="AB1403">
        <v>20729366.82</v>
      </c>
      <c r="AC1403">
        <v>33341049</v>
      </c>
      <c r="AD1403">
        <v>37132862.940000005</v>
      </c>
      <c r="AE1403">
        <v>31630438.780000012</v>
      </c>
      <c r="AF1403">
        <v>73038250.399999991</v>
      </c>
      <c r="AG1403">
        <v>55169579.410000004</v>
      </c>
      <c r="AH1403">
        <v>71362722.350000009</v>
      </c>
    </row>
    <row r="1404" spans="1:34" x14ac:dyDescent="0.25">
      <c r="A1404" t="s">
        <v>2814</v>
      </c>
      <c r="B1404" t="s">
        <v>31</v>
      </c>
      <c r="C1404" t="s">
        <v>3502</v>
      </c>
      <c r="D1404" t="s">
        <v>2769</v>
      </c>
      <c r="E1404" t="s">
        <v>2781</v>
      </c>
      <c r="F1404" t="s">
        <v>139</v>
      </c>
      <c r="G1404" t="s">
        <v>2771</v>
      </c>
      <c r="I1404" t="s">
        <v>2949</v>
      </c>
      <c r="J1404" t="s">
        <v>2954</v>
      </c>
      <c r="K1404" s="2" t="str">
        <f>+IFERROR(VLOOKUP(B1404,Sectores[[Sector]:[Columna1]],2),"")</f>
        <v>02 Agricultura</v>
      </c>
      <c r="L1404" s="2" t="str">
        <f>+IFERROR(VLOOKUP(C1404,Contenido[[Contenido]:[Columna1]],2,0),"")</f>
        <v>02.02 Importaciones Agrícolas</v>
      </c>
      <c r="M1404" s="2" t="str">
        <f>+IFERROR(VLOOKUP(D1404,Temas[[Tema]:[Columna1]],2,0),"")</f>
        <v>02.01.01 Frutas</v>
      </c>
      <c r="Z1404">
        <v>21102696.77</v>
      </c>
      <c r="AA1404">
        <v>28790124.640000004</v>
      </c>
      <c r="AB1404">
        <v>43855498.000000007</v>
      </c>
      <c r="AC1404">
        <v>31667303.440000005</v>
      </c>
      <c r="AD1404">
        <v>22971504.079999998</v>
      </c>
      <c r="AE1404">
        <v>23878628.030000001</v>
      </c>
      <c r="AF1404">
        <v>25210032.430000003</v>
      </c>
      <c r="AG1404">
        <v>24804372.060000002</v>
      </c>
      <c r="AH1404">
        <v>32022984.329999998</v>
      </c>
    </row>
    <row r="1405" spans="1:34" x14ac:dyDescent="0.25">
      <c r="A1405" t="s">
        <v>2815</v>
      </c>
      <c r="B1405" t="s">
        <v>31</v>
      </c>
      <c r="C1405" t="s">
        <v>3502</v>
      </c>
      <c r="D1405" t="s">
        <v>2769</v>
      </c>
      <c r="E1405" t="s">
        <v>194</v>
      </c>
      <c r="F1405" t="s">
        <v>139</v>
      </c>
      <c r="G1405" t="s">
        <v>2771</v>
      </c>
      <c r="I1405" t="s">
        <v>2949</v>
      </c>
      <c r="J1405" t="s">
        <v>2954</v>
      </c>
      <c r="K1405" s="2" t="str">
        <f>+IFERROR(VLOOKUP(B1405,Sectores[[Sector]:[Columna1]],2),"")</f>
        <v>02 Agricultura</v>
      </c>
      <c r="L1405" s="2" t="str">
        <f>+IFERROR(VLOOKUP(C1405,Contenido[[Contenido]:[Columna1]],2,0),"")</f>
        <v>02.02 Importaciones Agrícolas</v>
      </c>
      <c r="M1405" s="2" t="str">
        <f>+IFERROR(VLOOKUP(D1405,Temas[[Tema]:[Columna1]],2,0),"")</f>
        <v>02.01.01 Frutas</v>
      </c>
      <c r="Z1405">
        <v>29714404.310000002</v>
      </c>
      <c r="AA1405">
        <v>36083474.650000006</v>
      </c>
      <c r="AB1405">
        <v>42339266.679999985</v>
      </c>
      <c r="AC1405">
        <v>51092741.930000015</v>
      </c>
      <c r="AD1405">
        <v>50226847.459999986</v>
      </c>
      <c r="AE1405">
        <v>54439097.430000007</v>
      </c>
      <c r="AF1405">
        <v>65265849.220000014</v>
      </c>
      <c r="AG1405">
        <v>63724621.320000015</v>
      </c>
      <c r="AH1405">
        <v>64304647.480000012</v>
      </c>
    </row>
    <row r="1406" spans="1:34" x14ac:dyDescent="0.25">
      <c r="A1406" t="s">
        <v>2816</v>
      </c>
      <c r="B1406" t="s">
        <v>31</v>
      </c>
      <c r="C1406" t="s">
        <v>3502</v>
      </c>
      <c r="D1406" t="s">
        <v>2769</v>
      </c>
      <c r="E1406" t="s">
        <v>2784</v>
      </c>
      <c r="F1406" t="s">
        <v>139</v>
      </c>
      <c r="G1406" t="s">
        <v>2771</v>
      </c>
      <c r="I1406" t="s">
        <v>2949</v>
      </c>
      <c r="J1406" t="s">
        <v>2954</v>
      </c>
      <c r="K1406" s="2" t="str">
        <f>+IFERROR(VLOOKUP(B1406,Sectores[[Sector]:[Columna1]],2),"")</f>
        <v>02 Agricultura</v>
      </c>
      <c r="L1406" s="2" t="str">
        <f>+IFERROR(VLOOKUP(C1406,Contenido[[Contenido]:[Columna1]],2,0),"")</f>
        <v>02.02 Importaciones Agrícolas</v>
      </c>
      <c r="M1406" s="2" t="str">
        <f>+IFERROR(VLOOKUP(D1406,Temas[[Tema]:[Columna1]],2,0),"")</f>
        <v>02.01.01 Frutas</v>
      </c>
      <c r="Z1406">
        <v>101407552.01000002</v>
      </c>
      <c r="AA1406">
        <v>114447264.49000004</v>
      </c>
      <c r="AB1406">
        <v>127561033.53999998</v>
      </c>
      <c r="AC1406">
        <v>128901909.98</v>
      </c>
      <c r="AD1406">
        <v>140438578.51000002</v>
      </c>
      <c r="AE1406">
        <v>164039331.12999994</v>
      </c>
      <c r="AF1406">
        <v>162414271.34000006</v>
      </c>
      <c r="AG1406">
        <v>150220083.13000005</v>
      </c>
      <c r="AH1406">
        <v>165080868.13999999</v>
      </c>
    </row>
    <row r="1407" spans="1:34" x14ac:dyDescent="0.25">
      <c r="A1407" t="s">
        <v>2817</v>
      </c>
      <c r="B1407" t="s">
        <v>31</v>
      </c>
      <c r="C1407" t="s">
        <v>3502</v>
      </c>
      <c r="D1407" t="s">
        <v>2769</v>
      </c>
      <c r="E1407" t="s">
        <v>2786</v>
      </c>
      <c r="F1407" t="s">
        <v>139</v>
      </c>
      <c r="G1407" t="s">
        <v>2771</v>
      </c>
      <c r="I1407" t="s">
        <v>2949</v>
      </c>
      <c r="J1407" t="s">
        <v>2954</v>
      </c>
      <c r="K1407" s="2" t="str">
        <f>+IFERROR(VLOOKUP(B1407,Sectores[[Sector]:[Columna1]],2),"")</f>
        <v>02 Agricultura</v>
      </c>
      <c r="L1407" s="2" t="str">
        <f>+IFERROR(VLOOKUP(C1407,Contenido[[Contenido]:[Columna1]],2,0),"")</f>
        <v>02.02 Importaciones Agrícolas</v>
      </c>
      <c r="M1407" s="2" t="str">
        <f>+IFERROR(VLOOKUP(D1407,Temas[[Tema]:[Columna1]],2,0),"")</f>
        <v>02.01.01 Frutas</v>
      </c>
      <c r="Z1407">
        <v>8443671.8200000003</v>
      </c>
      <c r="AA1407">
        <v>11474227.849999996</v>
      </c>
      <c r="AB1407">
        <v>5121986.5299999993</v>
      </c>
      <c r="AC1407">
        <v>4993609.09</v>
      </c>
      <c r="AD1407">
        <v>13201411.290000003</v>
      </c>
      <c r="AE1407">
        <v>9888079.2600000016</v>
      </c>
      <c r="AF1407">
        <v>8407834.160000002</v>
      </c>
      <c r="AG1407">
        <v>4723347.3900000006</v>
      </c>
      <c r="AH1407">
        <v>5564773.0399999991</v>
      </c>
    </row>
    <row r="1408" spans="1:34" x14ac:dyDescent="0.25">
      <c r="A1408" t="s">
        <v>2818</v>
      </c>
      <c r="B1408" t="s">
        <v>31</v>
      </c>
      <c r="C1408" t="s">
        <v>2819</v>
      </c>
      <c r="D1408" t="s">
        <v>2820</v>
      </c>
      <c r="E1408" t="s">
        <v>2821</v>
      </c>
      <c r="F1408" t="s">
        <v>2822</v>
      </c>
      <c r="G1408" t="s">
        <v>983</v>
      </c>
      <c r="I1408" t="s">
        <v>2950</v>
      </c>
      <c r="J1408" t="s">
        <v>2954</v>
      </c>
      <c r="K1408" s="2" t="str">
        <f>+IFERROR(VLOOKUP(B1408,Sectores[[Sector]:[Columna1]],2),"")</f>
        <v>02 Agricultura</v>
      </c>
      <c r="L1408" s="2" t="str">
        <f>+IFERROR(VLOOKUP(C1408,Contenido[[Contenido]:[Columna1]],2,0),"")</f>
        <v>02.05 Superficie plantada</v>
      </c>
      <c r="M1408" s="2" t="str">
        <f>+IFERROR(VLOOKUP(D1408,Temas[[Tema]:[Columna1]],2,0),"")</f>
        <v>02.04.01 Cultivos</v>
      </c>
      <c r="X1408">
        <v>78210.899999999994</v>
      </c>
      <c r="Y1408">
        <v>79306.945000000065</v>
      </c>
      <c r="Z1408">
        <v>75064.206799999985</v>
      </c>
      <c r="AA1408">
        <v>65080.802399999993</v>
      </c>
      <c r="AB1408">
        <v>67473.354490840196</v>
      </c>
      <c r="AC1408">
        <v>61298.99687573003</v>
      </c>
      <c r="AD1408">
        <v>67252.645026840008</v>
      </c>
      <c r="AE1408">
        <v>67916.839691933244</v>
      </c>
      <c r="AF1408">
        <v>74852.76549999998</v>
      </c>
      <c r="AG1408">
        <v>74229.452000000005</v>
      </c>
    </row>
    <row r="1409" spans="1:34" x14ac:dyDescent="0.25">
      <c r="A1409" t="s">
        <v>2823</v>
      </c>
      <c r="B1409" t="s">
        <v>31</v>
      </c>
      <c r="C1409" t="s">
        <v>2819</v>
      </c>
      <c r="D1409" t="s">
        <v>2820</v>
      </c>
      <c r="E1409" t="s">
        <v>2824</v>
      </c>
      <c r="F1409" t="s">
        <v>2822</v>
      </c>
      <c r="G1409" t="s">
        <v>983</v>
      </c>
      <c r="I1409" t="s">
        <v>2950</v>
      </c>
      <c r="J1409" t="s">
        <v>2954</v>
      </c>
      <c r="K1409" s="2" t="str">
        <f>+IFERROR(VLOOKUP(B1409,Sectores[[Sector]:[Columna1]],2),"")</f>
        <v>02 Agricultura</v>
      </c>
      <c r="L1409" s="2" t="str">
        <f>+IFERROR(VLOOKUP(C1409,Contenido[[Contenido]:[Columna1]],2,0),"")</f>
        <v>02.05 Superficie plantada</v>
      </c>
      <c r="M1409" s="2" t="str">
        <f>+IFERROR(VLOOKUP(D1409,Temas[[Tema]:[Columna1]],2,0),"")</f>
        <v>02.04.01 Cultivos</v>
      </c>
      <c r="X1409">
        <v>4851.24</v>
      </c>
      <c r="Y1409">
        <v>5250.4927000000007</v>
      </c>
      <c r="Z1409">
        <v>5024.7525999999998</v>
      </c>
      <c r="AA1409">
        <v>3918.7715000000003</v>
      </c>
      <c r="AB1409">
        <v>4649.9034000000011</v>
      </c>
      <c r="AC1409">
        <v>3979.6557000000003</v>
      </c>
      <c r="AD1409">
        <v>4142.1448999999993</v>
      </c>
      <c r="AE1409">
        <v>4305.2566999999999</v>
      </c>
      <c r="AF1409">
        <v>4638.1961999999994</v>
      </c>
      <c r="AG1409">
        <v>5062.2027999999991</v>
      </c>
    </row>
    <row r="1410" spans="1:34" x14ac:dyDescent="0.25">
      <c r="A1410" t="s">
        <v>2825</v>
      </c>
      <c r="B1410" t="s">
        <v>31</v>
      </c>
      <c r="C1410" t="s">
        <v>2826</v>
      </c>
      <c r="D1410" t="s">
        <v>2820</v>
      </c>
      <c r="E1410" t="s">
        <v>621</v>
      </c>
      <c r="F1410" t="s">
        <v>2822</v>
      </c>
      <c r="G1410" t="s">
        <v>1036</v>
      </c>
      <c r="I1410" t="s">
        <v>2951</v>
      </c>
      <c r="J1410" t="s">
        <v>2954</v>
      </c>
      <c r="K1410" s="2" t="str">
        <f>+IFERROR(VLOOKUP(B1410,Sectores[[Sector]:[Columna1]],2),"")</f>
        <v>02 Agricultura</v>
      </c>
      <c r="L1410" s="2" t="str">
        <f>+IFERROR(VLOOKUP(C1410,Contenido[[Contenido]:[Columna1]],2,0),"")</f>
        <v>02.04 Superficie cosechada</v>
      </c>
      <c r="M1410" s="2" t="str">
        <f>+IFERROR(VLOOKUP(D1410,Temas[[Tema]:[Columna1]],2,0),"")</f>
        <v>02.04.01 Cultivos</v>
      </c>
      <c r="S1410">
        <v>590301</v>
      </c>
      <c r="T1410">
        <v>499970</v>
      </c>
      <c r="U1410">
        <v>563073</v>
      </c>
      <c r="V1410">
        <v>569180</v>
      </c>
      <c r="W1410">
        <v>524214</v>
      </c>
      <c r="X1410">
        <v>565260</v>
      </c>
      <c r="Y1410">
        <v>803363</v>
      </c>
      <c r="Z1410">
        <v>986537</v>
      </c>
      <c r="AA1410">
        <v>955593</v>
      </c>
      <c r="AB1410">
        <v>933652</v>
      </c>
      <c r="AC1410">
        <v>971499</v>
      </c>
      <c r="AD1410">
        <v>845938</v>
      </c>
      <c r="AE1410">
        <v>865649</v>
      </c>
      <c r="AF1410">
        <v>793642</v>
      </c>
      <c r="AG1410">
        <v>742751</v>
      </c>
    </row>
    <row r="1411" spans="1:34" x14ac:dyDescent="0.25">
      <c r="A1411" t="s">
        <v>2827</v>
      </c>
      <c r="B1411" t="s">
        <v>31</v>
      </c>
      <c r="C1411" t="s">
        <v>2826</v>
      </c>
      <c r="D1411" t="s">
        <v>2820</v>
      </c>
      <c r="E1411" t="s">
        <v>2821</v>
      </c>
      <c r="F1411" t="s">
        <v>2822</v>
      </c>
      <c r="G1411" t="s">
        <v>1036</v>
      </c>
      <c r="I1411" t="s">
        <v>2951</v>
      </c>
      <c r="J1411" t="s">
        <v>2954</v>
      </c>
      <c r="K1411" s="2" t="str">
        <f>+IFERROR(VLOOKUP(B1411,Sectores[[Sector]:[Columna1]],2),"")</f>
        <v>02 Agricultura</v>
      </c>
      <c r="L1411" s="2" t="str">
        <f>+IFERROR(VLOOKUP(C1411,Contenido[[Contenido]:[Columna1]],2,0),"")</f>
        <v>02.04 Superficie cosechada</v>
      </c>
      <c r="M1411" s="2" t="str">
        <f>+IFERROR(VLOOKUP(D1411,Temas[[Tema]:[Columna1]],2,0),"")</f>
        <v>02.04.01 Cultivos</v>
      </c>
      <c r="S1411">
        <v>7740</v>
      </c>
      <c r="T1411">
        <v>8451</v>
      </c>
      <c r="U1411">
        <v>6902</v>
      </c>
      <c r="V1411">
        <v>4350</v>
      </c>
      <c r="W1411">
        <v>6244</v>
      </c>
      <c r="X1411">
        <v>9186</v>
      </c>
      <c r="Y1411">
        <v>9638</v>
      </c>
      <c r="Z1411">
        <v>10070</v>
      </c>
      <c r="AA1411">
        <v>10784</v>
      </c>
      <c r="AB1411">
        <v>11500</v>
      </c>
      <c r="AC1411">
        <v>11546</v>
      </c>
      <c r="AD1411">
        <v>11850</v>
      </c>
      <c r="AE1411">
        <v>13913</v>
      </c>
      <c r="AF1411">
        <v>13863</v>
      </c>
      <c r="AG1411">
        <v>9508</v>
      </c>
    </row>
    <row r="1412" spans="1:34" x14ac:dyDescent="0.25">
      <c r="A1412" t="s">
        <v>2828</v>
      </c>
      <c r="B1412" t="s">
        <v>31</v>
      </c>
      <c r="C1412" t="s">
        <v>2826</v>
      </c>
      <c r="D1412" t="s">
        <v>2820</v>
      </c>
      <c r="E1412" t="s">
        <v>2829</v>
      </c>
      <c r="F1412" t="s">
        <v>2822</v>
      </c>
      <c r="G1412" t="s">
        <v>1036</v>
      </c>
      <c r="I1412" t="s">
        <v>2951</v>
      </c>
      <c r="J1412" t="s">
        <v>2954</v>
      </c>
      <c r="K1412" s="2" t="str">
        <f>+IFERROR(VLOOKUP(B1412,Sectores[[Sector]:[Columna1]],2),"")</f>
        <v>02 Agricultura</v>
      </c>
      <c r="L1412" s="2" t="str">
        <f>+IFERROR(VLOOKUP(C1412,Contenido[[Contenido]:[Columna1]],2,0),"")</f>
        <v>02.04 Superficie cosechada</v>
      </c>
      <c r="M1412" s="2" t="str">
        <f>+IFERROR(VLOOKUP(D1412,Temas[[Tema]:[Columna1]],2,0),"")</f>
        <v>02.04.01 Cultivos</v>
      </c>
      <c r="S1412">
        <v>75110</v>
      </c>
      <c r="T1412">
        <v>59699</v>
      </c>
      <c r="U1412">
        <v>52970</v>
      </c>
      <c r="V1412">
        <v>54294</v>
      </c>
      <c r="W1412">
        <v>62696</v>
      </c>
      <c r="X1412">
        <v>67025</v>
      </c>
      <c r="Y1412">
        <v>102972</v>
      </c>
      <c r="Z1412">
        <v>106092</v>
      </c>
      <c r="AA1412">
        <v>78598</v>
      </c>
      <c r="AB1412">
        <v>101641</v>
      </c>
      <c r="AC1412">
        <v>102016</v>
      </c>
      <c r="AD1412">
        <v>111597</v>
      </c>
      <c r="AE1412">
        <v>137981</v>
      </c>
      <c r="AF1412">
        <v>111306</v>
      </c>
      <c r="AG1412">
        <v>82477</v>
      </c>
    </row>
    <row r="1413" spans="1:34" x14ac:dyDescent="0.25">
      <c r="A1413" t="s">
        <v>2830</v>
      </c>
      <c r="B1413" t="s">
        <v>31</v>
      </c>
      <c r="C1413" t="s">
        <v>2826</v>
      </c>
      <c r="D1413" t="s">
        <v>2820</v>
      </c>
      <c r="E1413" t="s">
        <v>2831</v>
      </c>
      <c r="F1413" t="s">
        <v>2822</v>
      </c>
      <c r="G1413" t="s">
        <v>1036</v>
      </c>
      <c r="I1413" t="s">
        <v>2951</v>
      </c>
      <c r="J1413" t="s">
        <v>2954</v>
      </c>
      <c r="K1413" s="2" t="str">
        <f>+IFERROR(VLOOKUP(B1413,Sectores[[Sector]:[Columna1]],2),"")</f>
        <v>02 Agricultura</v>
      </c>
      <c r="L1413" s="2" t="str">
        <f>+IFERROR(VLOOKUP(C1413,Contenido[[Contenido]:[Columna1]],2,0),"")</f>
        <v>02.04 Superficie cosechada</v>
      </c>
      <c r="M1413" s="2" t="str">
        <f>+IFERROR(VLOOKUP(D1413,Temas[[Tema]:[Columna1]],2,0),"")</f>
        <v>02.04.01 Cultivos</v>
      </c>
      <c r="S1413">
        <v>30730</v>
      </c>
      <c r="T1413">
        <v>17408</v>
      </c>
      <c r="U1413">
        <v>15980</v>
      </c>
      <c r="V1413">
        <v>19546</v>
      </c>
      <c r="W1413">
        <v>16611</v>
      </c>
      <c r="X1413">
        <v>15829</v>
      </c>
      <c r="Y1413">
        <v>10706</v>
      </c>
      <c r="Z1413">
        <v>16368</v>
      </c>
      <c r="AA1413">
        <v>17283</v>
      </c>
      <c r="AB1413">
        <v>15515</v>
      </c>
      <c r="AC1413">
        <v>13323</v>
      </c>
      <c r="AD1413">
        <v>11065</v>
      </c>
      <c r="AE1413">
        <v>13857</v>
      </c>
      <c r="AF1413">
        <v>13501</v>
      </c>
      <c r="AG1413">
        <v>9774</v>
      </c>
    </row>
    <row r="1414" spans="1:34" x14ac:dyDescent="0.25">
      <c r="A1414" t="s">
        <v>2832</v>
      </c>
      <c r="B1414" t="s">
        <v>31</v>
      </c>
      <c r="C1414" t="s">
        <v>2826</v>
      </c>
      <c r="D1414" t="s">
        <v>2820</v>
      </c>
      <c r="E1414" t="s">
        <v>2824</v>
      </c>
      <c r="F1414" t="s">
        <v>2822</v>
      </c>
      <c r="G1414" t="s">
        <v>1036</v>
      </c>
      <c r="I1414" t="s">
        <v>2951</v>
      </c>
      <c r="J1414" t="s">
        <v>2954</v>
      </c>
      <c r="K1414" s="2" t="str">
        <f>+IFERROR(VLOOKUP(B1414,Sectores[[Sector]:[Columna1]],2),"")</f>
        <v>02 Agricultura</v>
      </c>
      <c r="L1414" s="2" t="str">
        <f>+IFERROR(VLOOKUP(C1414,Contenido[[Contenido]:[Columna1]],2,0),"")</f>
        <v>02.04 Superficie cosechada</v>
      </c>
      <c r="M1414" s="2" t="str">
        <f>+IFERROR(VLOOKUP(D1414,Temas[[Tema]:[Columna1]],2,0),"")</f>
        <v>02.04.01 Cultivos</v>
      </c>
      <c r="S1414">
        <v>61890</v>
      </c>
      <c r="T1414">
        <v>54189</v>
      </c>
      <c r="U1414">
        <v>55270</v>
      </c>
      <c r="V1414">
        <v>44391</v>
      </c>
      <c r="W1414">
        <v>50084</v>
      </c>
      <c r="X1414">
        <v>52966</v>
      </c>
      <c r="Y1414">
        <v>40847</v>
      </c>
      <c r="Z1414">
        <v>48889</v>
      </c>
      <c r="AA1414">
        <v>48965</v>
      </c>
      <c r="AB1414">
        <v>50526</v>
      </c>
      <c r="AC1414">
        <v>53485</v>
      </c>
      <c r="AD1414">
        <v>54082</v>
      </c>
      <c r="AE1414">
        <v>41268</v>
      </c>
      <c r="AF1414">
        <v>41811</v>
      </c>
      <c r="AG1414">
        <v>44145</v>
      </c>
    </row>
    <row r="1415" spans="1:34" x14ac:dyDescent="0.25">
      <c r="A1415" t="s">
        <v>2833</v>
      </c>
      <c r="B1415" t="s">
        <v>103</v>
      </c>
      <c r="C1415" t="s">
        <v>2834</v>
      </c>
      <c r="D1415" t="s">
        <v>2835</v>
      </c>
      <c r="E1415" t="s">
        <v>2836</v>
      </c>
      <c r="F1415" t="s">
        <v>2837</v>
      </c>
      <c r="G1415" t="s">
        <v>2771</v>
      </c>
      <c r="I1415" t="s">
        <v>2952</v>
      </c>
      <c r="J1415" s="2" t="s">
        <v>1429</v>
      </c>
      <c r="K1415" s="2" t="str">
        <f>+IFERROR(VLOOKUP(B1415,Sectores[[Sector]:[Columna1]],2),"")</f>
        <v>29 Vivienda</v>
      </c>
      <c r="L1415" s="2" t="str">
        <f>+IFERROR(VLOOKUP(C1415,Contenido[[Contenido]:[Columna1]],2,0),"")</f>
        <v>29.01 Subsidio habitacional</v>
      </c>
      <c r="M1415" s="2" t="str">
        <f>+IFERROR(VLOOKUP(D1415,Temas[[Tema]:[Columna1]],2,0),"")</f>
        <v>29.01.02 DS49</v>
      </c>
      <c r="Z1415">
        <v>29454</v>
      </c>
      <c r="AA1415">
        <v>35476</v>
      </c>
      <c r="AB1415">
        <v>18942</v>
      </c>
      <c r="AC1415">
        <v>28306</v>
      </c>
      <c r="AD1415">
        <v>18447</v>
      </c>
      <c r="AE1415">
        <v>27009</v>
      </c>
      <c r="AF1415">
        <v>21666</v>
      </c>
      <c r="AG1415">
        <v>23586</v>
      </c>
      <c r="AH1415">
        <v>9615</v>
      </c>
    </row>
    <row r="1416" spans="1:34" x14ac:dyDescent="0.25">
      <c r="A1416" t="s">
        <v>2838</v>
      </c>
      <c r="B1416" t="s">
        <v>103</v>
      </c>
      <c r="C1416" t="s">
        <v>2834</v>
      </c>
      <c r="D1416" t="s">
        <v>2839</v>
      </c>
      <c r="E1416" t="s">
        <v>2840</v>
      </c>
      <c r="F1416" t="s">
        <v>2837</v>
      </c>
      <c r="G1416" t="s">
        <v>979</v>
      </c>
      <c r="I1416" t="s">
        <v>2953</v>
      </c>
      <c r="J1416" s="2" t="s">
        <v>1429</v>
      </c>
      <c r="K1416" s="2" t="str">
        <f>+IFERROR(VLOOKUP(B1416,Sectores[[Sector]:[Columna1]],2),"")</f>
        <v>29 Vivienda</v>
      </c>
      <c r="L1416" s="2" t="str">
        <f>+IFERROR(VLOOKUP(C1416,Contenido[[Contenido]:[Columna1]],2,0),"")</f>
        <v>29.01 Subsidio habitacional</v>
      </c>
      <c r="M1416" s="2" t="str">
        <f>+IFERROR(VLOOKUP(D1416,Temas[[Tema]:[Columna1]],2,0),"")</f>
        <v>29.01.01 DS01</v>
      </c>
      <c r="Y1416">
        <v>71512</v>
      </c>
      <c r="Z1416">
        <v>115318</v>
      </c>
      <c r="AA1416">
        <v>130518</v>
      </c>
      <c r="AB1416">
        <v>152238</v>
      </c>
      <c r="AC1416">
        <v>124424</v>
      </c>
      <c r="AD1416">
        <v>84813</v>
      </c>
      <c r="AE1416">
        <v>84615</v>
      </c>
      <c r="AF1416">
        <v>105623</v>
      </c>
      <c r="AG1416">
        <v>105299</v>
      </c>
      <c r="AH1416">
        <v>54490</v>
      </c>
    </row>
    <row r="1417" spans="1:34" x14ac:dyDescent="0.25">
      <c r="A1417" t="s">
        <v>2841</v>
      </c>
      <c r="B1417" t="s">
        <v>103</v>
      </c>
      <c r="C1417" t="s">
        <v>2834</v>
      </c>
      <c r="D1417" t="s">
        <v>2839</v>
      </c>
      <c r="E1417" t="s">
        <v>2842</v>
      </c>
      <c r="F1417" t="s">
        <v>2837</v>
      </c>
      <c r="G1417" t="s">
        <v>979</v>
      </c>
      <c r="I1417" t="s">
        <v>2953</v>
      </c>
      <c r="J1417" s="2" t="s">
        <v>1429</v>
      </c>
      <c r="K1417" s="2" t="str">
        <f>+IFERROR(VLOOKUP(B1417,Sectores[[Sector]:[Columna1]],2),"")</f>
        <v>29 Vivienda</v>
      </c>
      <c r="L1417" s="2" t="str">
        <f>+IFERROR(VLOOKUP(C1417,Contenido[[Contenido]:[Columna1]],2,0),"")</f>
        <v>29.01 Subsidio habitacional</v>
      </c>
      <c r="M1417" s="2" t="str">
        <f>+IFERROR(VLOOKUP(D1417,Temas[[Tema]:[Columna1]],2,0),"")</f>
        <v>29.01.01 DS01</v>
      </c>
      <c r="Y1417">
        <v>52499</v>
      </c>
      <c r="Z1417">
        <v>67636</v>
      </c>
      <c r="AA1417">
        <v>75832</v>
      </c>
      <c r="AB1417">
        <v>78325</v>
      </c>
      <c r="AC1417">
        <v>74156</v>
      </c>
      <c r="AD1417">
        <v>44019</v>
      </c>
      <c r="AE1417">
        <v>44161</v>
      </c>
      <c r="AF1417">
        <v>55024</v>
      </c>
      <c r="AG1417">
        <v>51039</v>
      </c>
      <c r="AH1417">
        <v>20674</v>
      </c>
    </row>
    <row r="1418" spans="1:34" x14ac:dyDescent="0.25">
      <c r="A1418" t="s">
        <v>2843</v>
      </c>
      <c r="B1418" t="s">
        <v>103</v>
      </c>
      <c r="C1418" t="s">
        <v>2834</v>
      </c>
      <c r="D1418" t="s">
        <v>2839</v>
      </c>
      <c r="E1418" t="s">
        <v>2836</v>
      </c>
      <c r="F1418" t="s">
        <v>2837</v>
      </c>
      <c r="G1418" t="s">
        <v>979</v>
      </c>
      <c r="I1418" t="s">
        <v>2953</v>
      </c>
      <c r="J1418" s="2" t="s">
        <v>1429</v>
      </c>
      <c r="K1418" s="2" t="str">
        <f>+IFERROR(VLOOKUP(B1418,Sectores[[Sector]:[Columna1]],2),"")</f>
        <v>29 Vivienda</v>
      </c>
      <c r="L1418" s="2" t="str">
        <f>+IFERROR(VLOOKUP(C1418,Contenido[[Contenido]:[Columna1]],2,0),"")</f>
        <v>29.01 Subsidio habitacional</v>
      </c>
      <c r="M1418" s="2" t="str">
        <f>+IFERROR(VLOOKUP(D1418,Temas[[Tema]:[Columna1]],2,0),"")</f>
        <v>29.01.01 DS01</v>
      </c>
      <c r="Y1418">
        <v>33163</v>
      </c>
      <c r="Z1418">
        <v>41914</v>
      </c>
      <c r="AA1418">
        <v>49089</v>
      </c>
      <c r="AB1418">
        <v>38249</v>
      </c>
      <c r="AC1418">
        <v>37144</v>
      </c>
      <c r="AD1418">
        <v>25194</v>
      </c>
      <c r="AE1418">
        <v>19538</v>
      </c>
      <c r="AF1418">
        <v>18103</v>
      </c>
      <c r="AG1418">
        <v>17672</v>
      </c>
      <c r="AH1418">
        <v>170</v>
      </c>
    </row>
    <row r="1419" spans="1:34" x14ac:dyDescent="0.25">
      <c r="A1419" t="s">
        <v>2844</v>
      </c>
      <c r="B1419" t="s">
        <v>103</v>
      </c>
      <c r="C1419" t="s">
        <v>2834</v>
      </c>
      <c r="D1419" t="s">
        <v>2839</v>
      </c>
      <c r="E1419" t="s">
        <v>2845</v>
      </c>
      <c r="F1419" t="s">
        <v>2837</v>
      </c>
      <c r="G1419" t="s">
        <v>979</v>
      </c>
      <c r="I1419" t="s">
        <v>2953</v>
      </c>
      <c r="J1419" s="2" t="s">
        <v>1429</v>
      </c>
      <c r="K1419" s="2" t="str">
        <f>+IFERROR(VLOOKUP(B1419,Sectores[[Sector]:[Columna1]],2),"")</f>
        <v>29 Vivienda</v>
      </c>
      <c r="L1419" s="2" t="str">
        <f>+IFERROR(VLOOKUP(C1419,Contenido[[Contenido]:[Columna1]],2,0),"")</f>
        <v>29.01 Subsidio habitacional</v>
      </c>
      <c r="M1419" s="2" t="str">
        <f>+IFERROR(VLOOKUP(D1419,Temas[[Tema]:[Columna1]],2,0),"")</f>
        <v>29.01.01 DS01</v>
      </c>
      <c r="Y1419">
        <v>25164</v>
      </c>
      <c r="Z1419">
        <v>31716</v>
      </c>
      <c r="AA1419">
        <v>38830</v>
      </c>
      <c r="AB1419">
        <v>30205</v>
      </c>
      <c r="AC1419">
        <v>29015</v>
      </c>
      <c r="AD1419">
        <v>18763</v>
      </c>
      <c r="AE1419">
        <v>12079</v>
      </c>
      <c r="AF1419">
        <v>6881</v>
      </c>
      <c r="AG1419">
        <v>1525</v>
      </c>
      <c r="AH1419">
        <v>2</v>
      </c>
    </row>
    <row r="1420" spans="1:34" x14ac:dyDescent="0.25">
      <c r="A1420" t="s">
        <v>2846</v>
      </c>
      <c r="B1420" t="s">
        <v>103</v>
      </c>
      <c r="C1420" t="s">
        <v>2834</v>
      </c>
      <c r="D1420" t="s">
        <v>2839</v>
      </c>
      <c r="E1420" t="s">
        <v>2847</v>
      </c>
      <c r="F1420" t="s">
        <v>2837</v>
      </c>
      <c r="G1420" t="s">
        <v>979</v>
      </c>
      <c r="I1420" t="s">
        <v>2953</v>
      </c>
      <c r="J1420" s="2" t="s">
        <v>1429</v>
      </c>
      <c r="K1420" s="2" t="str">
        <f>+IFERROR(VLOOKUP(B1420,Sectores[[Sector]:[Columna1]],2),"")</f>
        <v>29 Vivienda</v>
      </c>
      <c r="L1420" s="2" t="str">
        <f>+IFERROR(VLOOKUP(C1420,Contenido[[Contenido]:[Columna1]],2,0),"")</f>
        <v>29.01 Subsidio habitacional</v>
      </c>
      <c r="M1420" s="2" t="str">
        <f>+IFERROR(VLOOKUP(D1420,Temas[[Tema]:[Columna1]],2,0),"")</f>
        <v>29.01.01 DS01</v>
      </c>
      <c r="Y1420">
        <v>7563</v>
      </c>
      <c r="Z1420">
        <v>9355</v>
      </c>
      <c r="AA1420">
        <v>9268</v>
      </c>
      <c r="AB1420">
        <v>6918</v>
      </c>
      <c r="AC1420">
        <v>5270</v>
      </c>
      <c r="AD1420">
        <v>2587</v>
      </c>
      <c r="AE1420">
        <v>2191</v>
      </c>
      <c r="AF1420">
        <v>1409</v>
      </c>
      <c r="AG1420">
        <v>558</v>
      </c>
      <c r="AH1420">
        <v>0</v>
      </c>
    </row>
    <row r="1421" spans="1:34" x14ac:dyDescent="0.25">
      <c r="A1421" t="s">
        <v>2848</v>
      </c>
      <c r="B1421" t="s">
        <v>31</v>
      </c>
      <c r="C1421" t="s">
        <v>2819</v>
      </c>
      <c r="D1421" t="s">
        <v>2820</v>
      </c>
      <c r="E1421" t="s">
        <v>2849</v>
      </c>
      <c r="F1421" t="s">
        <v>2822</v>
      </c>
      <c r="G1421" t="s">
        <v>983</v>
      </c>
      <c r="I1421" t="s">
        <v>2950</v>
      </c>
      <c r="J1421" t="s">
        <v>2954</v>
      </c>
      <c r="K1421" s="2" t="str">
        <f>+IFERROR(VLOOKUP(B1421,Sectores[[Sector]:[Columna1]],2),"")</f>
        <v>02 Agricultura</v>
      </c>
      <c r="L1421" s="2" t="str">
        <f>+IFERROR(VLOOKUP(C1421,Contenido[[Contenido]:[Columna1]],2,0),"")</f>
        <v>02.05 Superficie plantada</v>
      </c>
      <c r="M1421" s="2" t="str">
        <f>+IFERROR(VLOOKUP(D1421,Temas[[Tema]:[Columna1]],2,0),"")</f>
        <v>02.04.01 Cultivos</v>
      </c>
      <c r="X1421">
        <v>0</v>
      </c>
      <c r="Y1421">
        <v>672.80000000000007</v>
      </c>
      <c r="Z1421">
        <v>722.9</v>
      </c>
      <c r="AA1421">
        <v>604.40000000000009</v>
      </c>
      <c r="AB1421">
        <v>599.8478360774094</v>
      </c>
      <c r="AC1421">
        <v>665.93014836999964</v>
      </c>
      <c r="AD1421">
        <v>822.7543572400001</v>
      </c>
      <c r="AE1421">
        <v>796.49741368486377</v>
      </c>
      <c r="AF1421">
        <v>880.36819999999989</v>
      </c>
      <c r="AG1421">
        <v>1381.4986999999999</v>
      </c>
    </row>
    <row r="1422" spans="1:34" x14ac:dyDescent="0.25">
      <c r="A1422" t="s">
        <v>2850</v>
      </c>
      <c r="B1422" t="s">
        <v>31</v>
      </c>
      <c r="C1422" t="s">
        <v>2819</v>
      </c>
      <c r="D1422" t="s">
        <v>2821</v>
      </c>
      <c r="E1422" t="s">
        <v>2851</v>
      </c>
      <c r="F1422" t="s">
        <v>2822</v>
      </c>
      <c r="G1422" t="s">
        <v>983</v>
      </c>
      <c r="I1422" t="s">
        <v>2950</v>
      </c>
      <c r="J1422" t="s">
        <v>2954</v>
      </c>
      <c r="K1422" s="2" t="str">
        <f>+IFERROR(VLOOKUP(B1422,Sectores[[Sector]:[Columna1]],2),"")</f>
        <v>02 Agricultura</v>
      </c>
      <c r="L1422" s="2" t="str">
        <f>+IFERROR(VLOOKUP(C1422,Contenido[[Contenido]:[Columna1]],2,0),"")</f>
        <v>02.05 Superficie plantada</v>
      </c>
      <c r="M1422" s="2" t="str">
        <f>+IFERROR(VLOOKUP(D1422,Temas[[Tema]:[Columna1]],2,0),"")</f>
        <v>02.04.02 Hortalizas</v>
      </c>
      <c r="X1422">
        <v>2861</v>
      </c>
      <c r="Y1422">
        <v>2489</v>
      </c>
      <c r="Z1422">
        <v>2440</v>
      </c>
      <c r="AA1422">
        <v>2380</v>
      </c>
      <c r="AB1422">
        <v>3079.7315229097426</v>
      </c>
      <c r="AC1422">
        <v>2214</v>
      </c>
      <c r="AD1422">
        <v>2507</v>
      </c>
      <c r="AE1422">
        <v>3349</v>
      </c>
      <c r="AF1422">
        <v>3989</v>
      </c>
      <c r="AG1422">
        <v>3589</v>
      </c>
    </row>
    <row r="1423" spans="1:34" x14ac:dyDescent="0.25">
      <c r="A1423" t="s">
        <v>2852</v>
      </c>
      <c r="B1423" t="s">
        <v>31</v>
      </c>
      <c r="C1423" t="s">
        <v>2819</v>
      </c>
      <c r="D1423" t="s">
        <v>2821</v>
      </c>
      <c r="E1423" t="s">
        <v>2853</v>
      </c>
      <c r="F1423" t="s">
        <v>2822</v>
      </c>
      <c r="G1423" t="s">
        <v>983</v>
      </c>
      <c r="I1423" t="s">
        <v>2950</v>
      </c>
      <c r="J1423" t="s">
        <v>2954</v>
      </c>
      <c r="K1423" s="2" t="str">
        <f>+IFERROR(VLOOKUP(B1423,Sectores[[Sector]:[Columna1]],2),"")</f>
        <v>02 Agricultura</v>
      </c>
      <c r="L1423" s="2" t="str">
        <f>+IFERROR(VLOOKUP(C1423,Contenido[[Contenido]:[Columna1]],2,0),"")</f>
        <v>02.05 Superficie plantada</v>
      </c>
      <c r="M1423" s="2" t="str">
        <f>+IFERROR(VLOOKUP(D1423,Temas[[Tema]:[Columna1]],2,0),"")</f>
        <v>02.04.02 Hortalizas</v>
      </c>
      <c r="X1423">
        <v>965.13000000000022</v>
      </c>
      <c r="Y1423">
        <v>1173.7999999999997</v>
      </c>
      <c r="Z1423">
        <v>1006.3000000000001</v>
      </c>
      <c r="AA1423">
        <v>639.53</v>
      </c>
      <c r="AB1423">
        <v>696.5500597055202</v>
      </c>
      <c r="AC1423">
        <v>480.24298821000002</v>
      </c>
      <c r="AD1423">
        <v>521.60492256999999</v>
      </c>
      <c r="AE1423">
        <v>714.06994215271607</v>
      </c>
      <c r="AF1423">
        <v>788.82689999999991</v>
      </c>
      <c r="AG1423">
        <v>762.61660000000006</v>
      </c>
    </row>
    <row r="1424" spans="1:34" x14ac:dyDescent="0.25">
      <c r="A1424" t="s">
        <v>2854</v>
      </c>
      <c r="B1424" t="s">
        <v>31</v>
      </c>
      <c r="C1424" t="s">
        <v>2819</v>
      </c>
      <c r="D1424" t="s">
        <v>2821</v>
      </c>
      <c r="E1424" t="s">
        <v>2855</v>
      </c>
      <c r="F1424" t="s">
        <v>2822</v>
      </c>
      <c r="G1424" t="s">
        <v>983</v>
      </c>
      <c r="I1424" t="s">
        <v>2950</v>
      </c>
      <c r="J1424" t="s">
        <v>2954</v>
      </c>
      <c r="K1424" s="2" t="str">
        <f>+IFERROR(VLOOKUP(B1424,Sectores[[Sector]:[Columna1]],2),"")</f>
        <v>02 Agricultura</v>
      </c>
      <c r="L1424" s="2" t="str">
        <f>+IFERROR(VLOOKUP(C1424,Contenido[[Contenido]:[Columna1]],2,0),"")</f>
        <v>02.05 Superficie plantada</v>
      </c>
      <c r="M1424" s="2" t="str">
        <f>+IFERROR(VLOOKUP(D1424,Temas[[Tema]:[Columna1]],2,0),"")</f>
        <v>02.04.02 Hortalizas</v>
      </c>
      <c r="X1424">
        <v>1257.8500000000001</v>
      </c>
      <c r="Y1424">
        <v>1463.19</v>
      </c>
      <c r="Z1424">
        <v>1321.89</v>
      </c>
      <c r="AA1424">
        <v>1049.31</v>
      </c>
      <c r="AB1424">
        <v>1143.4341336295283</v>
      </c>
      <c r="AC1424">
        <v>1096.8828046399999</v>
      </c>
      <c r="AD1424">
        <v>1291.9333594999998</v>
      </c>
      <c r="AE1424">
        <v>1528.6617972772838</v>
      </c>
      <c r="AF1424">
        <v>1516.2529</v>
      </c>
      <c r="AG1424">
        <v>1556.1772999999998</v>
      </c>
    </row>
    <row r="1425" spans="1:33" x14ac:dyDescent="0.25">
      <c r="A1425" t="s">
        <v>2856</v>
      </c>
      <c r="B1425" t="s">
        <v>31</v>
      </c>
      <c r="C1425" t="s">
        <v>2819</v>
      </c>
      <c r="D1425" t="s">
        <v>2821</v>
      </c>
      <c r="E1425" t="s">
        <v>2857</v>
      </c>
      <c r="F1425" t="s">
        <v>2822</v>
      </c>
      <c r="G1425" t="s">
        <v>983</v>
      </c>
      <c r="I1425" t="s">
        <v>2950</v>
      </c>
      <c r="J1425" t="s">
        <v>2954</v>
      </c>
      <c r="K1425" s="2" t="str">
        <f>+IFERROR(VLOOKUP(B1425,Sectores[[Sector]:[Columna1]],2),"")</f>
        <v>02 Agricultura</v>
      </c>
      <c r="L1425" s="2" t="str">
        <f>+IFERROR(VLOOKUP(C1425,Contenido[[Contenido]:[Columna1]],2,0),"")</f>
        <v>02.05 Superficie plantada</v>
      </c>
      <c r="M1425" s="2" t="str">
        <f>+IFERROR(VLOOKUP(D1425,Temas[[Tema]:[Columna1]],2,0),"")</f>
        <v>02.04.02 Hortalizas</v>
      </c>
      <c r="X1425">
        <v>4651.2</v>
      </c>
      <c r="Y1425">
        <v>4408.8999999999996</v>
      </c>
      <c r="Z1425">
        <v>2958.8999999999996</v>
      </c>
      <c r="AA1425">
        <v>1733.0299999999997</v>
      </c>
      <c r="AB1425">
        <v>1683.3274999999999</v>
      </c>
      <c r="AC1425">
        <v>1341.5027593000002</v>
      </c>
      <c r="AD1425">
        <v>1497.7566553000001</v>
      </c>
      <c r="AE1425">
        <v>1464.2700012820512</v>
      </c>
      <c r="AF1425">
        <v>1606.5239000000001</v>
      </c>
      <c r="AG1425">
        <v>1432.5706</v>
      </c>
    </row>
    <row r="1426" spans="1:33" x14ac:dyDescent="0.25">
      <c r="A1426" t="s">
        <v>2858</v>
      </c>
      <c r="B1426" t="s">
        <v>31</v>
      </c>
      <c r="C1426" t="s">
        <v>2819</v>
      </c>
      <c r="D1426" t="s">
        <v>2821</v>
      </c>
      <c r="E1426" t="s">
        <v>2859</v>
      </c>
      <c r="F1426" t="s">
        <v>2822</v>
      </c>
      <c r="G1426" t="s">
        <v>983</v>
      </c>
      <c r="I1426" t="s">
        <v>2950</v>
      </c>
      <c r="J1426" t="s">
        <v>2954</v>
      </c>
      <c r="K1426" s="2" t="str">
        <f>+IFERROR(VLOOKUP(B1426,Sectores[[Sector]:[Columna1]],2),"")</f>
        <v>02 Agricultura</v>
      </c>
      <c r="L1426" s="2" t="str">
        <f>+IFERROR(VLOOKUP(C1426,Contenido[[Contenido]:[Columna1]],2,0),"")</f>
        <v>02.05 Superficie plantada</v>
      </c>
      <c r="M1426" s="2" t="str">
        <f>+IFERROR(VLOOKUP(D1426,Temas[[Tema]:[Columna1]],2,0),"")</f>
        <v>02.04.02 Hortalizas</v>
      </c>
      <c r="X1426">
        <v>672.94</v>
      </c>
      <c r="Y1426">
        <v>719.25</v>
      </c>
      <c r="Z1426">
        <v>563.35</v>
      </c>
      <c r="AA1426">
        <v>369.12999999999994</v>
      </c>
      <c r="AB1426">
        <v>494.97437777777776</v>
      </c>
      <c r="AC1426">
        <v>536.2112569599999</v>
      </c>
      <c r="AD1426">
        <v>532.13646998000002</v>
      </c>
      <c r="AE1426">
        <v>1044.7231159565579</v>
      </c>
      <c r="AF1426">
        <v>1579.2519</v>
      </c>
      <c r="AG1426">
        <v>940.82549999999992</v>
      </c>
    </row>
    <row r="1427" spans="1:33" x14ac:dyDescent="0.25">
      <c r="A1427" t="s">
        <v>2860</v>
      </c>
      <c r="B1427" t="s">
        <v>31</v>
      </c>
      <c r="C1427" t="s">
        <v>2819</v>
      </c>
      <c r="D1427" t="s">
        <v>2821</v>
      </c>
      <c r="E1427" t="s">
        <v>2861</v>
      </c>
      <c r="F1427" t="s">
        <v>2822</v>
      </c>
      <c r="G1427" t="s">
        <v>983</v>
      </c>
      <c r="I1427" t="s">
        <v>2950</v>
      </c>
      <c r="J1427" t="s">
        <v>2954</v>
      </c>
      <c r="K1427" s="2" t="str">
        <f>+IFERROR(VLOOKUP(B1427,Sectores[[Sector]:[Columna1]],2),"")</f>
        <v>02 Agricultura</v>
      </c>
      <c r="L1427" s="2" t="str">
        <f>+IFERROR(VLOOKUP(C1427,Contenido[[Contenido]:[Columna1]],2,0),"")</f>
        <v>02.05 Superficie plantada</v>
      </c>
      <c r="M1427" s="2" t="str">
        <f>+IFERROR(VLOOKUP(D1427,Temas[[Tema]:[Columna1]],2,0),"")</f>
        <v>02.04.02 Hortalizas</v>
      </c>
      <c r="X1427">
        <v>1932.81</v>
      </c>
      <c r="Y1427">
        <v>2730.1400000000003</v>
      </c>
      <c r="Z1427">
        <v>2172.2400000000002</v>
      </c>
      <c r="AA1427">
        <v>2220.69</v>
      </c>
      <c r="AB1427">
        <v>1925.3917151335368</v>
      </c>
      <c r="AC1427">
        <v>1350.4332115699999</v>
      </c>
      <c r="AD1427">
        <v>2002.9005244299999</v>
      </c>
      <c r="AE1427">
        <v>1950.2290893852282</v>
      </c>
      <c r="AF1427">
        <v>1828.9435999999998</v>
      </c>
      <c r="AG1427">
        <v>1743.4404999999997</v>
      </c>
    </row>
    <row r="1428" spans="1:33" x14ac:dyDescent="0.25">
      <c r="A1428" t="s">
        <v>2862</v>
      </c>
      <c r="B1428" t="s">
        <v>31</v>
      </c>
      <c r="C1428" t="s">
        <v>2819</v>
      </c>
      <c r="D1428" t="s">
        <v>2821</v>
      </c>
      <c r="E1428" t="s">
        <v>2863</v>
      </c>
      <c r="F1428" t="s">
        <v>2822</v>
      </c>
      <c r="G1428" t="s">
        <v>983</v>
      </c>
      <c r="I1428" t="s">
        <v>2950</v>
      </c>
      <c r="J1428" t="s">
        <v>2954</v>
      </c>
      <c r="K1428" s="2" t="str">
        <f>+IFERROR(VLOOKUP(B1428,Sectores[[Sector]:[Columna1]],2),"")</f>
        <v>02 Agricultura</v>
      </c>
      <c r="L1428" s="2" t="str">
        <f>+IFERROR(VLOOKUP(C1428,Contenido[[Contenido]:[Columna1]],2,0),"")</f>
        <v>02.05 Superficie plantada</v>
      </c>
      <c r="M1428" s="2" t="str">
        <f>+IFERROR(VLOOKUP(D1428,Temas[[Tema]:[Columna1]],2,0),"")</f>
        <v>02.04.02 Hortalizas</v>
      </c>
      <c r="X1428">
        <v>1501.34</v>
      </c>
      <c r="Y1428">
        <v>1326.6</v>
      </c>
      <c r="Z1428">
        <v>1412.3999999999999</v>
      </c>
      <c r="AA1428">
        <v>1163.7</v>
      </c>
      <c r="AB1428">
        <v>1192.2975000000001</v>
      </c>
      <c r="AC1428">
        <v>1128.4382000000001</v>
      </c>
      <c r="AD1428">
        <v>1332.5614</v>
      </c>
      <c r="AE1428">
        <v>1343.2614000000001</v>
      </c>
      <c r="AF1428">
        <v>1494.3596</v>
      </c>
      <c r="AG1428">
        <v>1556.8675999999998</v>
      </c>
    </row>
    <row r="1429" spans="1:33" x14ac:dyDescent="0.25">
      <c r="A1429" t="s">
        <v>2864</v>
      </c>
      <c r="B1429" t="s">
        <v>31</v>
      </c>
      <c r="C1429" t="s">
        <v>2819</v>
      </c>
      <c r="D1429" t="s">
        <v>2821</v>
      </c>
      <c r="E1429" t="s">
        <v>2865</v>
      </c>
      <c r="F1429" t="s">
        <v>2822</v>
      </c>
      <c r="G1429" t="s">
        <v>983</v>
      </c>
      <c r="I1429" t="s">
        <v>2950</v>
      </c>
      <c r="J1429" t="s">
        <v>2954</v>
      </c>
      <c r="K1429" s="2" t="str">
        <f>+IFERROR(VLOOKUP(B1429,Sectores[[Sector]:[Columna1]],2),"")</f>
        <v>02 Agricultura</v>
      </c>
      <c r="L1429" s="2" t="str">
        <f>+IFERROR(VLOOKUP(C1429,Contenido[[Contenido]:[Columna1]],2,0),"")</f>
        <v>02.05 Superficie plantada</v>
      </c>
      <c r="M1429" s="2" t="str">
        <f>+IFERROR(VLOOKUP(D1429,Temas[[Tema]:[Columna1]],2,0),"")</f>
        <v>02.04.02 Hortalizas</v>
      </c>
      <c r="X1429">
        <v>0</v>
      </c>
      <c r="Y1429">
        <v>771.4</v>
      </c>
      <c r="Z1429">
        <v>943.19999999999993</v>
      </c>
      <c r="AA1429">
        <v>854.36</v>
      </c>
      <c r="AB1429">
        <v>1130.5519935897437</v>
      </c>
      <c r="AC1429">
        <v>1045.7233622200001</v>
      </c>
      <c r="AD1429">
        <v>1110.88411894</v>
      </c>
      <c r="AE1429">
        <v>1521.1492985679783</v>
      </c>
      <c r="AF1429">
        <v>1891.7965000000002</v>
      </c>
      <c r="AG1429">
        <v>1912.3626999999999</v>
      </c>
    </row>
    <row r="1430" spans="1:33" x14ac:dyDescent="0.25">
      <c r="A1430" t="s">
        <v>2866</v>
      </c>
      <c r="B1430" t="s">
        <v>31</v>
      </c>
      <c r="C1430" t="s">
        <v>2819</v>
      </c>
      <c r="D1430" t="s">
        <v>2821</v>
      </c>
      <c r="E1430" t="s">
        <v>2867</v>
      </c>
      <c r="F1430" t="s">
        <v>2822</v>
      </c>
      <c r="G1430" t="s">
        <v>983</v>
      </c>
      <c r="I1430" t="s">
        <v>2950</v>
      </c>
      <c r="J1430" t="s">
        <v>2954</v>
      </c>
      <c r="K1430" s="2" t="str">
        <f>+IFERROR(VLOOKUP(B1430,Sectores[[Sector]:[Columna1]],2),"")</f>
        <v>02 Agricultura</v>
      </c>
      <c r="L1430" s="2" t="str">
        <f>+IFERROR(VLOOKUP(C1430,Contenido[[Contenido]:[Columna1]],2,0),"")</f>
        <v>02.05 Superficie plantada</v>
      </c>
      <c r="M1430" s="2" t="str">
        <f>+IFERROR(VLOOKUP(D1430,Temas[[Tema]:[Columna1]],2,0),"")</f>
        <v>02.04.02 Hortalizas</v>
      </c>
      <c r="X1430">
        <v>4181.5200000000004</v>
      </c>
      <c r="Y1430">
        <v>4345.8132999999998</v>
      </c>
      <c r="Z1430">
        <v>4322.7462999999998</v>
      </c>
      <c r="AA1430">
        <v>4342.8200000000006</v>
      </c>
      <c r="AB1430">
        <v>4447.982</v>
      </c>
      <c r="AC1430">
        <v>4129.7605000000003</v>
      </c>
      <c r="AD1430">
        <v>4683.5747000000001</v>
      </c>
      <c r="AE1430">
        <v>4460.1899999999996</v>
      </c>
      <c r="AF1430">
        <v>4892.9270000000006</v>
      </c>
      <c r="AG1430">
        <v>5036.4511000000002</v>
      </c>
    </row>
    <row r="1431" spans="1:33" x14ac:dyDescent="0.25">
      <c r="A1431" t="s">
        <v>2868</v>
      </c>
      <c r="B1431" t="s">
        <v>31</v>
      </c>
      <c r="C1431" t="s">
        <v>2819</v>
      </c>
      <c r="D1431" t="s">
        <v>2821</v>
      </c>
      <c r="E1431" t="s">
        <v>2869</v>
      </c>
      <c r="F1431" t="s">
        <v>2822</v>
      </c>
      <c r="G1431" t="s">
        <v>983</v>
      </c>
      <c r="I1431" t="s">
        <v>2950</v>
      </c>
      <c r="J1431" t="s">
        <v>2954</v>
      </c>
      <c r="K1431" s="2" t="str">
        <f>+IFERROR(VLOOKUP(B1431,Sectores[[Sector]:[Columna1]],2),"")</f>
        <v>02 Agricultura</v>
      </c>
      <c r="L1431" s="2" t="str">
        <f>+IFERROR(VLOOKUP(C1431,Contenido[[Contenido]:[Columna1]],2,0),"")</f>
        <v>02.05 Superficie plantada</v>
      </c>
      <c r="M1431" s="2" t="str">
        <f>+IFERROR(VLOOKUP(D1431,Temas[[Tema]:[Columna1]],2,0),"")</f>
        <v>02.04.02 Hortalizas</v>
      </c>
      <c r="X1431">
        <v>1927.42</v>
      </c>
      <c r="Y1431">
        <v>1946.4459999999999</v>
      </c>
      <c r="Z1431">
        <v>2776.1667000000002</v>
      </c>
      <c r="AA1431">
        <v>2673.2633000000005</v>
      </c>
      <c r="AB1431">
        <v>2256.6690999999996</v>
      </c>
      <c r="AC1431">
        <v>2315.8255000000004</v>
      </c>
      <c r="AD1431">
        <v>2485.4732999999997</v>
      </c>
      <c r="AE1431">
        <v>2787.1464000000001</v>
      </c>
      <c r="AF1431">
        <v>2696.6272000000004</v>
      </c>
      <c r="AG1431">
        <v>2806.4966000000004</v>
      </c>
    </row>
    <row r="1432" spans="1:33" x14ac:dyDescent="0.25">
      <c r="A1432" t="s">
        <v>2870</v>
      </c>
      <c r="B1432" t="s">
        <v>31</v>
      </c>
      <c r="C1432" t="s">
        <v>2819</v>
      </c>
      <c r="D1432" t="s">
        <v>2821</v>
      </c>
      <c r="E1432" t="s">
        <v>2871</v>
      </c>
      <c r="F1432" t="s">
        <v>2822</v>
      </c>
      <c r="G1432" t="s">
        <v>983</v>
      </c>
      <c r="I1432" t="s">
        <v>2950</v>
      </c>
      <c r="J1432" t="s">
        <v>2954</v>
      </c>
      <c r="K1432" s="2" t="str">
        <f>+IFERROR(VLOOKUP(B1432,Sectores[[Sector]:[Columna1]],2),"")</f>
        <v>02 Agricultura</v>
      </c>
      <c r="L1432" s="2" t="str">
        <f>+IFERROR(VLOOKUP(C1432,Contenido[[Contenido]:[Columna1]],2,0),"")</f>
        <v>02.05 Superficie plantada</v>
      </c>
      <c r="M1432" s="2" t="str">
        <f>+IFERROR(VLOOKUP(D1432,Temas[[Tema]:[Columna1]],2,0),"")</f>
        <v>02.04.02 Hortalizas</v>
      </c>
      <c r="X1432">
        <v>11233.800000000001</v>
      </c>
      <c r="Y1432">
        <v>10813.199999999999</v>
      </c>
      <c r="Z1432">
        <v>13357.5</v>
      </c>
      <c r="AA1432">
        <v>9771.57</v>
      </c>
      <c r="AB1432">
        <v>9727.1367664608333</v>
      </c>
      <c r="AC1432">
        <v>9209.0920364699978</v>
      </c>
      <c r="AD1432">
        <v>10009.439865860002</v>
      </c>
      <c r="AE1432">
        <v>9541.2696179575178</v>
      </c>
      <c r="AF1432">
        <v>9899.3041000000012</v>
      </c>
      <c r="AG1432">
        <v>10151.3369</v>
      </c>
    </row>
    <row r="1433" spans="1:33" x14ac:dyDescent="0.25">
      <c r="A1433" t="s">
        <v>2872</v>
      </c>
      <c r="B1433" t="s">
        <v>31</v>
      </c>
      <c r="C1433" t="s">
        <v>2819</v>
      </c>
      <c r="D1433" t="s">
        <v>2821</v>
      </c>
      <c r="E1433" t="s">
        <v>2873</v>
      </c>
      <c r="F1433" t="s">
        <v>2822</v>
      </c>
      <c r="G1433" t="s">
        <v>983</v>
      </c>
      <c r="I1433" t="s">
        <v>2950</v>
      </c>
      <c r="J1433" t="s">
        <v>2954</v>
      </c>
      <c r="K1433" s="2" t="str">
        <f>+IFERROR(VLOOKUP(B1433,Sectores[[Sector]:[Columna1]],2),"")</f>
        <v>02 Agricultura</v>
      </c>
      <c r="L1433" s="2" t="str">
        <f>+IFERROR(VLOOKUP(C1433,Contenido[[Contenido]:[Columna1]],2,0),"")</f>
        <v>02.05 Superficie plantada</v>
      </c>
      <c r="M1433" s="2" t="str">
        <f>+IFERROR(VLOOKUP(D1433,Temas[[Tema]:[Columna1]],2,0),"")</f>
        <v>02.04.02 Hortalizas</v>
      </c>
      <c r="X1433">
        <v>1284.45</v>
      </c>
      <c r="Y1433">
        <v>1574.8700000000001</v>
      </c>
      <c r="Z1433">
        <v>2032.5700000000002</v>
      </c>
      <c r="AA1433">
        <v>1485.47</v>
      </c>
      <c r="AB1433">
        <v>1427.5187147619051</v>
      </c>
      <c r="AC1433">
        <v>1229.5846095800002</v>
      </c>
      <c r="AD1433">
        <v>1251.6663322699999</v>
      </c>
      <c r="AE1433">
        <v>1539.6450381080904</v>
      </c>
      <c r="AF1433">
        <v>1832.2017000000001</v>
      </c>
      <c r="AG1433">
        <v>1869.1347000000003</v>
      </c>
    </row>
    <row r="1434" spans="1:33" x14ac:dyDescent="0.25">
      <c r="A1434" t="s">
        <v>2874</v>
      </c>
      <c r="B1434" t="s">
        <v>31</v>
      </c>
      <c r="C1434" t="s">
        <v>2819</v>
      </c>
      <c r="D1434" t="s">
        <v>2821</v>
      </c>
      <c r="E1434" t="s">
        <v>2875</v>
      </c>
      <c r="F1434" t="s">
        <v>2822</v>
      </c>
      <c r="G1434" t="s">
        <v>983</v>
      </c>
      <c r="I1434" t="s">
        <v>2950</v>
      </c>
      <c r="J1434" t="s">
        <v>2954</v>
      </c>
      <c r="K1434" s="2" t="str">
        <f>+IFERROR(VLOOKUP(B1434,Sectores[[Sector]:[Columna1]],2),"")</f>
        <v>02 Agricultura</v>
      </c>
      <c r="L1434" s="2" t="str">
        <f>+IFERROR(VLOOKUP(C1434,Contenido[[Contenido]:[Columna1]],2,0),"")</f>
        <v>02.05 Superficie plantada</v>
      </c>
      <c r="M1434" s="2" t="str">
        <f>+IFERROR(VLOOKUP(D1434,Temas[[Tema]:[Columna1]],2,0),"")</f>
        <v>02.04.02 Hortalizas</v>
      </c>
      <c r="X1434">
        <v>2758.4900000000002</v>
      </c>
      <c r="Y1434">
        <v>2701.35</v>
      </c>
      <c r="Z1434">
        <v>2395.65</v>
      </c>
      <c r="AA1434">
        <v>2304.52</v>
      </c>
      <c r="AB1434">
        <v>2102.8673809523807</v>
      </c>
      <c r="AC1434">
        <v>1907.3869227000002</v>
      </c>
      <c r="AD1434">
        <v>1957.0617749999999</v>
      </c>
      <c r="AE1434">
        <v>1765.5916666666667</v>
      </c>
      <c r="AF1434">
        <v>1920.63</v>
      </c>
      <c r="AG1434">
        <v>2102.4288999999999</v>
      </c>
    </row>
    <row r="1435" spans="1:33" x14ac:dyDescent="0.25">
      <c r="A1435" t="s">
        <v>2876</v>
      </c>
      <c r="B1435" t="s">
        <v>31</v>
      </c>
      <c r="C1435" t="s">
        <v>2819</v>
      </c>
      <c r="D1435" t="s">
        <v>2821</v>
      </c>
      <c r="E1435" t="s">
        <v>2877</v>
      </c>
      <c r="F1435" t="s">
        <v>2822</v>
      </c>
      <c r="G1435" t="s">
        <v>983</v>
      </c>
      <c r="I1435" t="s">
        <v>2950</v>
      </c>
      <c r="J1435" t="s">
        <v>2954</v>
      </c>
      <c r="K1435" s="2" t="str">
        <f>+IFERROR(VLOOKUP(B1435,Sectores[[Sector]:[Columna1]],2),"")</f>
        <v>02 Agricultura</v>
      </c>
      <c r="L1435" s="2" t="str">
        <f>+IFERROR(VLOOKUP(C1435,Contenido[[Contenido]:[Columna1]],2,0),"")</f>
        <v>02.05 Superficie plantada</v>
      </c>
      <c r="M1435" s="2" t="str">
        <f>+IFERROR(VLOOKUP(D1435,Temas[[Tema]:[Columna1]],2,0),"")</f>
        <v>02.04.02 Hortalizas</v>
      </c>
      <c r="X1435">
        <v>0</v>
      </c>
      <c r="Y1435">
        <v>590.1</v>
      </c>
      <c r="Z1435">
        <v>850.4</v>
      </c>
      <c r="AA1435">
        <v>622.25</v>
      </c>
      <c r="AB1435">
        <v>674.50110063480383</v>
      </c>
      <c r="AC1435">
        <v>615.77693805000001</v>
      </c>
      <c r="AD1435">
        <v>642.9990342000001</v>
      </c>
      <c r="AE1435">
        <v>587.58442918714172</v>
      </c>
      <c r="AF1435">
        <v>796.86149999999998</v>
      </c>
      <c r="AG1435">
        <v>1253.9276</v>
      </c>
    </row>
    <row r="1436" spans="1:33" x14ac:dyDescent="0.25">
      <c r="A1436" t="s">
        <v>2878</v>
      </c>
      <c r="B1436" t="s">
        <v>31</v>
      </c>
      <c r="C1436" t="s">
        <v>2819</v>
      </c>
      <c r="D1436" t="s">
        <v>2821</v>
      </c>
      <c r="E1436" t="s">
        <v>2879</v>
      </c>
      <c r="F1436" t="s">
        <v>2822</v>
      </c>
      <c r="G1436" t="s">
        <v>983</v>
      </c>
      <c r="I1436" t="s">
        <v>2950</v>
      </c>
      <c r="J1436" t="s">
        <v>2954</v>
      </c>
      <c r="K1436" s="2" t="str">
        <f>+IFERROR(VLOOKUP(B1436,Sectores[[Sector]:[Columna1]],2),"")</f>
        <v>02 Agricultura</v>
      </c>
      <c r="L1436" s="2" t="str">
        <f>+IFERROR(VLOOKUP(C1436,Contenido[[Contenido]:[Columna1]],2,0),"")</f>
        <v>02.05 Superficie plantada</v>
      </c>
      <c r="M1436" s="2" t="str">
        <f>+IFERROR(VLOOKUP(D1436,Temas[[Tema]:[Columna1]],2,0),"")</f>
        <v>02.04.02 Hortalizas</v>
      </c>
      <c r="X1436">
        <v>2359.41</v>
      </c>
      <c r="Y1436">
        <v>2208.8500000000004</v>
      </c>
      <c r="Z1436">
        <v>1531.6499999999999</v>
      </c>
      <c r="AA1436">
        <v>1743.8</v>
      </c>
      <c r="AB1436">
        <v>1626.8565619247001</v>
      </c>
      <c r="AC1436">
        <v>1455.5028170400001</v>
      </c>
      <c r="AD1436">
        <v>1737.9713312699998</v>
      </c>
      <c r="AE1436">
        <v>1842.228700564568</v>
      </c>
      <c r="AF1436">
        <v>2069.3272999999999</v>
      </c>
      <c r="AG1436">
        <v>1869.2166</v>
      </c>
    </row>
    <row r="1437" spans="1:33" x14ac:dyDescent="0.25">
      <c r="A1437" t="s">
        <v>2880</v>
      </c>
      <c r="B1437" t="s">
        <v>31</v>
      </c>
      <c r="C1437" t="s">
        <v>2819</v>
      </c>
      <c r="D1437" t="s">
        <v>2821</v>
      </c>
      <c r="E1437" t="s">
        <v>2881</v>
      </c>
      <c r="F1437" t="s">
        <v>2822</v>
      </c>
      <c r="G1437" t="s">
        <v>983</v>
      </c>
      <c r="I1437" t="s">
        <v>2950</v>
      </c>
      <c r="J1437" t="s">
        <v>2954</v>
      </c>
      <c r="K1437" s="2" t="str">
        <f>+IFERROR(VLOOKUP(B1437,Sectores[[Sector]:[Columna1]],2),"")</f>
        <v>02 Agricultura</v>
      </c>
      <c r="L1437" s="2" t="str">
        <f>+IFERROR(VLOOKUP(C1437,Contenido[[Contenido]:[Columna1]],2,0),"")</f>
        <v>02.05 Superficie plantada</v>
      </c>
      <c r="M1437" s="2" t="str">
        <f>+IFERROR(VLOOKUP(D1437,Temas[[Tema]:[Columna1]],2,0),"")</f>
        <v>02.04.02 Hortalizas</v>
      </c>
      <c r="X1437">
        <v>7187.0800000000008</v>
      </c>
      <c r="Y1437">
        <v>7478.3910000000005</v>
      </c>
      <c r="Z1437">
        <v>7269.0774000000001</v>
      </c>
      <c r="AA1437">
        <v>5387.4100999999991</v>
      </c>
      <c r="AB1437">
        <v>6565.8814999999995</v>
      </c>
      <c r="AC1437">
        <v>6244.0349000000006</v>
      </c>
      <c r="AD1437">
        <v>6136.7392</v>
      </c>
      <c r="AE1437">
        <v>6267.7082000000009</v>
      </c>
      <c r="AF1437">
        <v>6806.7048000000004</v>
      </c>
      <c r="AG1437">
        <v>6220.2270000000008</v>
      </c>
    </row>
    <row r="1438" spans="1:33" x14ac:dyDescent="0.25">
      <c r="A1438" t="s">
        <v>2882</v>
      </c>
      <c r="B1438" t="s">
        <v>31</v>
      </c>
      <c r="C1438" t="s">
        <v>2819</v>
      </c>
      <c r="D1438" t="s">
        <v>2821</v>
      </c>
      <c r="E1438" t="s">
        <v>2883</v>
      </c>
      <c r="F1438" t="s">
        <v>2822</v>
      </c>
      <c r="G1438" t="s">
        <v>983</v>
      </c>
      <c r="I1438" t="s">
        <v>2950</v>
      </c>
      <c r="J1438" t="s">
        <v>2954</v>
      </c>
      <c r="K1438" s="2" t="str">
        <f>+IFERROR(VLOOKUP(B1438,Sectores[[Sector]:[Columna1]],2),"")</f>
        <v>02 Agricultura</v>
      </c>
      <c r="L1438" s="2" t="str">
        <f>+IFERROR(VLOOKUP(C1438,Contenido[[Contenido]:[Columna1]],2,0),"")</f>
        <v>02.05 Superficie plantada</v>
      </c>
      <c r="M1438" s="2" t="str">
        <f>+IFERROR(VLOOKUP(D1438,Temas[[Tema]:[Columna1]],2,0),"")</f>
        <v>02.04.02 Hortalizas</v>
      </c>
      <c r="X1438">
        <v>3279.0099999999998</v>
      </c>
      <c r="Y1438">
        <v>3196.95</v>
      </c>
      <c r="Z1438">
        <v>3805.25</v>
      </c>
      <c r="AA1438">
        <v>2957.4</v>
      </c>
      <c r="AB1438">
        <v>3187.1279547821309</v>
      </c>
      <c r="AC1438">
        <v>2948.5678867799998</v>
      </c>
      <c r="AD1438">
        <v>3279.1333198399998</v>
      </c>
      <c r="AE1438">
        <v>2693.6681111111111</v>
      </c>
      <c r="AF1438">
        <v>3142.0396000000001</v>
      </c>
      <c r="AG1438">
        <v>3091.3045999999999</v>
      </c>
    </row>
    <row r="1439" spans="1:33" x14ac:dyDescent="0.25">
      <c r="A1439" t="s">
        <v>2884</v>
      </c>
      <c r="B1439" t="s">
        <v>31</v>
      </c>
      <c r="C1439" t="s">
        <v>2819</v>
      </c>
      <c r="D1439" t="s">
        <v>2821</v>
      </c>
      <c r="E1439" t="s">
        <v>2885</v>
      </c>
      <c r="F1439" t="s">
        <v>2822</v>
      </c>
      <c r="G1439" t="s">
        <v>983</v>
      </c>
      <c r="I1439" t="s">
        <v>2950</v>
      </c>
      <c r="J1439" t="s">
        <v>2954</v>
      </c>
      <c r="K1439" s="2" t="str">
        <f>+IFERROR(VLOOKUP(B1439,Sectores[[Sector]:[Columna1]],2),"")</f>
        <v>02 Agricultura</v>
      </c>
      <c r="L1439" s="2" t="str">
        <f>+IFERROR(VLOOKUP(C1439,Contenido[[Contenido]:[Columna1]],2,0),"")</f>
        <v>02.05 Superficie plantada</v>
      </c>
      <c r="M1439" s="2" t="str">
        <f>+IFERROR(VLOOKUP(D1439,Temas[[Tema]:[Columna1]],2,0),"")</f>
        <v>02.04.02 Hortalizas</v>
      </c>
      <c r="X1439">
        <v>452.07</v>
      </c>
      <c r="Y1439">
        <v>553.49</v>
      </c>
      <c r="Z1439">
        <v>463.79</v>
      </c>
      <c r="AA1439">
        <v>350.64000000000004</v>
      </c>
      <c r="AB1439">
        <v>324.00882352941176</v>
      </c>
      <c r="AC1439">
        <v>374.584</v>
      </c>
      <c r="AD1439">
        <v>520.35909059999994</v>
      </c>
      <c r="AE1439">
        <v>378.36097142857147</v>
      </c>
      <c r="AF1439">
        <v>233.1917</v>
      </c>
      <c r="AG1439">
        <v>245.94970000000001</v>
      </c>
    </row>
    <row r="1440" spans="1:33" x14ac:dyDescent="0.25">
      <c r="A1440" t="s">
        <v>2886</v>
      </c>
      <c r="B1440" t="s">
        <v>31</v>
      </c>
      <c r="C1440" t="s">
        <v>2819</v>
      </c>
      <c r="D1440" t="s">
        <v>2821</v>
      </c>
      <c r="E1440" t="s">
        <v>2887</v>
      </c>
      <c r="F1440" t="s">
        <v>2822</v>
      </c>
      <c r="G1440" t="s">
        <v>983</v>
      </c>
      <c r="I1440" t="s">
        <v>2950</v>
      </c>
      <c r="J1440" t="s">
        <v>2954</v>
      </c>
      <c r="K1440" s="2" t="str">
        <f>+IFERROR(VLOOKUP(B1440,Sectores[[Sector]:[Columna1]],2),"")</f>
        <v>02 Agricultura</v>
      </c>
      <c r="L1440" s="2" t="str">
        <f>+IFERROR(VLOOKUP(C1440,Contenido[[Contenido]:[Columna1]],2,0),"")</f>
        <v>02.05 Superficie plantada</v>
      </c>
      <c r="M1440" s="2" t="str">
        <f>+IFERROR(VLOOKUP(D1440,Temas[[Tema]:[Columna1]],2,0),"")</f>
        <v>02.04.02 Hortalizas</v>
      </c>
      <c r="X1440">
        <v>6273.5999999999995</v>
      </c>
      <c r="Y1440">
        <v>5388.4714999999997</v>
      </c>
      <c r="Z1440">
        <v>1812.3529000000003</v>
      </c>
      <c r="AA1440">
        <v>2180.8807999999999</v>
      </c>
      <c r="AB1440">
        <v>2565.5911999999998</v>
      </c>
      <c r="AC1440">
        <v>2364.7407999999996</v>
      </c>
      <c r="AD1440">
        <v>2555.1124</v>
      </c>
      <c r="AE1440">
        <v>1532.3756999999998</v>
      </c>
      <c r="AF1440">
        <v>3049.7472999999995</v>
      </c>
      <c r="AG1440">
        <v>3005.2984999999999</v>
      </c>
    </row>
    <row r="1441" spans="1:33" x14ac:dyDescent="0.25">
      <c r="A1441" t="s">
        <v>2888</v>
      </c>
      <c r="B1441" t="s">
        <v>31</v>
      </c>
      <c r="C1441" t="s">
        <v>2819</v>
      </c>
      <c r="D1441" t="s">
        <v>2821</v>
      </c>
      <c r="E1441" t="s">
        <v>2889</v>
      </c>
      <c r="F1441" t="s">
        <v>2822</v>
      </c>
      <c r="G1441" t="s">
        <v>983</v>
      </c>
      <c r="I1441" t="s">
        <v>2950</v>
      </c>
      <c r="J1441" t="s">
        <v>2954</v>
      </c>
      <c r="K1441" s="2" t="str">
        <f>+IFERROR(VLOOKUP(B1441,Sectores[[Sector]:[Columna1]],2),"")</f>
        <v>02 Agricultura</v>
      </c>
      <c r="L1441" s="2" t="str">
        <f>+IFERROR(VLOOKUP(C1441,Contenido[[Contenido]:[Columna1]],2,0),"")</f>
        <v>02.05 Superficie plantada</v>
      </c>
      <c r="M1441" s="2" t="str">
        <f>+IFERROR(VLOOKUP(D1441,Temas[[Tema]:[Columna1]],2,0),"")</f>
        <v>02.04.02 Hortalizas</v>
      </c>
      <c r="X1441">
        <v>0</v>
      </c>
      <c r="Y1441">
        <v>220.5</v>
      </c>
      <c r="Z1441">
        <v>426</v>
      </c>
      <c r="AA1441">
        <v>306.08000000000004</v>
      </c>
      <c r="AB1441">
        <v>350.42671758932886</v>
      </c>
      <c r="AC1441">
        <v>318.99675729999996</v>
      </c>
      <c r="AD1441">
        <v>364.12514358000004</v>
      </c>
      <c r="AE1441">
        <v>481.06125869395305</v>
      </c>
      <c r="AF1441">
        <v>478.21849999999995</v>
      </c>
      <c r="AG1441">
        <v>534.1934</v>
      </c>
    </row>
    <row r="1442" spans="1:33" x14ac:dyDescent="0.25">
      <c r="A1442" t="s">
        <v>2890</v>
      </c>
      <c r="B1442" t="s">
        <v>31</v>
      </c>
      <c r="C1442" t="s">
        <v>2819</v>
      </c>
      <c r="D1442" t="s">
        <v>2821</v>
      </c>
      <c r="E1442" t="s">
        <v>2891</v>
      </c>
      <c r="F1442" t="s">
        <v>2822</v>
      </c>
      <c r="G1442" t="s">
        <v>983</v>
      </c>
      <c r="I1442" t="s">
        <v>2950</v>
      </c>
      <c r="J1442" t="s">
        <v>2954</v>
      </c>
      <c r="K1442" s="2" t="str">
        <f>+IFERROR(VLOOKUP(B1442,Sectores[[Sector]:[Columna1]],2),"")</f>
        <v>02 Agricultura</v>
      </c>
      <c r="L1442" s="2" t="str">
        <f>+IFERROR(VLOOKUP(C1442,Contenido[[Contenido]:[Columna1]],2,0),"")</f>
        <v>02.05 Superficie plantada</v>
      </c>
      <c r="M1442" s="2" t="str">
        <f>+IFERROR(VLOOKUP(D1442,Temas[[Tema]:[Columna1]],2,0),"")</f>
        <v>02.04.02 Hortalizas</v>
      </c>
      <c r="X1442">
        <v>1473.52</v>
      </c>
      <c r="Y1442">
        <v>1153.1400000000001</v>
      </c>
      <c r="Z1442">
        <v>1006.44</v>
      </c>
      <c r="AA1442">
        <v>1075.8899999999999</v>
      </c>
      <c r="AB1442">
        <v>913.06177274466143</v>
      </c>
      <c r="AC1442">
        <v>652.81019760999982</v>
      </c>
      <c r="AD1442">
        <v>962.09958683000013</v>
      </c>
      <c r="AE1442">
        <v>951.70376493244635</v>
      </c>
      <c r="AF1442">
        <v>1140.5971999999999</v>
      </c>
      <c r="AG1442">
        <v>993.64740000000006</v>
      </c>
    </row>
    <row r="1443" spans="1:33" x14ac:dyDescent="0.25">
      <c r="A1443" t="s">
        <v>2892</v>
      </c>
      <c r="B1443" t="s">
        <v>31</v>
      </c>
      <c r="C1443" t="s">
        <v>2819</v>
      </c>
      <c r="D1443" t="s">
        <v>2821</v>
      </c>
      <c r="E1443" t="s">
        <v>2893</v>
      </c>
      <c r="F1443" t="s">
        <v>2822</v>
      </c>
      <c r="G1443" t="s">
        <v>983</v>
      </c>
      <c r="I1443" t="s">
        <v>2950</v>
      </c>
      <c r="J1443" t="s">
        <v>2954</v>
      </c>
      <c r="K1443" s="2" t="str">
        <f>+IFERROR(VLOOKUP(B1443,Sectores[[Sector]:[Columna1]],2),"")</f>
        <v>02 Agricultura</v>
      </c>
      <c r="L1443" s="2" t="str">
        <f>+IFERROR(VLOOKUP(C1443,Contenido[[Contenido]:[Columna1]],2,0),"")</f>
        <v>02.05 Superficie plantada</v>
      </c>
      <c r="M1443" s="2" t="str">
        <f>+IFERROR(VLOOKUP(D1443,Temas[[Tema]:[Columna1]],2,0),"")</f>
        <v>02.04.02 Hortalizas</v>
      </c>
      <c r="X1443">
        <v>3323.88</v>
      </c>
      <c r="Y1443">
        <v>3163.1</v>
      </c>
      <c r="Z1443">
        <v>3196.8</v>
      </c>
      <c r="AA1443">
        <v>3206.62</v>
      </c>
      <c r="AB1443">
        <v>3359.5934850934241</v>
      </c>
      <c r="AC1443">
        <v>3120.7123585300005</v>
      </c>
      <c r="AD1443">
        <v>3533.4973322100004</v>
      </c>
      <c r="AE1443">
        <v>3538.9693204243999</v>
      </c>
      <c r="AF1443">
        <v>3633.1934000000001</v>
      </c>
      <c r="AG1443">
        <v>3892.9906999999998</v>
      </c>
    </row>
    <row r="1444" spans="1:33" x14ac:dyDescent="0.25">
      <c r="A1444" t="s">
        <v>2894</v>
      </c>
      <c r="B1444" t="s">
        <v>31</v>
      </c>
      <c r="C1444" t="s">
        <v>2819</v>
      </c>
      <c r="D1444" t="s">
        <v>2821</v>
      </c>
      <c r="E1444" t="s">
        <v>2895</v>
      </c>
      <c r="F1444" t="s">
        <v>2822</v>
      </c>
      <c r="G1444" t="s">
        <v>983</v>
      </c>
      <c r="I1444" t="s">
        <v>2950</v>
      </c>
      <c r="J1444" t="s">
        <v>2954</v>
      </c>
      <c r="K1444" s="2" t="str">
        <f>+IFERROR(VLOOKUP(B1444,Sectores[[Sector]:[Columna1]],2),"")</f>
        <v>02 Agricultura</v>
      </c>
      <c r="L1444" s="2" t="str">
        <f>+IFERROR(VLOOKUP(C1444,Contenido[[Contenido]:[Columna1]],2,0),"")</f>
        <v>02.05 Superficie plantada</v>
      </c>
      <c r="M1444" s="2" t="str">
        <f>+IFERROR(VLOOKUP(D1444,Temas[[Tema]:[Columna1]],2,0),"")</f>
        <v>02.04.02 Hortalizas</v>
      </c>
      <c r="X1444">
        <v>3172.26</v>
      </c>
      <c r="Y1444">
        <v>3194.5099999999998</v>
      </c>
      <c r="Z1444">
        <v>2445.2100000000005</v>
      </c>
      <c r="AA1444">
        <v>2250.79</v>
      </c>
      <c r="AB1444">
        <v>2622.6327208837847</v>
      </c>
      <c r="AC1444">
        <v>2277.3627105800001</v>
      </c>
      <c r="AD1444">
        <v>2475.3387116200006</v>
      </c>
      <c r="AE1444">
        <v>2671.6649556175016</v>
      </c>
      <c r="AF1444">
        <v>2712.7896000000001</v>
      </c>
      <c r="AG1444">
        <v>2631.9194000000002</v>
      </c>
    </row>
    <row r="1445" spans="1:33" x14ac:dyDescent="0.25">
      <c r="A1445" t="s">
        <v>2896</v>
      </c>
      <c r="B1445" t="s">
        <v>31</v>
      </c>
      <c r="C1445" t="s">
        <v>2819</v>
      </c>
      <c r="D1445" t="s">
        <v>2821</v>
      </c>
      <c r="E1445" t="s">
        <v>2897</v>
      </c>
      <c r="F1445" t="s">
        <v>2822</v>
      </c>
      <c r="G1445" t="s">
        <v>983</v>
      </c>
      <c r="I1445" t="s">
        <v>2950</v>
      </c>
      <c r="J1445" t="s">
        <v>2954</v>
      </c>
      <c r="K1445" s="2" t="str">
        <f>+IFERROR(VLOOKUP(B1445,Sectores[[Sector]:[Columna1]],2),"")</f>
        <v>02 Agricultura</v>
      </c>
      <c r="L1445" s="2" t="str">
        <f>+IFERROR(VLOOKUP(C1445,Contenido[[Contenido]:[Columna1]],2,0),"")</f>
        <v>02.05 Superficie plantada</v>
      </c>
      <c r="M1445" s="2" t="str">
        <f>+IFERROR(VLOOKUP(D1445,Temas[[Tema]:[Columna1]],2,0),"")</f>
        <v>02.04.02 Hortalizas</v>
      </c>
      <c r="X1445">
        <v>1753.19</v>
      </c>
      <c r="Y1445">
        <v>1484.57</v>
      </c>
      <c r="Z1445">
        <v>1812.77</v>
      </c>
      <c r="AA1445">
        <v>1681.94</v>
      </c>
      <c r="AB1445">
        <v>1712.8478859557613</v>
      </c>
      <c r="AC1445">
        <v>1597.9132847900003</v>
      </c>
      <c r="AD1445">
        <v>1718.7926880699997</v>
      </c>
      <c r="AE1445">
        <v>2030.3742982310093</v>
      </c>
      <c r="AF1445">
        <v>2217.1367</v>
      </c>
      <c r="AG1445">
        <v>2261.0576000000001</v>
      </c>
    </row>
    <row r="1446" spans="1:33" x14ac:dyDescent="0.25">
      <c r="A1446" t="s">
        <v>2898</v>
      </c>
      <c r="B1446" t="s">
        <v>31</v>
      </c>
      <c r="C1446" t="s">
        <v>2819</v>
      </c>
      <c r="D1446" t="s">
        <v>2821</v>
      </c>
      <c r="E1446" t="s">
        <v>2899</v>
      </c>
      <c r="F1446" t="s">
        <v>2822</v>
      </c>
      <c r="G1446" t="s">
        <v>983</v>
      </c>
      <c r="I1446" t="s">
        <v>2950</v>
      </c>
      <c r="J1446" t="s">
        <v>2954</v>
      </c>
      <c r="K1446" s="2" t="str">
        <f>+IFERROR(VLOOKUP(B1446,Sectores[[Sector]:[Columna1]],2),"")</f>
        <v>02 Agricultura</v>
      </c>
      <c r="L1446" s="2" t="str">
        <f>+IFERROR(VLOOKUP(C1446,Contenido[[Contenido]:[Columna1]],2,0),"")</f>
        <v>02.05 Superficie plantada</v>
      </c>
      <c r="M1446" s="2" t="str">
        <f>+IFERROR(VLOOKUP(D1446,Temas[[Tema]:[Columna1]],2,0),"")</f>
        <v>02.04.02 Hortalizas</v>
      </c>
      <c r="X1446">
        <v>3264.02</v>
      </c>
      <c r="Y1446">
        <v>3280.7000000000003</v>
      </c>
      <c r="Z1446">
        <v>2694.4</v>
      </c>
      <c r="AA1446">
        <v>2880.46</v>
      </c>
      <c r="AB1446">
        <v>2745.7838973081871</v>
      </c>
      <c r="AC1446">
        <v>2404.0145456800001</v>
      </c>
      <c r="AD1446">
        <v>2612.9679177000003</v>
      </c>
      <c r="AE1446">
        <v>2711.6179080945199</v>
      </c>
      <c r="AF1446">
        <v>2964.83</v>
      </c>
      <c r="AG1446">
        <v>2918.3710999999994</v>
      </c>
    </row>
    <row r="1447" spans="1:33" x14ac:dyDescent="0.25">
      <c r="A1447" t="s">
        <v>2900</v>
      </c>
      <c r="B1447" t="s">
        <v>31</v>
      </c>
      <c r="C1447" t="s">
        <v>2819</v>
      </c>
      <c r="D1447" t="s">
        <v>2821</v>
      </c>
      <c r="E1447" t="s">
        <v>2901</v>
      </c>
      <c r="F1447" t="s">
        <v>2822</v>
      </c>
      <c r="G1447" t="s">
        <v>983</v>
      </c>
      <c r="I1447" t="s">
        <v>2950</v>
      </c>
      <c r="J1447" t="s">
        <v>2954</v>
      </c>
      <c r="K1447" s="2" t="str">
        <f>+IFERROR(VLOOKUP(B1447,Sectores[[Sector]:[Columna1]],2),"")</f>
        <v>02 Agricultura</v>
      </c>
      <c r="L1447" s="2" t="str">
        <f>+IFERROR(VLOOKUP(C1447,Contenido[[Contenido]:[Columna1]],2,0),"")</f>
        <v>02.05 Superficie plantada</v>
      </c>
      <c r="M1447" s="2" t="str">
        <f>+IFERROR(VLOOKUP(D1447,Temas[[Tema]:[Columna1]],2,0),"")</f>
        <v>02.04.02 Hortalizas</v>
      </c>
      <c r="X1447">
        <v>5079.1000000000004</v>
      </c>
      <c r="Y1447">
        <v>4835.4135999999999</v>
      </c>
      <c r="Z1447">
        <v>5390.4214999999995</v>
      </c>
      <c r="AA1447">
        <v>4910.9881999999998</v>
      </c>
      <c r="AB1447">
        <v>5055.5909999999994</v>
      </c>
      <c r="AC1447">
        <v>4961.9706000000006</v>
      </c>
      <c r="AD1447">
        <v>4951.6884</v>
      </c>
      <c r="AE1447">
        <v>5132.1072000000004</v>
      </c>
      <c r="AF1447">
        <v>5173.8361999999997</v>
      </c>
      <c r="AG1447">
        <v>5202.7777999999998</v>
      </c>
    </row>
    <row r="1448" spans="1:33" x14ac:dyDescent="0.25">
      <c r="A1448" t="s">
        <v>2902</v>
      </c>
      <c r="B1448" t="s">
        <v>31</v>
      </c>
      <c r="C1448" t="s">
        <v>2819</v>
      </c>
      <c r="D1448" t="s">
        <v>2821</v>
      </c>
      <c r="E1448" t="s">
        <v>2903</v>
      </c>
      <c r="F1448" t="s">
        <v>2822</v>
      </c>
      <c r="G1448" t="s">
        <v>983</v>
      </c>
      <c r="I1448" t="s">
        <v>2950</v>
      </c>
      <c r="J1448" t="s">
        <v>2954</v>
      </c>
      <c r="K1448" s="2" t="str">
        <f>+IFERROR(VLOOKUP(B1448,Sectores[[Sector]:[Columna1]],2),"")</f>
        <v>02 Agricultura</v>
      </c>
      <c r="L1448" s="2" t="str">
        <f>+IFERROR(VLOOKUP(C1448,Contenido[[Contenido]:[Columna1]],2,0),"")</f>
        <v>02.05 Superficie plantada</v>
      </c>
      <c r="M1448" s="2" t="str">
        <f>+IFERROR(VLOOKUP(D1448,Temas[[Tema]:[Columna1]],2,0),"")</f>
        <v>02.04.02 Hortalizas</v>
      </c>
      <c r="X1448">
        <v>3349.9000000000005</v>
      </c>
      <c r="Y1448">
        <v>3923.8926999999999</v>
      </c>
      <c r="Z1448">
        <v>3612.3526000000002</v>
      </c>
      <c r="AA1448">
        <v>2755.0715</v>
      </c>
      <c r="AB1448">
        <v>3457.6059</v>
      </c>
      <c r="AC1448">
        <v>2851.2175000000002</v>
      </c>
      <c r="AD1448">
        <v>2809.5835000000002</v>
      </c>
      <c r="AE1448">
        <v>2961.9953</v>
      </c>
      <c r="AF1448">
        <v>3143.8366000000001</v>
      </c>
      <c r="AG1448">
        <v>3505.3352</v>
      </c>
    </row>
    <row r="1449" spans="1:33" x14ac:dyDescent="0.25">
      <c r="A1449" t="s">
        <v>2904</v>
      </c>
      <c r="B1449" t="s">
        <v>31</v>
      </c>
      <c r="C1449" t="s">
        <v>2819</v>
      </c>
      <c r="D1449" t="s">
        <v>2821</v>
      </c>
      <c r="E1449" t="s">
        <v>2905</v>
      </c>
      <c r="F1449" t="s">
        <v>2822</v>
      </c>
      <c r="G1449" t="s">
        <v>983</v>
      </c>
      <c r="I1449" t="s">
        <v>2950</v>
      </c>
      <c r="J1449" t="s">
        <v>2954</v>
      </c>
      <c r="K1449" s="2" t="str">
        <f>+IFERROR(VLOOKUP(B1449,Sectores[[Sector]:[Columna1]],2),"")</f>
        <v>02 Agricultura</v>
      </c>
      <c r="L1449" s="2" t="str">
        <f>+IFERROR(VLOOKUP(C1449,Contenido[[Contenido]:[Columna1]],2,0),"")</f>
        <v>02.05 Superficie plantada</v>
      </c>
      <c r="M1449" s="2" t="str">
        <f>+IFERROR(VLOOKUP(D1449,Temas[[Tema]:[Columna1]],2,0),"")</f>
        <v>02.04.02 Hortalizas</v>
      </c>
      <c r="X1449">
        <v>996.25</v>
      </c>
      <c r="Y1449">
        <v>1079.8700000000001</v>
      </c>
      <c r="Z1449">
        <v>831.67000000000007</v>
      </c>
      <c r="AA1449">
        <v>1030.33</v>
      </c>
      <c r="AB1449">
        <v>1065.1326693956371</v>
      </c>
      <c r="AC1449">
        <v>840.18037935000007</v>
      </c>
      <c r="AD1449">
        <v>1139.4066898299998</v>
      </c>
      <c r="AE1449">
        <v>1099.5212926090858</v>
      </c>
      <c r="AF1449">
        <v>1272.1091999999999</v>
      </c>
      <c r="AG1449">
        <v>1350.8774999999998</v>
      </c>
    </row>
    <row r="1450" spans="1:33" x14ac:dyDescent="0.25">
      <c r="A1450" t="s">
        <v>2906</v>
      </c>
      <c r="B1450" t="s">
        <v>31</v>
      </c>
      <c r="C1450" t="s">
        <v>2819</v>
      </c>
      <c r="D1450" t="s">
        <v>2821</v>
      </c>
      <c r="E1450" t="s">
        <v>2907</v>
      </c>
      <c r="F1450" t="s">
        <v>2822</v>
      </c>
      <c r="G1450" t="s">
        <v>983</v>
      </c>
      <c r="I1450" t="s">
        <v>2950</v>
      </c>
      <c r="J1450" t="s">
        <v>2954</v>
      </c>
      <c r="K1450" s="2" t="str">
        <f>+IFERROR(VLOOKUP(B1450,Sectores[[Sector]:[Columna1]],2),"")</f>
        <v>02 Agricultura</v>
      </c>
      <c r="L1450" s="2" t="str">
        <f>+IFERROR(VLOOKUP(C1450,Contenido[[Contenido]:[Columna1]],2,0),"")</f>
        <v>02.05 Superficie plantada</v>
      </c>
      <c r="M1450" s="2" t="str">
        <f>+IFERROR(VLOOKUP(D1450,Temas[[Tema]:[Columna1]],2,0),"")</f>
        <v>02.04.02 Hortalizas</v>
      </c>
      <c r="X1450">
        <v>5870.9000000000005</v>
      </c>
      <c r="Y1450">
        <v>5668.7296000000006</v>
      </c>
      <c r="Z1450">
        <v>4514.5619999999999</v>
      </c>
      <c r="AA1450">
        <v>4067.23</v>
      </c>
      <c r="AB1450">
        <v>3988.3341</v>
      </c>
      <c r="AC1450">
        <v>3599.2525999999998</v>
      </c>
      <c r="AD1450">
        <v>3948.2277999999997</v>
      </c>
      <c r="AE1450">
        <v>3535.4501999999998</v>
      </c>
      <c r="AF1450">
        <v>3839.5286000000001</v>
      </c>
      <c r="AG1450">
        <v>3473.3530000000001</v>
      </c>
    </row>
    <row r="1451" spans="1:33" x14ac:dyDescent="0.25">
      <c r="A1451" t="s">
        <v>2908</v>
      </c>
      <c r="B1451" t="s">
        <v>31</v>
      </c>
      <c r="C1451" t="s">
        <v>2826</v>
      </c>
      <c r="D1451" t="s">
        <v>2821</v>
      </c>
      <c r="E1451" t="s">
        <v>2909</v>
      </c>
      <c r="F1451" t="s">
        <v>2822</v>
      </c>
      <c r="G1451" t="s">
        <v>1036</v>
      </c>
      <c r="I1451" t="s">
        <v>2951</v>
      </c>
      <c r="J1451" t="s">
        <v>2954</v>
      </c>
      <c r="K1451" s="2" t="str">
        <f>+IFERROR(VLOOKUP(B1451,Sectores[[Sector]:[Columna1]],2),"")</f>
        <v>02 Agricultura</v>
      </c>
      <c r="L1451" s="2" t="str">
        <f>+IFERROR(VLOOKUP(C1451,Contenido[[Contenido]:[Columna1]],2,0),"")</f>
        <v>02.04 Superficie cosechada</v>
      </c>
      <c r="M1451" s="2" t="str">
        <f>+IFERROR(VLOOKUP(D1451,Temas[[Tema]:[Columna1]],2,0),"")</f>
        <v>02.04.02 Hortalizas</v>
      </c>
      <c r="S1451">
        <v>0</v>
      </c>
      <c r="T1451">
        <v>1428</v>
      </c>
      <c r="U1451">
        <v>0</v>
      </c>
      <c r="V1451">
        <v>0</v>
      </c>
      <c r="W1451">
        <v>0</v>
      </c>
      <c r="X1451">
        <v>2861</v>
      </c>
      <c r="Y1451">
        <v>2489</v>
      </c>
      <c r="Z1451">
        <v>2440</v>
      </c>
      <c r="AA1451">
        <v>2380</v>
      </c>
      <c r="AB1451">
        <v>3080</v>
      </c>
      <c r="AC1451">
        <v>2214</v>
      </c>
      <c r="AD1451">
        <v>2507</v>
      </c>
      <c r="AE1451">
        <v>3349</v>
      </c>
      <c r="AF1451">
        <v>3989</v>
      </c>
      <c r="AG1451">
        <v>3589</v>
      </c>
    </row>
    <row r="1452" spans="1:33" x14ac:dyDescent="0.25">
      <c r="A1452" t="s">
        <v>2910</v>
      </c>
      <c r="B1452" t="s">
        <v>31</v>
      </c>
      <c r="C1452" t="s">
        <v>2826</v>
      </c>
      <c r="D1452" t="s">
        <v>2821</v>
      </c>
      <c r="E1452" t="s">
        <v>2911</v>
      </c>
      <c r="F1452" t="s">
        <v>2822</v>
      </c>
      <c r="G1452" t="s">
        <v>1036</v>
      </c>
      <c r="I1452" t="s">
        <v>2951</v>
      </c>
      <c r="J1452" t="s">
        <v>2954</v>
      </c>
      <c r="K1452" s="2" t="str">
        <f>+IFERROR(VLOOKUP(B1452,Sectores[[Sector]:[Columna1]],2),"")</f>
        <v>02 Agricultura</v>
      </c>
      <c r="L1452" s="2" t="str">
        <f>+IFERROR(VLOOKUP(C1452,Contenido[[Contenido]:[Columna1]],2,0),"")</f>
        <v>02.04 Superficie cosechada</v>
      </c>
      <c r="M1452" s="2" t="str">
        <f>+IFERROR(VLOOKUP(D1452,Temas[[Tema]:[Columna1]],2,0),"")</f>
        <v>02.04.02 Hortalizas</v>
      </c>
      <c r="S1452">
        <v>27980</v>
      </c>
      <c r="T1452">
        <v>21764</v>
      </c>
      <c r="U1452">
        <v>20960</v>
      </c>
      <c r="V1452">
        <v>23680</v>
      </c>
      <c r="W1452">
        <v>24527</v>
      </c>
      <c r="X1452">
        <v>25121</v>
      </c>
      <c r="Y1452">
        <v>23991</v>
      </c>
      <c r="Z1452">
        <v>21000</v>
      </c>
      <c r="AA1452">
        <v>22398</v>
      </c>
      <c r="AB1452">
        <v>23714</v>
      </c>
      <c r="AC1452">
        <v>26540</v>
      </c>
      <c r="AD1452">
        <v>20937</v>
      </c>
      <c r="AE1452">
        <v>29522</v>
      </c>
      <c r="AF1452">
        <v>26242</v>
      </c>
      <c r="AG1452">
        <v>26394</v>
      </c>
    </row>
    <row r="1453" spans="1:33" x14ac:dyDescent="0.25">
      <c r="A1453" t="s">
        <v>2912</v>
      </c>
      <c r="B1453" t="s">
        <v>31</v>
      </c>
      <c r="C1453" t="s">
        <v>2826</v>
      </c>
      <c r="D1453" t="s">
        <v>2821</v>
      </c>
      <c r="E1453" t="s">
        <v>2913</v>
      </c>
      <c r="F1453" t="s">
        <v>2822</v>
      </c>
      <c r="G1453" t="s">
        <v>1036</v>
      </c>
      <c r="I1453" t="s">
        <v>2951</v>
      </c>
      <c r="J1453" t="s">
        <v>2954</v>
      </c>
      <c r="K1453" s="2" t="str">
        <f>+IFERROR(VLOOKUP(B1453,Sectores[[Sector]:[Columna1]],2),"")</f>
        <v>02 Agricultura</v>
      </c>
      <c r="L1453" s="2" t="str">
        <f>+IFERROR(VLOOKUP(C1453,Contenido[[Contenido]:[Columna1]],2,0),"")</f>
        <v>02.04 Superficie cosechada</v>
      </c>
      <c r="M1453" s="2" t="str">
        <f>+IFERROR(VLOOKUP(D1453,Temas[[Tema]:[Columna1]],2,0),"")</f>
        <v>02.04.02 Hortalizas</v>
      </c>
      <c r="S1453">
        <v>88240</v>
      </c>
      <c r="T1453">
        <v>82115</v>
      </c>
      <c r="U1453">
        <v>97580</v>
      </c>
      <c r="V1453">
        <v>100745</v>
      </c>
      <c r="W1453">
        <v>75539</v>
      </c>
      <c r="X1453">
        <v>105309</v>
      </c>
      <c r="Y1453">
        <v>100602</v>
      </c>
      <c r="Z1453">
        <v>126499</v>
      </c>
      <c r="AA1453">
        <v>136339</v>
      </c>
      <c r="AB1453">
        <v>90450</v>
      </c>
      <c r="AC1453">
        <v>107805</v>
      </c>
      <c r="AD1453">
        <v>136818</v>
      </c>
      <c r="AE1453">
        <v>107528</v>
      </c>
      <c r="AF1453">
        <v>74617</v>
      </c>
      <c r="AG1453">
        <v>96994</v>
      </c>
    </row>
    <row r="1454" spans="1:33" x14ac:dyDescent="0.25">
      <c r="A1454" t="s">
        <v>2914</v>
      </c>
      <c r="B1454" t="s">
        <v>31</v>
      </c>
      <c r="C1454" t="s">
        <v>2826</v>
      </c>
      <c r="D1454" t="s">
        <v>2821</v>
      </c>
      <c r="E1454" t="s">
        <v>2915</v>
      </c>
      <c r="F1454" t="s">
        <v>2822</v>
      </c>
      <c r="G1454" t="s">
        <v>1036</v>
      </c>
      <c r="I1454" t="s">
        <v>2951</v>
      </c>
      <c r="J1454" t="s">
        <v>2954</v>
      </c>
      <c r="K1454" s="2" t="str">
        <f>+IFERROR(VLOOKUP(B1454,Sectores[[Sector]:[Columna1]],2),"")</f>
        <v>02 Agricultura</v>
      </c>
      <c r="L1454" s="2" t="str">
        <f>+IFERROR(VLOOKUP(C1454,Contenido[[Contenido]:[Columna1]],2,0),"")</f>
        <v>02.04 Superficie cosechada</v>
      </c>
      <c r="M1454" s="2" t="str">
        <f>+IFERROR(VLOOKUP(D1454,Temas[[Tema]:[Columna1]],2,0),"")</f>
        <v>02.04.02 Hortalizas</v>
      </c>
      <c r="S1454">
        <v>29020</v>
      </c>
      <c r="T1454">
        <v>18594</v>
      </c>
      <c r="U1454">
        <v>20530</v>
      </c>
      <c r="V1454">
        <v>18420</v>
      </c>
      <c r="W1454">
        <v>16761</v>
      </c>
      <c r="X1454">
        <v>20091</v>
      </c>
      <c r="Y1454">
        <v>29426</v>
      </c>
      <c r="Z1454">
        <v>26218</v>
      </c>
      <c r="AA1454">
        <v>31354</v>
      </c>
      <c r="AB1454">
        <v>17620</v>
      </c>
      <c r="AC1454">
        <v>36660</v>
      </c>
      <c r="AD1454">
        <v>27148</v>
      </c>
      <c r="AE1454">
        <v>51772</v>
      </c>
      <c r="AF1454">
        <v>57210</v>
      </c>
      <c r="AG1454">
        <v>59628</v>
      </c>
    </row>
    <row r="1455" spans="1:33" x14ac:dyDescent="0.25">
      <c r="A1455" t="s">
        <v>2916</v>
      </c>
      <c r="B1455" t="s">
        <v>31</v>
      </c>
      <c r="C1455" t="s">
        <v>2826</v>
      </c>
      <c r="D1455" t="s">
        <v>2821</v>
      </c>
      <c r="E1455" t="s">
        <v>2917</v>
      </c>
      <c r="F1455" t="s">
        <v>2822</v>
      </c>
      <c r="G1455" t="s">
        <v>1036</v>
      </c>
      <c r="I1455" t="s">
        <v>2951</v>
      </c>
      <c r="J1455" t="s">
        <v>2954</v>
      </c>
      <c r="K1455" s="2" t="str">
        <f>+IFERROR(VLOOKUP(B1455,Sectores[[Sector]:[Columna1]],2),"")</f>
        <v>02 Agricultura</v>
      </c>
      <c r="L1455" s="2" t="str">
        <f>+IFERROR(VLOOKUP(C1455,Contenido[[Contenido]:[Columna1]],2,0),"")</f>
        <v>02.04 Superficie cosechada</v>
      </c>
      <c r="M1455" s="2" t="str">
        <f>+IFERROR(VLOOKUP(D1455,Temas[[Tema]:[Columna1]],2,0),"")</f>
        <v>02.04.02 Hortalizas</v>
      </c>
      <c r="S1455">
        <v>3960</v>
      </c>
      <c r="T1455">
        <v>3040</v>
      </c>
      <c r="U1455">
        <v>3090</v>
      </c>
      <c r="V1455">
        <v>1887</v>
      </c>
      <c r="W1455">
        <v>1885</v>
      </c>
      <c r="X1455">
        <v>1981</v>
      </c>
      <c r="Y1455">
        <v>1334</v>
      </c>
      <c r="Z1455">
        <v>2286</v>
      </c>
      <c r="AA1455">
        <v>679</v>
      </c>
      <c r="AB1455">
        <v>254</v>
      </c>
      <c r="AC1455">
        <v>409</v>
      </c>
      <c r="AD1455">
        <v>275</v>
      </c>
      <c r="AE1455">
        <v>780</v>
      </c>
      <c r="AF1455">
        <v>897</v>
      </c>
      <c r="AG1455">
        <v>239</v>
      </c>
    </row>
    <row r="1456" spans="1:33" x14ac:dyDescent="0.25">
      <c r="A1456" t="s">
        <v>2918</v>
      </c>
      <c r="B1456" t="s">
        <v>31</v>
      </c>
      <c r="C1456" t="s">
        <v>2826</v>
      </c>
      <c r="D1456" t="s">
        <v>2821</v>
      </c>
      <c r="E1456" t="s">
        <v>2919</v>
      </c>
      <c r="F1456" t="s">
        <v>2822</v>
      </c>
      <c r="G1456" t="s">
        <v>1036</v>
      </c>
      <c r="I1456" t="s">
        <v>2951</v>
      </c>
      <c r="J1456" t="s">
        <v>2954</v>
      </c>
      <c r="K1456" s="2" t="str">
        <f>+IFERROR(VLOOKUP(B1456,Sectores[[Sector]:[Columna1]],2),"")</f>
        <v>02 Agricultura</v>
      </c>
      <c r="L1456" s="2" t="str">
        <f>+IFERROR(VLOOKUP(C1456,Contenido[[Contenido]:[Columna1]],2,0),"")</f>
        <v>02.04 Superficie cosechada</v>
      </c>
      <c r="M1456" s="2" t="str">
        <f>+IFERROR(VLOOKUP(D1456,Temas[[Tema]:[Columna1]],2,0),"")</f>
        <v>02.04.02 Hortalizas</v>
      </c>
      <c r="S1456">
        <v>1150</v>
      </c>
      <c r="T1456">
        <v>923</v>
      </c>
      <c r="U1456">
        <v>940</v>
      </c>
      <c r="V1456">
        <v>955</v>
      </c>
      <c r="W1456">
        <v>1222</v>
      </c>
      <c r="X1456">
        <v>1321</v>
      </c>
      <c r="Y1456">
        <v>1013</v>
      </c>
      <c r="Z1456">
        <v>1168</v>
      </c>
      <c r="AA1456">
        <v>1061</v>
      </c>
      <c r="AB1456">
        <v>942</v>
      </c>
      <c r="AC1456">
        <v>924</v>
      </c>
      <c r="AD1456">
        <v>1540</v>
      </c>
      <c r="AE1456">
        <v>2420</v>
      </c>
      <c r="AF1456">
        <v>1731</v>
      </c>
      <c r="AG1456">
        <v>1125</v>
      </c>
    </row>
    <row r="1457" spans="1:34" x14ac:dyDescent="0.25">
      <c r="A1457" t="s">
        <v>2920</v>
      </c>
      <c r="B1457" t="s">
        <v>31</v>
      </c>
      <c r="C1457" t="s">
        <v>2826</v>
      </c>
      <c r="D1457" t="s">
        <v>2821</v>
      </c>
      <c r="E1457" t="s">
        <v>2921</v>
      </c>
      <c r="F1457" t="s">
        <v>2822</v>
      </c>
      <c r="G1457" t="s">
        <v>1036</v>
      </c>
      <c r="I1457" t="s">
        <v>2951</v>
      </c>
      <c r="J1457" t="s">
        <v>2954</v>
      </c>
      <c r="K1457" s="2" t="str">
        <f>+IFERROR(VLOOKUP(B1457,Sectores[[Sector]:[Columna1]],2),"")</f>
        <v>02 Agricultura</v>
      </c>
      <c r="L1457" s="2" t="str">
        <f>+IFERROR(VLOOKUP(C1457,Contenido[[Contenido]:[Columna1]],2,0),"")</f>
        <v>02.04 Superficie cosechada</v>
      </c>
      <c r="M1457" s="2" t="str">
        <f>+IFERROR(VLOOKUP(D1457,Temas[[Tema]:[Columna1]],2,0),"")</f>
        <v>02.04.02 Hortalizas</v>
      </c>
      <c r="S1457">
        <v>28490</v>
      </c>
      <c r="T1457">
        <v>21150</v>
      </c>
      <c r="U1457">
        <v>15250</v>
      </c>
      <c r="V1457">
        <v>10283</v>
      </c>
      <c r="W1457">
        <v>29887</v>
      </c>
      <c r="X1457">
        <v>23257</v>
      </c>
      <c r="Y1457">
        <v>42934</v>
      </c>
      <c r="Z1457">
        <v>39210</v>
      </c>
      <c r="AA1457">
        <v>16866</v>
      </c>
      <c r="AB1457">
        <v>22162</v>
      </c>
      <c r="AC1457">
        <v>26510</v>
      </c>
      <c r="AD1457">
        <v>39480</v>
      </c>
      <c r="AE1457">
        <v>49936</v>
      </c>
      <c r="AF1457">
        <v>42560</v>
      </c>
      <c r="AG1457">
        <v>25608</v>
      </c>
    </row>
    <row r="1458" spans="1:34" x14ac:dyDescent="0.25">
      <c r="A1458" t="s">
        <v>2922</v>
      </c>
      <c r="B1458" t="s">
        <v>31</v>
      </c>
      <c r="C1458" t="s">
        <v>2826</v>
      </c>
      <c r="D1458" t="s">
        <v>2821</v>
      </c>
      <c r="E1458" t="s">
        <v>2923</v>
      </c>
      <c r="F1458" t="s">
        <v>2822</v>
      </c>
      <c r="G1458" t="s">
        <v>1036</v>
      </c>
      <c r="I1458" t="s">
        <v>2951</v>
      </c>
      <c r="J1458" t="s">
        <v>2954</v>
      </c>
      <c r="K1458" s="2" t="str">
        <f>+IFERROR(VLOOKUP(B1458,Sectores[[Sector]:[Columna1]],2),"")</f>
        <v>02 Agricultura</v>
      </c>
      <c r="L1458" s="2" t="str">
        <f>+IFERROR(VLOOKUP(C1458,Contenido[[Contenido]:[Columna1]],2,0),"")</f>
        <v>02.04 Superficie cosechada</v>
      </c>
      <c r="M1458" s="2" t="str">
        <f>+IFERROR(VLOOKUP(D1458,Temas[[Tema]:[Columna1]],2,0),"")</f>
        <v>02.04.02 Hortalizas</v>
      </c>
      <c r="S1458">
        <v>123070</v>
      </c>
      <c r="T1458">
        <v>125784</v>
      </c>
      <c r="U1458">
        <v>134260</v>
      </c>
      <c r="V1458">
        <v>127830</v>
      </c>
      <c r="W1458">
        <v>122166</v>
      </c>
      <c r="X1458">
        <v>119382</v>
      </c>
      <c r="Y1458">
        <v>138831</v>
      </c>
      <c r="Z1458">
        <v>284780</v>
      </c>
      <c r="AA1458">
        <v>234836</v>
      </c>
      <c r="AB1458">
        <v>250400</v>
      </c>
      <c r="AC1458">
        <v>203480</v>
      </c>
      <c r="AD1458">
        <v>189336</v>
      </c>
      <c r="AE1458">
        <v>178116</v>
      </c>
      <c r="AF1458">
        <v>160856</v>
      </c>
      <c r="AG1458">
        <v>129172</v>
      </c>
    </row>
    <row r="1459" spans="1:34" x14ac:dyDescent="0.25">
      <c r="A1459" t="s">
        <v>2924</v>
      </c>
      <c r="B1459" t="s">
        <v>31</v>
      </c>
      <c r="C1459" t="s">
        <v>2826</v>
      </c>
      <c r="D1459" t="s">
        <v>2821</v>
      </c>
      <c r="E1459" t="s">
        <v>2925</v>
      </c>
      <c r="F1459" t="s">
        <v>2822</v>
      </c>
      <c r="G1459" t="s">
        <v>1036</v>
      </c>
      <c r="I1459" t="s">
        <v>2951</v>
      </c>
      <c r="J1459" t="s">
        <v>2954</v>
      </c>
      <c r="K1459" s="2" t="str">
        <f>+IFERROR(VLOOKUP(B1459,Sectores[[Sector]:[Columna1]],2),"")</f>
        <v>02 Agricultura</v>
      </c>
      <c r="L1459" s="2" t="str">
        <f>+IFERROR(VLOOKUP(C1459,Contenido[[Contenido]:[Columna1]],2,0),"")</f>
        <v>02.04 Superficie cosechada</v>
      </c>
      <c r="M1459" s="2" t="str">
        <f>+IFERROR(VLOOKUP(D1459,Temas[[Tema]:[Columna1]],2,0),"")</f>
        <v>02.04.02 Hortalizas</v>
      </c>
      <c r="S1459">
        <v>2660</v>
      </c>
      <c r="T1459">
        <v>3547</v>
      </c>
      <c r="U1459">
        <v>3610</v>
      </c>
      <c r="V1459">
        <v>4355</v>
      </c>
      <c r="W1459">
        <v>3053</v>
      </c>
      <c r="X1459">
        <v>2652</v>
      </c>
      <c r="Y1459">
        <v>3939</v>
      </c>
      <c r="Z1459">
        <v>5219</v>
      </c>
      <c r="AA1459">
        <v>3846</v>
      </c>
      <c r="AB1459">
        <v>3169</v>
      </c>
      <c r="AC1459">
        <v>2128</v>
      </c>
      <c r="AD1459">
        <v>6817</v>
      </c>
      <c r="AE1459">
        <v>6444</v>
      </c>
      <c r="AF1459">
        <v>3228</v>
      </c>
      <c r="AG1459">
        <v>3609</v>
      </c>
    </row>
    <row r="1460" spans="1:34" x14ac:dyDescent="0.25">
      <c r="A1460" t="s">
        <v>2926</v>
      </c>
      <c r="B1460" t="s">
        <v>31</v>
      </c>
      <c r="C1460" t="s">
        <v>2826</v>
      </c>
      <c r="D1460" t="s">
        <v>2821</v>
      </c>
      <c r="E1460" t="s">
        <v>2927</v>
      </c>
      <c r="F1460" t="s">
        <v>2822</v>
      </c>
      <c r="G1460" t="s">
        <v>1036</v>
      </c>
      <c r="I1460" t="s">
        <v>2951</v>
      </c>
      <c r="J1460" t="s">
        <v>2954</v>
      </c>
      <c r="K1460" s="2" t="str">
        <f>+IFERROR(VLOOKUP(B1460,Sectores[[Sector]:[Columna1]],2),"")</f>
        <v>02 Agricultura</v>
      </c>
      <c r="L1460" s="2" t="str">
        <f>+IFERROR(VLOOKUP(C1460,Contenido[[Contenido]:[Columna1]],2,0),"")</f>
        <v>02.04 Superficie cosechada</v>
      </c>
      <c r="M1460" s="2" t="str">
        <f>+IFERROR(VLOOKUP(D1460,Temas[[Tema]:[Columna1]],2,0),"")</f>
        <v>02.04.02 Hortalizas</v>
      </c>
      <c r="S1460">
        <v>0</v>
      </c>
      <c r="T1460">
        <v>0</v>
      </c>
      <c r="U1460">
        <v>0</v>
      </c>
      <c r="V1460">
        <v>0</v>
      </c>
      <c r="W1460">
        <v>0</v>
      </c>
      <c r="X1460">
        <v>0</v>
      </c>
      <c r="Y1460">
        <v>1530</v>
      </c>
      <c r="Z1460">
        <v>422</v>
      </c>
      <c r="AA1460">
        <v>0</v>
      </c>
      <c r="AB1460">
        <v>2820</v>
      </c>
      <c r="AC1460">
        <v>512</v>
      </c>
      <c r="AD1460">
        <v>1224</v>
      </c>
      <c r="AE1460">
        <v>1569</v>
      </c>
      <c r="AF1460">
        <v>2037</v>
      </c>
      <c r="AG1460">
        <v>1270</v>
      </c>
    </row>
    <row r="1461" spans="1:34" x14ac:dyDescent="0.25">
      <c r="A1461" t="s">
        <v>2928</v>
      </c>
      <c r="B1461" t="s">
        <v>31</v>
      </c>
      <c r="C1461" t="s">
        <v>2826</v>
      </c>
      <c r="D1461" t="s">
        <v>2821</v>
      </c>
      <c r="E1461" t="s">
        <v>2929</v>
      </c>
      <c r="F1461" t="s">
        <v>2822</v>
      </c>
      <c r="G1461" t="s">
        <v>1036</v>
      </c>
      <c r="I1461" t="s">
        <v>2951</v>
      </c>
      <c r="J1461" t="s">
        <v>2954</v>
      </c>
      <c r="K1461" s="2" t="str">
        <f>+IFERROR(VLOOKUP(B1461,Sectores[[Sector]:[Columna1]],2),"")</f>
        <v>02 Agricultura</v>
      </c>
      <c r="L1461" s="2" t="str">
        <f>+IFERROR(VLOOKUP(C1461,Contenido[[Contenido]:[Columna1]],2,0),"")</f>
        <v>02.04 Superficie cosechada</v>
      </c>
      <c r="M1461" s="2" t="str">
        <f>+IFERROR(VLOOKUP(D1461,Temas[[Tema]:[Columna1]],2,0),"")</f>
        <v>02.04.02 Hortalizas</v>
      </c>
      <c r="S1461">
        <v>0</v>
      </c>
      <c r="T1461">
        <v>1801</v>
      </c>
      <c r="U1461">
        <v>0</v>
      </c>
      <c r="V1461">
        <v>0</v>
      </c>
      <c r="W1461">
        <v>0</v>
      </c>
      <c r="X1461">
        <v>0</v>
      </c>
      <c r="Y1461">
        <v>1936</v>
      </c>
      <c r="Z1461">
        <v>1869</v>
      </c>
      <c r="AA1461">
        <v>873</v>
      </c>
      <c r="AB1461">
        <v>634</v>
      </c>
      <c r="AC1461">
        <v>816</v>
      </c>
      <c r="AD1461">
        <v>749</v>
      </c>
      <c r="AE1461">
        <v>934</v>
      </c>
      <c r="AF1461">
        <v>625</v>
      </c>
      <c r="AG1461">
        <v>1221</v>
      </c>
    </row>
    <row r="1462" spans="1:34" x14ac:dyDescent="0.25">
      <c r="A1462" t="s">
        <v>2930</v>
      </c>
      <c r="B1462" t="s">
        <v>31</v>
      </c>
      <c r="C1462" t="s">
        <v>2826</v>
      </c>
      <c r="D1462" t="s">
        <v>2821</v>
      </c>
      <c r="E1462" t="s">
        <v>2931</v>
      </c>
      <c r="F1462" t="s">
        <v>2822</v>
      </c>
      <c r="G1462" t="s">
        <v>1036</v>
      </c>
      <c r="I1462" t="s">
        <v>2951</v>
      </c>
      <c r="J1462" t="s">
        <v>2954</v>
      </c>
      <c r="K1462" s="2" t="str">
        <f>+IFERROR(VLOOKUP(B1462,Sectores[[Sector]:[Columna1]],2),"")</f>
        <v>02 Agricultura</v>
      </c>
      <c r="L1462" s="2" t="str">
        <f>+IFERROR(VLOOKUP(C1462,Contenido[[Contenido]:[Columna1]],2,0),"")</f>
        <v>02.04 Superficie cosechada</v>
      </c>
      <c r="M1462" s="2" t="str">
        <f>+IFERROR(VLOOKUP(D1462,Temas[[Tema]:[Columna1]],2,0),"")</f>
        <v>02.04.02 Hortalizas</v>
      </c>
      <c r="S1462">
        <v>0</v>
      </c>
      <c r="T1462">
        <v>1037</v>
      </c>
      <c r="U1462">
        <v>0</v>
      </c>
      <c r="V1462">
        <v>0</v>
      </c>
      <c r="W1462">
        <v>0</v>
      </c>
      <c r="X1462">
        <v>0</v>
      </c>
      <c r="Y1462">
        <v>688</v>
      </c>
      <c r="Z1462">
        <v>0</v>
      </c>
      <c r="AA1462">
        <v>818</v>
      </c>
      <c r="AB1462">
        <v>2638</v>
      </c>
      <c r="AC1462">
        <v>2350</v>
      </c>
      <c r="AD1462">
        <v>1493</v>
      </c>
      <c r="AE1462">
        <v>2737</v>
      </c>
      <c r="AF1462">
        <v>2284</v>
      </c>
      <c r="AG1462">
        <v>2118</v>
      </c>
    </row>
    <row r="1463" spans="1:34" x14ac:dyDescent="0.25">
      <c r="A1463" t="s">
        <v>2932</v>
      </c>
      <c r="B1463" t="s">
        <v>31</v>
      </c>
      <c r="C1463" t="s">
        <v>2826</v>
      </c>
      <c r="D1463" t="s">
        <v>2821</v>
      </c>
      <c r="E1463" t="s">
        <v>2933</v>
      </c>
      <c r="F1463" t="s">
        <v>2822</v>
      </c>
      <c r="G1463" t="s">
        <v>1036</v>
      </c>
      <c r="I1463" t="s">
        <v>2951</v>
      </c>
      <c r="J1463" t="s">
        <v>2954</v>
      </c>
      <c r="K1463" s="2" t="str">
        <f>+IFERROR(VLOOKUP(B1463,Sectores[[Sector]:[Columna1]],2),"")</f>
        <v>02 Agricultura</v>
      </c>
      <c r="L1463" s="2" t="str">
        <f>+IFERROR(VLOOKUP(C1463,Contenido[[Contenido]:[Columna1]],2,0),"")</f>
        <v>02.04 Superficie cosechada</v>
      </c>
      <c r="M1463" s="2" t="str">
        <f>+IFERROR(VLOOKUP(D1463,Temas[[Tema]:[Columna1]],2,0),"")</f>
        <v>02.04.02 Hortalizas</v>
      </c>
      <c r="S1463">
        <v>61890</v>
      </c>
      <c r="T1463">
        <v>54189</v>
      </c>
      <c r="U1463">
        <v>55270</v>
      </c>
      <c r="V1463">
        <v>44391</v>
      </c>
      <c r="W1463">
        <v>50084</v>
      </c>
      <c r="X1463">
        <v>52966</v>
      </c>
      <c r="Y1463">
        <v>40847</v>
      </c>
      <c r="Z1463">
        <v>48889</v>
      </c>
      <c r="AA1463">
        <v>48965</v>
      </c>
      <c r="AB1463">
        <v>50526</v>
      </c>
      <c r="AC1463">
        <v>53485</v>
      </c>
      <c r="AD1463">
        <v>54082</v>
      </c>
      <c r="AE1463">
        <v>41268</v>
      </c>
      <c r="AF1463">
        <v>41811</v>
      </c>
      <c r="AG1463">
        <v>44145</v>
      </c>
    </row>
    <row r="1464" spans="1:34" x14ac:dyDescent="0.25">
      <c r="A1464" t="s">
        <v>2934</v>
      </c>
      <c r="B1464" t="s">
        <v>31</v>
      </c>
      <c r="C1464" t="s">
        <v>2826</v>
      </c>
      <c r="D1464" t="s">
        <v>2821</v>
      </c>
      <c r="E1464" t="s">
        <v>2935</v>
      </c>
      <c r="F1464" t="s">
        <v>2822</v>
      </c>
      <c r="G1464" t="s">
        <v>1036</v>
      </c>
      <c r="I1464" t="s">
        <v>2951</v>
      </c>
      <c r="J1464" t="s">
        <v>2954</v>
      </c>
      <c r="K1464" s="2" t="str">
        <f>+IFERROR(VLOOKUP(B1464,Sectores[[Sector]:[Columna1]],2),"")</f>
        <v>02 Agricultura</v>
      </c>
      <c r="L1464" s="2" t="str">
        <f>+IFERROR(VLOOKUP(C1464,Contenido[[Contenido]:[Columna1]],2,0),"")</f>
        <v>02.04 Superficie cosechada</v>
      </c>
      <c r="M1464" s="2" t="str">
        <f>+IFERROR(VLOOKUP(D1464,Temas[[Tema]:[Columna1]],2,0),"")</f>
        <v>02.04.02 Hortalizas</v>
      </c>
      <c r="S1464">
        <v>25620</v>
      </c>
      <c r="T1464">
        <v>11644</v>
      </c>
      <c r="U1464">
        <v>11950</v>
      </c>
      <c r="V1464">
        <v>16704</v>
      </c>
      <c r="W1464">
        <v>13504</v>
      </c>
      <c r="X1464">
        <v>12527</v>
      </c>
      <c r="Y1464">
        <v>6423</v>
      </c>
      <c r="Z1464">
        <v>11045</v>
      </c>
      <c r="AA1464">
        <v>14670</v>
      </c>
      <c r="AB1464">
        <v>13685</v>
      </c>
      <c r="AC1464">
        <v>11174</v>
      </c>
      <c r="AD1464">
        <v>8501</v>
      </c>
      <c r="AE1464">
        <v>9723</v>
      </c>
      <c r="AF1464">
        <v>10248</v>
      </c>
      <c r="AG1464">
        <v>7189</v>
      </c>
    </row>
    <row r="1465" spans="1:34" x14ac:dyDescent="0.25">
      <c r="A1465" t="s">
        <v>2936</v>
      </c>
      <c r="B1465" t="s">
        <v>31</v>
      </c>
      <c r="C1465" t="s">
        <v>2826</v>
      </c>
      <c r="D1465" t="s">
        <v>2821</v>
      </c>
      <c r="E1465" t="s">
        <v>2937</v>
      </c>
      <c r="F1465" t="s">
        <v>2822</v>
      </c>
      <c r="G1465" t="s">
        <v>1036</v>
      </c>
      <c r="I1465" t="s">
        <v>2951</v>
      </c>
      <c r="J1465" t="s">
        <v>2954</v>
      </c>
      <c r="K1465" s="2" t="str">
        <f>+IFERROR(VLOOKUP(B1465,Sectores[[Sector]:[Columna1]],2),"")</f>
        <v>02 Agricultura</v>
      </c>
      <c r="L1465" s="2" t="str">
        <f>+IFERROR(VLOOKUP(C1465,Contenido[[Contenido]:[Columna1]],2,0),"")</f>
        <v>02.04 Superficie cosechada</v>
      </c>
      <c r="M1465" s="2" t="str">
        <f>+IFERROR(VLOOKUP(D1465,Temas[[Tema]:[Columna1]],2,0),"")</f>
        <v>02.04.02 Hortalizas</v>
      </c>
      <c r="S1465">
        <v>13520</v>
      </c>
      <c r="T1465">
        <v>11311</v>
      </c>
      <c r="U1465">
        <v>17250</v>
      </c>
      <c r="V1465">
        <v>25135</v>
      </c>
      <c r="W1465">
        <v>10983</v>
      </c>
      <c r="X1465">
        <v>18568</v>
      </c>
      <c r="Y1465">
        <v>32750</v>
      </c>
      <c r="Z1465">
        <v>40883</v>
      </c>
      <c r="AA1465">
        <v>37486</v>
      </c>
      <c r="AB1465">
        <v>49448</v>
      </c>
      <c r="AC1465">
        <v>53352</v>
      </c>
      <c r="AD1465">
        <v>46249</v>
      </c>
      <c r="AE1465">
        <v>56533</v>
      </c>
      <c r="AF1465">
        <v>48166</v>
      </c>
      <c r="AG1465">
        <v>37942</v>
      </c>
    </row>
    <row r="1466" spans="1:34" x14ac:dyDescent="0.25">
      <c r="A1466" t="s">
        <v>2938</v>
      </c>
      <c r="B1466" t="s">
        <v>31</v>
      </c>
      <c r="C1466" t="s">
        <v>2826</v>
      </c>
      <c r="D1466" t="s">
        <v>2821</v>
      </c>
      <c r="E1466" t="s">
        <v>2939</v>
      </c>
      <c r="F1466" t="s">
        <v>2822</v>
      </c>
      <c r="G1466" t="s">
        <v>1036</v>
      </c>
      <c r="I1466" t="s">
        <v>2951</v>
      </c>
      <c r="J1466" t="s">
        <v>2954</v>
      </c>
      <c r="K1466" s="2" t="str">
        <f>+IFERROR(VLOOKUP(B1466,Sectores[[Sector]:[Columna1]],2),"")</f>
        <v>02 Agricultura</v>
      </c>
      <c r="L1466" s="2" t="str">
        <f>+IFERROR(VLOOKUP(C1466,Contenido[[Contenido]:[Columna1]],2,0),"")</f>
        <v>02.04 Superficie cosechada</v>
      </c>
      <c r="M1466" s="2" t="str">
        <f>+IFERROR(VLOOKUP(D1466,Temas[[Tema]:[Columna1]],2,0),"")</f>
        <v>02.04.02 Hortalizas</v>
      </c>
      <c r="S1466">
        <v>27670</v>
      </c>
      <c r="T1466">
        <v>20915</v>
      </c>
      <c r="U1466">
        <v>14850</v>
      </c>
      <c r="V1466">
        <v>12869</v>
      </c>
      <c r="W1466">
        <v>16264</v>
      </c>
      <c r="X1466">
        <v>20236</v>
      </c>
      <c r="Y1466">
        <v>19495</v>
      </c>
      <c r="Z1466">
        <v>18039</v>
      </c>
      <c r="AA1466">
        <v>18335</v>
      </c>
      <c r="AB1466">
        <v>21803</v>
      </c>
      <c r="AC1466">
        <v>17112</v>
      </c>
      <c r="AD1466">
        <v>16383</v>
      </c>
      <c r="AE1466">
        <v>21672</v>
      </c>
      <c r="AF1466">
        <v>12919</v>
      </c>
      <c r="AG1466">
        <v>11853</v>
      </c>
    </row>
    <row r="1467" spans="1:34" x14ac:dyDescent="0.25">
      <c r="A1467" t="s">
        <v>2940</v>
      </c>
      <c r="B1467" t="s">
        <v>31</v>
      </c>
      <c r="C1467" t="s">
        <v>2826</v>
      </c>
      <c r="D1467" t="s">
        <v>2821</v>
      </c>
      <c r="E1467" t="s">
        <v>653</v>
      </c>
      <c r="F1467" t="s">
        <v>2822</v>
      </c>
      <c r="G1467" t="s">
        <v>1036</v>
      </c>
      <c r="I1467" t="s">
        <v>2951</v>
      </c>
      <c r="J1467" t="s">
        <v>2954</v>
      </c>
      <c r="K1467" s="2" t="str">
        <f>+IFERROR(VLOOKUP(B1467,Sectores[[Sector]:[Columna1]],2),"")</f>
        <v>02 Agricultura</v>
      </c>
      <c r="L1467" s="2" t="str">
        <f>+IFERROR(VLOOKUP(C1467,Contenido[[Contenido]:[Columna1]],2,0),"")</f>
        <v>02.04 Superficie cosechada</v>
      </c>
      <c r="M1467" s="2" t="str">
        <f>+IFERROR(VLOOKUP(D1467,Temas[[Tema]:[Columna1]],2,0),"")</f>
        <v>02.04.02 Hortalizas</v>
      </c>
      <c r="S1467">
        <v>2770</v>
      </c>
      <c r="T1467">
        <v>2776</v>
      </c>
      <c r="U1467">
        <v>2010</v>
      </c>
      <c r="V1467">
        <v>1652</v>
      </c>
      <c r="W1467">
        <v>2509</v>
      </c>
      <c r="X1467">
        <v>2312</v>
      </c>
      <c r="Y1467">
        <v>2324</v>
      </c>
      <c r="Z1467">
        <v>2319</v>
      </c>
      <c r="AA1467">
        <v>2065</v>
      </c>
      <c r="AB1467">
        <v>2239</v>
      </c>
      <c r="AC1467">
        <v>2402</v>
      </c>
      <c r="AD1467">
        <v>1444</v>
      </c>
      <c r="AE1467">
        <v>1827</v>
      </c>
      <c r="AF1467">
        <v>2396</v>
      </c>
      <c r="AG1467">
        <v>2195</v>
      </c>
    </row>
    <row r="1468" spans="1:34" x14ac:dyDescent="0.25">
      <c r="A1468" t="s">
        <v>2941</v>
      </c>
      <c r="B1468" t="s">
        <v>31</v>
      </c>
      <c r="C1468" t="s">
        <v>2826</v>
      </c>
      <c r="D1468" t="s">
        <v>2821</v>
      </c>
      <c r="E1468" t="s">
        <v>2901</v>
      </c>
      <c r="F1468" t="s">
        <v>2822</v>
      </c>
      <c r="G1468" t="s">
        <v>1036</v>
      </c>
      <c r="I1468" t="s">
        <v>2951</v>
      </c>
      <c r="J1468" t="s">
        <v>2954</v>
      </c>
      <c r="K1468" s="2" t="str">
        <f>+IFERROR(VLOOKUP(B1468,Sectores[[Sector]:[Columna1]],2),"")</f>
        <v>02 Agricultura</v>
      </c>
      <c r="L1468" s="2" t="str">
        <f>+IFERROR(VLOOKUP(C1468,Contenido[[Contenido]:[Columna1]],2,0),"")</f>
        <v>02.04 Superficie cosechada</v>
      </c>
      <c r="M1468" s="2" t="str">
        <f>+IFERROR(VLOOKUP(D1468,Temas[[Tema]:[Columna1]],2,0),"")</f>
        <v>02.04.02 Hortalizas</v>
      </c>
      <c r="S1468">
        <v>7740</v>
      </c>
      <c r="T1468">
        <v>7023</v>
      </c>
      <c r="U1468">
        <v>6902</v>
      </c>
      <c r="V1468">
        <v>4350</v>
      </c>
      <c r="W1468">
        <v>6244</v>
      </c>
      <c r="X1468">
        <v>6325</v>
      </c>
      <c r="Y1468">
        <v>7149</v>
      </c>
      <c r="Z1468">
        <v>7630</v>
      </c>
      <c r="AA1468">
        <v>8404</v>
      </c>
      <c r="AB1468">
        <v>8420</v>
      </c>
      <c r="AC1468">
        <v>9332</v>
      </c>
      <c r="AD1468">
        <v>9343</v>
      </c>
      <c r="AE1468">
        <v>10564</v>
      </c>
      <c r="AF1468">
        <v>9874</v>
      </c>
      <c r="AG1468">
        <v>5919</v>
      </c>
    </row>
    <row r="1469" spans="1:34" x14ac:dyDescent="0.25">
      <c r="A1469" t="s">
        <v>2942</v>
      </c>
      <c r="B1469" t="s">
        <v>31</v>
      </c>
      <c r="C1469" t="s">
        <v>2826</v>
      </c>
      <c r="D1469" t="s">
        <v>2821</v>
      </c>
      <c r="E1469" t="s">
        <v>2943</v>
      </c>
      <c r="F1469" t="s">
        <v>2822</v>
      </c>
      <c r="G1469" t="s">
        <v>1036</v>
      </c>
      <c r="I1469" t="s">
        <v>2951</v>
      </c>
      <c r="J1469" t="s">
        <v>2954</v>
      </c>
      <c r="K1469" s="2" t="str">
        <f>+IFERROR(VLOOKUP(B1469,Sectores[[Sector]:[Columna1]],2),"")</f>
        <v>02 Agricultura</v>
      </c>
      <c r="L1469" s="2" t="str">
        <f>+IFERROR(VLOOKUP(C1469,Contenido[[Contenido]:[Columna1]],2,0),"")</f>
        <v>02.04 Superficie cosechada</v>
      </c>
      <c r="M1469" s="2" t="str">
        <f>+IFERROR(VLOOKUP(D1469,Temas[[Tema]:[Columna1]],2,0),"")</f>
        <v>02.04.02 Hortalizas</v>
      </c>
      <c r="S1469">
        <v>313720</v>
      </c>
      <c r="T1469">
        <v>230671</v>
      </c>
      <c r="U1469">
        <v>270500</v>
      </c>
      <c r="V1469">
        <v>280598</v>
      </c>
      <c r="W1469">
        <v>264258</v>
      </c>
      <c r="X1469">
        <v>271369</v>
      </c>
      <c r="Y1469">
        <v>490462</v>
      </c>
      <c r="Z1469">
        <v>507162</v>
      </c>
      <c r="AA1469">
        <v>509714</v>
      </c>
      <c r="AB1469">
        <v>526328</v>
      </c>
      <c r="AC1469">
        <v>570594</v>
      </c>
      <c r="AD1469">
        <v>450084</v>
      </c>
      <c r="AE1469">
        <v>472830</v>
      </c>
      <c r="AF1469">
        <v>445410</v>
      </c>
      <c r="AG1469">
        <v>410072</v>
      </c>
    </row>
    <row r="1470" spans="1:34" x14ac:dyDescent="0.25">
      <c r="A1470" t="s">
        <v>2944</v>
      </c>
      <c r="B1470" t="s">
        <v>31</v>
      </c>
      <c r="C1470" t="s">
        <v>2826</v>
      </c>
      <c r="D1470" t="s">
        <v>2821</v>
      </c>
      <c r="E1470" t="s">
        <v>2945</v>
      </c>
      <c r="F1470" t="s">
        <v>2822</v>
      </c>
      <c r="G1470" t="s">
        <v>1036</v>
      </c>
      <c r="I1470" t="s">
        <v>2951</v>
      </c>
      <c r="J1470" t="s">
        <v>2954</v>
      </c>
      <c r="K1470" s="2" t="str">
        <f>+IFERROR(VLOOKUP(B1470,Sectores[[Sector]:[Columna1]],2),"")</f>
        <v>02 Agricultura</v>
      </c>
      <c r="L1470" s="2" t="str">
        <f>+IFERROR(VLOOKUP(C1470,Contenido[[Contenido]:[Columna1]],2,0),"")</f>
        <v>02.04 Superficie cosechada</v>
      </c>
      <c r="M1470" s="2" t="str">
        <f>+IFERROR(VLOOKUP(D1470,Temas[[Tema]:[Columna1]],2,0),"")</f>
        <v>02.04.02 Hortalizas</v>
      </c>
      <c r="S1470">
        <v>8271</v>
      </c>
      <c r="T1470">
        <v>20005</v>
      </c>
      <c r="U1470">
        <v>19243</v>
      </c>
      <c r="V1470">
        <v>17907</v>
      </c>
      <c r="W1470">
        <v>20963</v>
      </c>
      <c r="X1470">
        <v>23988</v>
      </c>
      <c r="Y1470">
        <v>19363</v>
      </c>
      <c r="Z1470">
        <v>20878</v>
      </c>
      <c r="AA1470">
        <v>20134</v>
      </c>
      <c r="AB1470">
        <v>22502</v>
      </c>
      <c r="AC1470">
        <v>24070</v>
      </c>
      <c r="AD1470">
        <v>20122</v>
      </c>
      <c r="AE1470">
        <v>23144</v>
      </c>
      <c r="AF1470">
        <v>27023</v>
      </c>
      <c r="AG1470">
        <v>18373</v>
      </c>
    </row>
    <row r="1471" spans="1:34" x14ac:dyDescent="0.25">
      <c r="A1471" s="10" t="s">
        <v>2955</v>
      </c>
      <c r="G1471" t="s">
        <v>1334</v>
      </c>
      <c r="I1471" t="s">
        <v>2963</v>
      </c>
      <c r="J1471" t="s">
        <v>993</v>
      </c>
      <c r="K1471" s="2" t="str">
        <f>+IFERROR(VLOOKUP(B1471,Sectores[[Sector]:[Columna1]],2),"")</f>
        <v/>
      </c>
      <c r="L1471" s="2" t="str">
        <f>+IFERROR(VLOOKUP(C1471,Contenido[[Contenido]:[Columna1]],2,0),"")</f>
        <v/>
      </c>
      <c r="M1471" s="2" t="str">
        <f>+IFERROR(VLOOKUP(D1471,Temas[[Tema]:[Columna1]],2,0),"")</f>
        <v/>
      </c>
      <c r="N1471">
        <v>45784</v>
      </c>
      <c r="O1471">
        <v>49222</v>
      </c>
      <c r="P1471">
        <v>50174</v>
      </c>
      <c r="Q1471">
        <v>52350</v>
      </c>
      <c r="R1471">
        <v>59122</v>
      </c>
      <c r="S1471">
        <v>67716</v>
      </c>
      <c r="T1471">
        <v>78157</v>
      </c>
      <c r="U1471">
        <v>87828</v>
      </c>
      <c r="V1471">
        <v>96668</v>
      </c>
      <c r="W1471">
        <v>95943</v>
      </c>
      <c r="X1471">
        <v>100833</v>
      </c>
      <c r="Y1471">
        <v>112910</v>
      </c>
      <c r="Z1471">
        <v>125033</v>
      </c>
      <c r="AA1471">
        <v>133619</v>
      </c>
      <c r="AB1471">
        <v>140129</v>
      </c>
      <c r="AC1471">
        <v>148148</v>
      </c>
      <c r="AD1471">
        <v>152395</v>
      </c>
      <c r="AE1471">
        <v>156025</v>
      </c>
      <c r="AF1471">
        <v>167477</v>
      </c>
      <c r="AG1471">
        <v>177948</v>
      </c>
      <c r="AH1471">
        <v>176990</v>
      </c>
    </row>
    <row r="1472" spans="1:34" x14ac:dyDescent="0.25">
      <c r="A1472" s="10" t="s">
        <v>2960</v>
      </c>
      <c r="G1472" t="s">
        <v>1334</v>
      </c>
      <c r="J1472" t="s">
        <v>993</v>
      </c>
      <c r="K1472" s="2" t="str">
        <f>+IFERROR(VLOOKUP(B1472,Sectores[[Sector]:[Columna1]],2),"")</f>
        <v/>
      </c>
      <c r="L1472" s="2" t="str">
        <f>+IFERROR(VLOOKUP(C1472,Contenido[[Contenido]:[Columna1]],2,0),"")</f>
        <v/>
      </c>
      <c r="M1472" s="2" t="str">
        <f>+IFERROR(VLOOKUP(D1472,Temas[[Tema]:[Columna1]],2,0),"")</f>
        <v/>
      </c>
      <c r="N1472">
        <v>4166</v>
      </c>
      <c r="O1472">
        <v>4347</v>
      </c>
      <c r="P1472">
        <v>4926</v>
      </c>
      <c r="Q1472">
        <v>5678</v>
      </c>
      <c r="R1472">
        <v>6766</v>
      </c>
      <c r="S1472">
        <v>8369</v>
      </c>
      <c r="T1472">
        <v>10141</v>
      </c>
      <c r="U1472">
        <v>10855</v>
      </c>
      <c r="V1472">
        <v>10811</v>
      </c>
      <c r="W1472">
        <v>11076</v>
      </c>
      <c r="X1472">
        <v>11989</v>
      </c>
      <c r="Y1472">
        <v>13514</v>
      </c>
      <c r="Z1472">
        <v>14855</v>
      </c>
      <c r="AA1472">
        <v>15920</v>
      </c>
      <c r="AB1472">
        <v>16492</v>
      </c>
      <c r="AC1472">
        <v>16906</v>
      </c>
      <c r="AD1472">
        <v>17807</v>
      </c>
      <c r="AE1472">
        <v>18394</v>
      </c>
      <c r="AF1472">
        <v>19506</v>
      </c>
      <c r="AG1472">
        <v>19696</v>
      </c>
      <c r="AH1472">
        <v>16428</v>
      </c>
    </row>
    <row r="1473" spans="1:34" x14ac:dyDescent="0.25">
      <c r="A1473" s="10" t="s">
        <v>2961</v>
      </c>
      <c r="G1473" t="s">
        <v>1334</v>
      </c>
      <c r="J1473" t="s">
        <v>993</v>
      </c>
      <c r="K1473" s="2" t="str">
        <f>+IFERROR(VLOOKUP(B1473,Sectores[[Sector]:[Columna1]],2),"")</f>
        <v/>
      </c>
      <c r="L1473" s="2" t="str">
        <f>+IFERROR(VLOOKUP(C1473,Contenido[[Contenido]:[Columna1]],2,0),"")</f>
        <v/>
      </c>
      <c r="M1473" s="2" t="str">
        <f>+IFERROR(VLOOKUP(D1473,Temas[[Tema]:[Columna1]],2,0),"")</f>
        <v/>
      </c>
      <c r="N1473">
        <v>8192</v>
      </c>
      <c r="O1473">
        <v>8574</v>
      </c>
      <c r="P1473">
        <v>9121</v>
      </c>
      <c r="Q1473">
        <v>10243</v>
      </c>
      <c r="R1473">
        <v>12162</v>
      </c>
      <c r="S1473">
        <v>14144</v>
      </c>
      <c r="T1473">
        <v>16138</v>
      </c>
      <c r="U1473">
        <v>18627</v>
      </c>
      <c r="V1473">
        <v>21055</v>
      </c>
      <c r="W1473">
        <v>22924</v>
      </c>
      <c r="X1473">
        <v>24871</v>
      </c>
      <c r="Y1473">
        <v>26767</v>
      </c>
      <c r="Z1473">
        <v>29262</v>
      </c>
      <c r="AA1473">
        <v>31629</v>
      </c>
      <c r="AB1473">
        <v>35284</v>
      </c>
      <c r="AC1473">
        <v>38901</v>
      </c>
      <c r="AD1473">
        <v>41504</v>
      </c>
      <c r="AE1473">
        <v>44683</v>
      </c>
      <c r="AF1473">
        <v>47671</v>
      </c>
      <c r="AG1473">
        <v>51479</v>
      </c>
      <c r="AH1473">
        <v>54062</v>
      </c>
    </row>
    <row r="1474" spans="1:34" x14ac:dyDescent="0.25">
      <c r="A1474" s="10" t="s">
        <v>2962</v>
      </c>
      <c r="G1474" t="s">
        <v>1334</v>
      </c>
      <c r="J1474" t="s">
        <v>993</v>
      </c>
      <c r="K1474" s="2" t="str">
        <f>+IFERROR(VLOOKUP(B1474,Sectores[[Sector]:[Columna1]],2),"")</f>
        <v/>
      </c>
      <c r="L1474" s="2" t="str">
        <f>+IFERROR(VLOOKUP(C1474,Contenido[[Contenido]:[Columna1]],2,0),"")</f>
        <v/>
      </c>
      <c r="M1474" s="2" t="str">
        <f>+IFERROR(VLOOKUP(D1474,Temas[[Tema]:[Columna1]],2,0),"")</f>
        <v/>
      </c>
      <c r="N1474">
        <v>28947</v>
      </c>
      <c r="O1474">
        <v>31376</v>
      </c>
      <c r="P1474">
        <v>31085</v>
      </c>
      <c r="Q1474">
        <v>31710</v>
      </c>
      <c r="R1474">
        <v>34815</v>
      </c>
      <c r="S1474">
        <v>39651</v>
      </c>
      <c r="T1474">
        <v>44697</v>
      </c>
      <c r="U1474">
        <v>50853</v>
      </c>
      <c r="V1474">
        <v>54675</v>
      </c>
      <c r="W1474">
        <v>55864</v>
      </c>
      <c r="X1474">
        <v>57227</v>
      </c>
      <c r="Y1474">
        <v>63332</v>
      </c>
      <c r="Z1474">
        <v>71217</v>
      </c>
      <c r="AA1474">
        <v>75934</v>
      </c>
      <c r="AB1474">
        <v>78498</v>
      </c>
      <c r="AC1474">
        <v>82035</v>
      </c>
      <c r="AD1474">
        <v>83785</v>
      </c>
      <c r="AE1474">
        <v>84692</v>
      </c>
      <c r="AF1474">
        <v>90821</v>
      </c>
      <c r="AG1474">
        <v>96806</v>
      </c>
      <c r="AH1474">
        <v>99508</v>
      </c>
    </row>
    <row r="1475" spans="1:34" x14ac:dyDescent="0.25">
      <c r="A1475" s="10" t="s">
        <v>2956</v>
      </c>
      <c r="B1475" s="11"/>
      <c r="G1475" t="s">
        <v>1334</v>
      </c>
      <c r="I1475" t="s">
        <v>2964</v>
      </c>
      <c r="J1475" t="s">
        <v>993</v>
      </c>
      <c r="K1475" s="2" t="str">
        <f>+IFERROR(VLOOKUP(B1475,Sectores[[Sector]:[Columna1]],2),"")</f>
        <v/>
      </c>
      <c r="L1475" s="2" t="str">
        <f>+IFERROR(VLOOKUP(C1475,Contenido[[Contenido]:[Columna1]],2,0),"")</f>
        <v/>
      </c>
      <c r="M1475" s="2" t="str">
        <f>+IFERROR(VLOOKUP(D1475,Temas[[Tema]:[Columna1]],2,0),"")</f>
        <v/>
      </c>
      <c r="N1475">
        <v>5.26</v>
      </c>
      <c r="O1475">
        <v>5.07</v>
      </c>
      <c r="P1475">
        <v>4.05</v>
      </c>
      <c r="Q1475">
        <v>2.73</v>
      </c>
      <c r="R1475">
        <v>1.87</v>
      </c>
      <c r="S1475">
        <v>3.44</v>
      </c>
      <c r="T1475">
        <v>5.0199999999999996</v>
      </c>
      <c r="U1475">
        <v>5.31</v>
      </c>
      <c r="V1475">
        <v>7.1</v>
      </c>
      <c r="W1475">
        <v>2</v>
      </c>
      <c r="X1475">
        <v>1.43</v>
      </c>
      <c r="Y1475">
        <v>4.67</v>
      </c>
      <c r="Z1475">
        <v>5.01</v>
      </c>
      <c r="AA1475">
        <v>4.92</v>
      </c>
      <c r="AB1475">
        <v>3.75</v>
      </c>
      <c r="AC1475">
        <v>3.06</v>
      </c>
      <c r="AD1475">
        <v>3.5</v>
      </c>
      <c r="AE1475">
        <v>2.74</v>
      </c>
      <c r="AF1475">
        <v>2.5499999999999998</v>
      </c>
      <c r="AG1475">
        <v>2.4900000000000002</v>
      </c>
      <c r="AH1475">
        <v>0.78</v>
      </c>
    </row>
    <row r="1476" spans="1:34" x14ac:dyDescent="0.25">
      <c r="A1476" s="10" t="s">
        <v>2957</v>
      </c>
      <c r="B1476" s="11"/>
      <c r="G1476" t="s">
        <v>995</v>
      </c>
      <c r="J1476" t="s">
        <v>993</v>
      </c>
      <c r="K1476" s="2" t="str">
        <f>+IFERROR(VLOOKUP(B1476,Sectores[[Sector]:[Columna1]],2),"")</f>
        <v/>
      </c>
      <c r="L1476" s="2" t="str">
        <f>+IFERROR(VLOOKUP(C1476,Contenido[[Contenido]:[Columna1]],2,0),"")</f>
        <v/>
      </c>
      <c r="M1476" s="2" t="str">
        <f>+IFERROR(VLOOKUP(D1476,Temas[[Tema]:[Columna1]],2,0),"")</f>
        <v/>
      </c>
      <c r="T1476">
        <v>25876</v>
      </c>
      <c r="U1476">
        <v>22065</v>
      </c>
      <c r="V1476">
        <v>28982</v>
      </c>
      <c r="W1476">
        <v>36751</v>
      </c>
      <c r="X1476">
        <v>32220</v>
      </c>
      <c r="Y1476">
        <v>47773</v>
      </c>
      <c r="Z1476">
        <v>48265</v>
      </c>
      <c r="AA1476">
        <v>47391</v>
      </c>
      <c r="AB1476">
        <v>42191</v>
      </c>
      <c r="AC1476">
        <v>40043</v>
      </c>
      <c r="AD1476">
        <v>41823</v>
      </c>
      <c r="AE1476">
        <v>40632</v>
      </c>
      <c r="AF1476">
        <v>40979</v>
      </c>
      <c r="AG1476">
        <v>43639</v>
      </c>
      <c r="AH1476">
        <v>83430</v>
      </c>
    </row>
    <row r="1477" spans="1:34" x14ac:dyDescent="0.25">
      <c r="A1477" s="10" t="s">
        <v>2958</v>
      </c>
      <c r="B1477" s="11"/>
      <c r="G1477" t="s">
        <v>995</v>
      </c>
      <c r="J1477" t="s">
        <v>993</v>
      </c>
      <c r="K1477" s="2" t="str">
        <f>+IFERROR(VLOOKUP(B1477,Sectores[[Sector]:[Columna1]],2),"")</f>
        <v/>
      </c>
      <c r="L1477" s="2" t="str">
        <f>+IFERROR(VLOOKUP(C1477,Contenido[[Contenido]:[Columna1]],2,0),"")</f>
        <v/>
      </c>
      <c r="M1477" s="2" t="str">
        <f>+IFERROR(VLOOKUP(D1477,Temas[[Tema]:[Columna1]],2,0),"")</f>
        <v/>
      </c>
      <c r="T1477">
        <v>29888</v>
      </c>
      <c r="U1477">
        <v>26456</v>
      </c>
      <c r="V1477">
        <v>28000</v>
      </c>
      <c r="W1477">
        <v>40622</v>
      </c>
      <c r="X1477">
        <v>39579</v>
      </c>
      <c r="Y1477">
        <v>52287</v>
      </c>
      <c r="Z1477">
        <v>57625</v>
      </c>
      <c r="AA1477">
        <v>54685</v>
      </c>
      <c r="AB1477">
        <v>48027</v>
      </c>
      <c r="AC1477">
        <v>42836</v>
      </c>
      <c r="AD1477">
        <v>48126</v>
      </c>
      <c r="AE1477">
        <v>52863</v>
      </c>
      <c r="AF1477">
        <v>46385</v>
      </c>
      <c r="AG1477">
        <v>45738</v>
      </c>
      <c r="AH1477">
        <v>85874</v>
      </c>
    </row>
    <row r="1478" spans="1:34" x14ac:dyDescent="0.25">
      <c r="A1478" s="10" t="s">
        <v>2959</v>
      </c>
      <c r="B1478" s="11"/>
      <c r="G1478" t="s">
        <v>995</v>
      </c>
      <c r="J1478" t="s">
        <v>993</v>
      </c>
      <c r="K1478" s="2" t="str">
        <f>+IFERROR(VLOOKUP(B1478,Sectores[[Sector]:[Columna1]],2),"")</f>
        <v/>
      </c>
      <c r="L1478" s="2" t="str">
        <f>+IFERROR(VLOOKUP(C1478,Contenido[[Contenido]:[Columna1]],2,0),"")</f>
        <v/>
      </c>
      <c r="M1478" s="2" t="str">
        <f>+IFERROR(VLOOKUP(D1478,Temas[[Tema]:[Columna1]],2,0),"")</f>
        <v/>
      </c>
      <c r="T1478">
        <v>-4011</v>
      </c>
      <c r="U1478">
        <v>-4390</v>
      </c>
      <c r="V1478">
        <v>982</v>
      </c>
      <c r="W1478">
        <v>-3871</v>
      </c>
      <c r="X1478">
        <v>-7358</v>
      </c>
      <c r="Y1478">
        <v>-4514</v>
      </c>
      <c r="Z1478">
        <v>-9359</v>
      </c>
      <c r="AA1478">
        <v>-7294</v>
      </c>
      <c r="AB1478">
        <v>-5836</v>
      </c>
      <c r="AC1478">
        <v>-2793</v>
      </c>
      <c r="AD1478">
        <v>-6303</v>
      </c>
      <c r="AE1478">
        <v>-9400</v>
      </c>
      <c r="AF1478">
        <v>-5405</v>
      </c>
      <c r="AG1478">
        <v>-2099</v>
      </c>
      <c r="AH1478">
        <v>-2444</v>
      </c>
    </row>
    <row r="1479" spans="1:34" x14ac:dyDescent="0.25">
      <c r="A1479" s="13" t="s">
        <v>2965</v>
      </c>
      <c r="B1479" s="11"/>
      <c r="G1479" t="s">
        <v>1334</v>
      </c>
      <c r="I1479" t="s">
        <v>2966</v>
      </c>
      <c r="J1479" t="s">
        <v>993</v>
      </c>
      <c r="K1479" s="2" t="str">
        <f>+IFERROR(VLOOKUP(B1479,Sectores[[Sector]:[Columna1]],2),"")</f>
        <v/>
      </c>
      <c r="L1479" s="2" t="str">
        <f>+IFERROR(VLOOKUP(C1479,Contenido[[Contenido]:[Columna1]],2,0),"")</f>
        <v/>
      </c>
      <c r="M1479" s="2" t="str">
        <f>+IFERROR(VLOOKUP(D1479,Temas[[Tema]:[Columna1]],2,0),"")</f>
        <v/>
      </c>
      <c r="N1479">
        <v>1084.4000000000001</v>
      </c>
      <c r="O1479">
        <v>1183.0999999999999</v>
      </c>
      <c r="P1479">
        <v>1000</v>
      </c>
      <c r="Q1479">
        <v>1484.8</v>
      </c>
      <c r="R1479">
        <v>1796.5</v>
      </c>
      <c r="S1479">
        <v>1964.5</v>
      </c>
      <c r="T1479">
        <v>2693.4</v>
      </c>
      <c r="U1479">
        <v>3051.8</v>
      </c>
      <c r="V1479">
        <v>2376.4</v>
      </c>
      <c r="W1479">
        <v>3581.4</v>
      </c>
      <c r="X1479">
        <v>4927.5</v>
      </c>
      <c r="Y1479">
        <v>4177.5</v>
      </c>
      <c r="Z1479">
        <v>4301.3999999999996</v>
      </c>
      <c r="AA1479">
        <v>3699.2</v>
      </c>
      <c r="AB1479">
        <v>3851</v>
      </c>
      <c r="AC1479">
        <v>3680.2</v>
      </c>
      <c r="AD1479">
        <v>4151.3999999999996</v>
      </c>
      <c r="AE1479">
        <v>5564.6</v>
      </c>
      <c r="AF1479">
        <v>5105.3999999999996</v>
      </c>
      <c r="AG1479">
        <v>4669.8999999999996</v>
      </c>
      <c r="AH1479">
        <v>4177.2</v>
      </c>
    </row>
    <row r="1480" spans="1:34" x14ac:dyDescent="0.25">
      <c r="A1480" s="13" t="s">
        <v>2969</v>
      </c>
      <c r="B1480" s="11"/>
      <c r="F1480" s="12" t="s">
        <v>2967</v>
      </c>
      <c r="G1480" t="s">
        <v>1334</v>
      </c>
      <c r="I1480" t="s">
        <v>2997</v>
      </c>
      <c r="J1480" t="s">
        <v>993</v>
      </c>
      <c r="K1480" s="2" t="str">
        <f>+IFERROR(VLOOKUP(B1480,Sectores[[Sector]:[Columna1]],2),"")</f>
        <v/>
      </c>
      <c r="L1480" s="2" t="str">
        <f>+IFERROR(VLOOKUP(C1480,Contenido[[Contenido]:[Columna1]],2,0),"")</f>
        <v/>
      </c>
      <c r="M1480" s="2" t="str">
        <f>+IFERROR(VLOOKUP(D1480,Temas[[Tema]:[Columna1]],2,0),"")</f>
        <v/>
      </c>
      <c r="N1480">
        <v>538.87</v>
      </c>
      <c r="O1480">
        <v>634.42999999999995</v>
      </c>
      <c r="P1480">
        <v>689.24</v>
      </c>
      <c r="Q1480">
        <v>691.54</v>
      </c>
      <c r="R1480">
        <v>609.54999999999995</v>
      </c>
      <c r="S1480">
        <v>559.86</v>
      </c>
      <c r="T1480">
        <v>530.26</v>
      </c>
      <c r="U1480">
        <v>522.69000000000005</v>
      </c>
      <c r="V1480">
        <v>521.79</v>
      </c>
      <c r="W1480">
        <v>559.66999999999996</v>
      </c>
      <c r="X1480">
        <v>510.38</v>
      </c>
      <c r="Y1480">
        <v>483.36</v>
      </c>
      <c r="Z1480">
        <v>486.75</v>
      </c>
      <c r="AA1480">
        <v>495</v>
      </c>
      <c r="AB1480">
        <v>570.01</v>
      </c>
      <c r="AC1480">
        <v>654.25</v>
      </c>
      <c r="AD1480">
        <v>676.83</v>
      </c>
      <c r="AE1480">
        <v>649.33000000000004</v>
      </c>
      <c r="AF1480">
        <v>640.29</v>
      </c>
      <c r="AG1480">
        <v>702.63</v>
      </c>
      <c r="AH1480">
        <v>792.22</v>
      </c>
    </row>
    <row r="1481" spans="1:34" x14ac:dyDescent="0.25">
      <c r="A1481" s="13" t="s">
        <v>2968</v>
      </c>
      <c r="B1481" s="11"/>
      <c r="F1481" t="s">
        <v>50</v>
      </c>
      <c r="G1481" t="s">
        <v>1334</v>
      </c>
      <c r="I1481" t="s">
        <v>2998</v>
      </c>
      <c r="J1481" t="s">
        <v>993</v>
      </c>
      <c r="K1481" s="2" t="str">
        <f>+IFERROR(VLOOKUP(B1481,Sectores[[Sector]:[Columna1]],2),"")</f>
        <v/>
      </c>
      <c r="L1481" s="2" t="str">
        <f>+IFERROR(VLOOKUP(C1481,Contenido[[Contenido]:[Columna1]],2,0),"")</f>
        <v/>
      </c>
      <c r="M1481" s="2" t="str">
        <f>+IFERROR(VLOOKUP(D1481,Temas[[Tema]:[Columna1]],2,0),"")</f>
        <v/>
      </c>
      <c r="N1481">
        <v>86.02</v>
      </c>
      <c r="O1481">
        <v>95.75</v>
      </c>
      <c r="P1481">
        <v>96.86</v>
      </c>
      <c r="Q1481">
        <v>104.3</v>
      </c>
      <c r="R1481">
        <v>99.19</v>
      </c>
      <c r="S1481">
        <v>95.09</v>
      </c>
      <c r="T1481">
        <v>91.68</v>
      </c>
      <c r="U1481">
        <v>93.85</v>
      </c>
      <c r="V1481">
        <v>96.23</v>
      </c>
      <c r="W1481">
        <v>95.74</v>
      </c>
      <c r="X1481">
        <v>91.36</v>
      </c>
      <c r="Y1481">
        <v>92.09</v>
      </c>
      <c r="Z1481">
        <v>89.78</v>
      </c>
      <c r="AA1481">
        <v>90.02</v>
      </c>
      <c r="AB1481">
        <v>98.13</v>
      </c>
      <c r="AC1481">
        <v>97.2</v>
      </c>
      <c r="AD1481">
        <v>94.37</v>
      </c>
      <c r="AE1481">
        <v>91.93</v>
      </c>
      <c r="AF1481">
        <v>90.75</v>
      </c>
      <c r="AG1481">
        <v>95.04</v>
      </c>
      <c r="AH1481">
        <v>102.43</v>
      </c>
    </row>
    <row r="1482" spans="1:34" x14ac:dyDescent="0.25">
      <c r="A1482" s="14" t="s">
        <v>2970</v>
      </c>
      <c r="B1482" s="11"/>
      <c r="F1482" t="s">
        <v>2972</v>
      </c>
      <c r="G1482" t="s">
        <v>1334</v>
      </c>
      <c r="J1482" t="s">
        <v>993</v>
      </c>
      <c r="K1482" s="2" t="str">
        <f>+IFERROR(VLOOKUP(B1482,Sectores[[Sector]:[Columna1]],2),"")</f>
        <v/>
      </c>
      <c r="L1482" s="2" t="str">
        <f>+IFERROR(VLOOKUP(C1482,Contenido[[Contenido]:[Columna1]],2,0),"")</f>
        <v/>
      </c>
      <c r="M1482" s="2" t="str">
        <f>+IFERROR(VLOOKUP(D1482,Temas[[Tema]:[Columna1]],2,0),"")</f>
        <v/>
      </c>
      <c r="N1482">
        <v>5081</v>
      </c>
      <c r="O1482">
        <v>4591</v>
      </c>
      <c r="P1482">
        <v>4446</v>
      </c>
      <c r="Q1482">
        <v>4797</v>
      </c>
      <c r="R1482">
        <v>6201</v>
      </c>
      <c r="S1482">
        <v>7626</v>
      </c>
      <c r="T1482">
        <v>9470</v>
      </c>
      <c r="U1482">
        <v>10524</v>
      </c>
      <c r="V1482">
        <v>10949</v>
      </c>
      <c r="W1482">
        <v>10296</v>
      </c>
      <c r="X1482">
        <v>12853</v>
      </c>
      <c r="Y1482">
        <v>14617</v>
      </c>
      <c r="Z1482">
        <v>15317</v>
      </c>
      <c r="AA1482">
        <v>15814</v>
      </c>
      <c r="AB1482">
        <v>14653</v>
      </c>
      <c r="AC1482">
        <v>13596</v>
      </c>
      <c r="AD1482">
        <v>13798</v>
      </c>
      <c r="AE1482">
        <v>15046</v>
      </c>
      <c r="AF1482">
        <v>15901</v>
      </c>
      <c r="AG1482">
        <v>14642</v>
      </c>
      <c r="AH1482">
        <v>13038</v>
      </c>
    </row>
    <row r="1483" spans="1:34" x14ac:dyDescent="0.25">
      <c r="A1483" s="14" t="s">
        <v>2971</v>
      </c>
      <c r="B1483" s="11"/>
      <c r="F1483" t="s">
        <v>2972</v>
      </c>
      <c r="G1483" t="s">
        <v>1334</v>
      </c>
      <c r="J1483" t="s">
        <v>993</v>
      </c>
      <c r="K1483" s="2" t="str">
        <f>+IFERROR(VLOOKUP(B1483,Sectores[[Sector]:[Columna1]],2),"")</f>
        <v/>
      </c>
      <c r="L1483" s="2" t="str">
        <f>+IFERROR(VLOOKUP(C1483,Contenido[[Contenido]:[Columna1]],2,0),"")</f>
        <v/>
      </c>
      <c r="M1483" s="2" t="str">
        <f>+IFERROR(VLOOKUP(D1483,Temas[[Tema]:[Columna1]],2,0),"")</f>
        <v/>
      </c>
      <c r="N1483" s="11">
        <v>11326</v>
      </c>
      <c r="O1483" s="11">
        <v>11821</v>
      </c>
      <c r="P1483" s="11">
        <v>12244</v>
      </c>
      <c r="Q1483" s="11">
        <v>12846</v>
      </c>
      <c r="R1483" s="11">
        <v>13997</v>
      </c>
      <c r="S1483" s="11">
        <v>15109</v>
      </c>
      <c r="T1483" s="11">
        <v>16383</v>
      </c>
      <c r="U1483" s="11">
        <v>17468</v>
      </c>
      <c r="V1483" s="11">
        <v>18244</v>
      </c>
      <c r="W1483" s="11">
        <v>17895</v>
      </c>
      <c r="X1483" s="11">
        <v>18952</v>
      </c>
      <c r="Y1483" s="11">
        <v>20306</v>
      </c>
      <c r="Z1483" s="11">
        <v>21447</v>
      </c>
      <c r="AA1483" s="11">
        <v>22386</v>
      </c>
      <c r="AB1483" s="11">
        <v>22745</v>
      </c>
      <c r="AC1483" s="11">
        <v>22681</v>
      </c>
      <c r="AD1483" s="11">
        <v>22751</v>
      </c>
      <c r="AE1483" s="11">
        <v>23718</v>
      </c>
      <c r="AF1483" s="11">
        <v>24744</v>
      </c>
      <c r="AG1483" s="11">
        <v>24969</v>
      </c>
    </row>
    <row r="1484" spans="1:34" x14ac:dyDescent="0.25">
      <c r="A1484" s="14" t="s">
        <v>2973</v>
      </c>
      <c r="B1484" s="11"/>
      <c r="F1484" t="s">
        <v>53</v>
      </c>
      <c r="G1484" t="s">
        <v>2984</v>
      </c>
      <c r="J1484" t="s">
        <v>993</v>
      </c>
      <c r="K1484" s="2" t="str">
        <f>+IFERROR(VLOOKUP(B1484,Sectores[[Sector]:[Columna1]],2),"")</f>
        <v/>
      </c>
      <c r="L1484" s="2" t="str">
        <f>+IFERROR(VLOOKUP(C1484,Contenido[[Contenido]:[Columna1]],2,0),"")</f>
        <v/>
      </c>
      <c r="M1484" s="2" t="str">
        <f>+IFERROR(VLOOKUP(D1484,Temas[[Tema]:[Columna1]],2,0),"")</f>
        <v/>
      </c>
      <c r="N1484" s="11"/>
      <c r="Q1484">
        <v>21651</v>
      </c>
      <c r="R1484">
        <v>33025</v>
      </c>
      <c r="S1484">
        <v>41974</v>
      </c>
      <c r="T1484">
        <v>59380</v>
      </c>
      <c r="U1484">
        <v>68561</v>
      </c>
      <c r="V1484">
        <v>64510</v>
      </c>
      <c r="W1484">
        <v>55463</v>
      </c>
      <c r="X1484">
        <v>71109</v>
      </c>
      <c r="Y1484">
        <v>81438</v>
      </c>
      <c r="Z1484">
        <v>78063</v>
      </c>
      <c r="AA1484">
        <v>76770</v>
      </c>
      <c r="AB1484">
        <v>75065</v>
      </c>
      <c r="AC1484">
        <v>62035</v>
      </c>
      <c r="AD1484">
        <v>60718</v>
      </c>
      <c r="AE1484">
        <v>68823</v>
      </c>
      <c r="AF1484">
        <v>74708</v>
      </c>
      <c r="AG1484">
        <v>68763</v>
      </c>
      <c r="AH1484">
        <v>73485</v>
      </c>
    </row>
    <row r="1485" spans="1:34" x14ac:dyDescent="0.25">
      <c r="A1485" s="14" t="s">
        <v>2974</v>
      </c>
      <c r="B1485" s="11"/>
      <c r="F1485" t="s">
        <v>53</v>
      </c>
      <c r="G1485" t="s">
        <v>2984</v>
      </c>
      <c r="J1485" t="s">
        <v>993</v>
      </c>
      <c r="K1485" s="2" t="str">
        <f>+IFERROR(VLOOKUP(B1485,Sectores[[Sector]:[Columna1]],2),"")</f>
        <v/>
      </c>
      <c r="L1485" s="2" t="str">
        <f>+IFERROR(VLOOKUP(C1485,Contenido[[Contenido]:[Columna1]],2,0),"")</f>
        <v/>
      </c>
      <c r="M1485" s="2" t="str">
        <f>+IFERROR(VLOOKUP(D1485,Temas[[Tema]:[Columna1]],2,0),"")</f>
        <v/>
      </c>
      <c r="N1485" s="11"/>
      <c r="Q1485">
        <v>8789</v>
      </c>
      <c r="R1485">
        <v>16721</v>
      </c>
      <c r="S1485">
        <v>21998</v>
      </c>
      <c r="T1485">
        <v>36456</v>
      </c>
      <c r="U1485">
        <v>42445</v>
      </c>
      <c r="V1485">
        <v>34293</v>
      </c>
      <c r="W1485">
        <v>31877</v>
      </c>
      <c r="X1485">
        <v>44552</v>
      </c>
      <c r="Y1485">
        <v>49083</v>
      </c>
      <c r="Z1485">
        <v>46260</v>
      </c>
      <c r="AA1485">
        <v>43700</v>
      </c>
      <c r="AB1485">
        <v>40437</v>
      </c>
      <c r="AC1485">
        <v>32340</v>
      </c>
      <c r="AD1485">
        <v>30698</v>
      </c>
      <c r="AE1485">
        <v>37139</v>
      </c>
      <c r="AF1485">
        <v>39130</v>
      </c>
      <c r="AG1485">
        <v>35340</v>
      </c>
      <c r="AH1485">
        <v>41770</v>
      </c>
    </row>
    <row r="1486" spans="1:34" x14ac:dyDescent="0.25">
      <c r="A1486" s="14" t="s">
        <v>2975</v>
      </c>
      <c r="B1486" s="11"/>
      <c r="F1486" t="s">
        <v>53</v>
      </c>
      <c r="G1486" t="s">
        <v>2984</v>
      </c>
      <c r="J1486" t="s">
        <v>993</v>
      </c>
      <c r="K1486" s="2" t="str">
        <f>+IFERROR(VLOOKUP(B1486,Sectores[[Sector]:[Columna1]],2),"")</f>
        <v/>
      </c>
      <c r="L1486" s="2" t="str">
        <f>+IFERROR(VLOOKUP(C1486,Contenido[[Contenido]:[Columna1]],2,0),"")</f>
        <v/>
      </c>
      <c r="M1486" s="2" t="str">
        <f>+IFERROR(VLOOKUP(D1486,Temas[[Tema]:[Columna1]],2,0),"")</f>
        <v/>
      </c>
      <c r="N1486" s="11"/>
      <c r="Q1486">
        <v>8011</v>
      </c>
      <c r="R1486">
        <v>15417</v>
      </c>
      <c r="S1486">
        <v>19949</v>
      </c>
      <c r="T1486">
        <v>34087</v>
      </c>
      <c r="U1486">
        <v>39204</v>
      </c>
      <c r="V1486">
        <v>31755</v>
      </c>
      <c r="W1486">
        <v>29695</v>
      </c>
      <c r="X1486">
        <v>41361</v>
      </c>
      <c r="Y1486">
        <v>44670</v>
      </c>
      <c r="Z1486">
        <v>41955</v>
      </c>
      <c r="AA1486">
        <v>39946</v>
      </c>
      <c r="AB1486">
        <v>37317</v>
      </c>
      <c r="AC1486">
        <v>29967</v>
      </c>
      <c r="AD1486">
        <v>27928</v>
      </c>
      <c r="AE1486">
        <v>34006</v>
      </c>
      <c r="AF1486">
        <v>35588</v>
      </c>
      <c r="AG1486">
        <v>32536</v>
      </c>
      <c r="AH1486">
        <v>37993</v>
      </c>
    </row>
    <row r="1487" spans="1:34" x14ac:dyDescent="0.25">
      <c r="A1487" s="14" t="s">
        <v>2976</v>
      </c>
      <c r="F1487" t="s">
        <v>53</v>
      </c>
      <c r="G1487" t="s">
        <v>2984</v>
      </c>
      <c r="J1487" t="s">
        <v>993</v>
      </c>
      <c r="K1487" s="2" t="str">
        <f>+IFERROR(VLOOKUP(B1487,Sectores[[Sector]:[Columna1]],2),"")</f>
        <v/>
      </c>
      <c r="L1487" s="2" t="str">
        <f>+IFERROR(VLOOKUP(C1487,Contenido[[Contenido]:[Columna1]],2,0),"")</f>
        <v/>
      </c>
      <c r="M1487" s="2" t="str">
        <f>+IFERROR(VLOOKUP(D1487,Temas[[Tema]:[Columna1]],2,0),"")</f>
        <v/>
      </c>
      <c r="N1487" s="11"/>
      <c r="Q1487">
        <v>10717</v>
      </c>
      <c r="R1487">
        <v>13891</v>
      </c>
      <c r="S1487">
        <v>17414</v>
      </c>
      <c r="T1487">
        <v>20115</v>
      </c>
      <c r="U1487">
        <v>22829</v>
      </c>
      <c r="V1487">
        <v>26152</v>
      </c>
      <c r="W1487">
        <v>19918</v>
      </c>
      <c r="X1487">
        <v>22185</v>
      </c>
      <c r="Y1487">
        <v>27385</v>
      </c>
      <c r="Z1487">
        <v>26784</v>
      </c>
      <c r="AA1487">
        <v>27422</v>
      </c>
      <c r="AB1487">
        <v>29007</v>
      </c>
      <c r="AC1487">
        <v>24502</v>
      </c>
      <c r="AD1487">
        <v>24138</v>
      </c>
      <c r="AE1487">
        <v>25942</v>
      </c>
      <c r="AF1487">
        <v>29092</v>
      </c>
      <c r="AG1487">
        <v>26637</v>
      </c>
      <c r="AH1487">
        <v>25352</v>
      </c>
    </row>
    <row r="1488" spans="1:34" x14ac:dyDescent="0.25">
      <c r="A1488" s="14" t="s">
        <v>2977</v>
      </c>
      <c r="F1488" t="s">
        <v>53</v>
      </c>
      <c r="G1488" t="s">
        <v>2984</v>
      </c>
      <c r="J1488" t="s">
        <v>993</v>
      </c>
      <c r="K1488" s="2" t="str">
        <f>+IFERROR(VLOOKUP(B1488,Sectores[[Sector]:[Columna1]],2),"")</f>
        <v/>
      </c>
      <c r="L1488" s="2" t="str">
        <f>+IFERROR(VLOOKUP(C1488,Contenido[[Contenido]:[Columna1]],2,0),"")</f>
        <v/>
      </c>
      <c r="M1488" s="2" t="str">
        <f>+IFERROR(VLOOKUP(D1488,Temas[[Tema]:[Columna1]],2,0),"")</f>
        <v/>
      </c>
      <c r="N1488" s="11"/>
      <c r="Q1488">
        <v>2145</v>
      </c>
      <c r="R1488">
        <v>2414</v>
      </c>
      <c r="S1488">
        <v>2562</v>
      </c>
      <c r="T1488">
        <v>2809</v>
      </c>
      <c r="U1488">
        <v>3287</v>
      </c>
      <c r="V1488">
        <v>4066</v>
      </c>
      <c r="W1488">
        <v>3668</v>
      </c>
      <c r="X1488">
        <v>4372</v>
      </c>
      <c r="Y1488">
        <v>4969</v>
      </c>
      <c r="Z1488">
        <v>5019</v>
      </c>
      <c r="AA1488">
        <v>5647</v>
      </c>
      <c r="AB1488">
        <v>5621</v>
      </c>
      <c r="AC1488">
        <v>5194</v>
      </c>
      <c r="AD1488">
        <v>5882</v>
      </c>
      <c r="AE1488">
        <v>5742</v>
      </c>
      <c r="AF1488">
        <v>6486</v>
      </c>
      <c r="AG1488">
        <v>6786</v>
      </c>
      <c r="AH1488">
        <v>6363</v>
      </c>
    </row>
    <row r="1489" spans="1:34" x14ac:dyDescent="0.25">
      <c r="A1489" s="14" t="s">
        <v>2978</v>
      </c>
      <c r="F1489" t="s">
        <v>53</v>
      </c>
      <c r="G1489" t="s">
        <v>2984</v>
      </c>
      <c r="J1489" t="s">
        <v>993</v>
      </c>
      <c r="K1489" s="2" t="str">
        <f>+IFERROR(VLOOKUP(B1489,Sectores[[Sector]:[Columna1]],2),"")</f>
        <v/>
      </c>
      <c r="L1489" s="2" t="str">
        <f>+IFERROR(VLOOKUP(C1489,Contenido[[Contenido]:[Columna1]],2,0),"")</f>
        <v/>
      </c>
      <c r="M1489" s="2" t="str">
        <f>+IFERROR(VLOOKUP(D1489,Temas[[Tema]:[Columna1]],2,0),"")</f>
        <v/>
      </c>
      <c r="N1489" s="11"/>
      <c r="Q1489">
        <v>17868</v>
      </c>
      <c r="R1489">
        <v>22864</v>
      </c>
      <c r="S1489">
        <v>30674</v>
      </c>
      <c r="T1489">
        <v>36483</v>
      </c>
      <c r="U1489">
        <v>44478</v>
      </c>
      <c r="V1489">
        <v>58455</v>
      </c>
      <c r="W1489">
        <v>40142</v>
      </c>
      <c r="X1489">
        <v>55216</v>
      </c>
      <c r="Y1489">
        <v>70666</v>
      </c>
      <c r="Z1489">
        <v>75455</v>
      </c>
      <c r="AA1489">
        <v>74755</v>
      </c>
      <c r="AB1489">
        <v>68599</v>
      </c>
      <c r="AC1489">
        <v>58609</v>
      </c>
      <c r="AD1489">
        <v>55855</v>
      </c>
      <c r="AE1489">
        <v>61472</v>
      </c>
      <c r="AF1489">
        <v>70498</v>
      </c>
      <c r="AG1489">
        <v>65810</v>
      </c>
      <c r="AH1489">
        <v>55116</v>
      </c>
    </row>
    <row r="1490" spans="1:34" x14ac:dyDescent="0.25">
      <c r="A1490" s="14" t="s">
        <v>2979</v>
      </c>
      <c r="F1490" t="s">
        <v>139</v>
      </c>
      <c r="G1490" t="s">
        <v>2984</v>
      </c>
      <c r="J1490" t="s">
        <v>993</v>
      </c>
      <c r="K1490" s="2" t="str">
        <f>+IFERROR(VLOOKUP(B1490,Sectores[[Sector]:[Columna1]],2),"")</f>
        <v/>
      </c>
      <c r="L1490" s="2" t="str">
        <f>+IFERROR(VLOOKUP(C1490,Contenido[[Contenido]:[Columna1]],2,0),"")</f>
        <v/>
      </c>
      <c r="M1490" s="2" t="str">
        <f>+IFERROR(VLOOKUP(D1490,Temas[[Tema]:[Columna1]],2,0),"")</f>
        <v/>
      </c>
      <c r="N1490" s="11"/>
      <c r="Q1490">
        <v>4719</v>
      </c>
      <c r="R1490">
        <v>6000</v>
      </c>
      <c r="S1490">
        <v>7472</v>
      </c>
      <c r="T1490">
        <v>9150</v>
      </c>
      <c r="U1490">
        <v>11063</v>
      </c>
      <c r="V1490">
        <v>13300</v>
      </c>
      <c r="W1490">
        <v>9990</v>
      </c>
      <c r="X1490">
        <v>15493</v>
      </c>
      <c r="Y1490">
        <v>18620</v>
      </c>
      <c r="Z1490">
        <v>19706</v>
      </c>
      <c r="AA1490">
        <v>21028</v>
      </c>
      <c r="AB1490">
        <v>19431</v>
      </c>
      <c r="AC1490">
        <v>17862</v>
      </c>
      <c r="AD1490">
        <v>17798</v>
      </c>
      <c r="AE1490">
        <v>20734</v>
      </c>
      <c r="AF1490">
        <v>22460</v>
      </c>
      <c r="AG1490">
        <v>20119</v>
      </c>
      <c r="AH1490">
        <v>16346</v>
      </c>
    </row>
    <row r="1491" spans="1:34" x14ac:dyDescent="0.25">
      <c r="A1491" s="14" t="s">
        <v>2980</v>
      </c>
      <c r="F1491" t="s">
        <v>139</v>
      </c>
      <c r="G1491" t="s">
        <v>2984</v>
      </c>
      <c r="J1491" t="s">
        <v>993</v>
      </c>
      <c r="K1491" s="2" t="str">
        <f>+IFERROR(VLOOKUP(B1491,Sectores[[Sector]:[Columna1]],2),"")</f>
        <v/>
      </c>
      <c r="L1491" s="2" t="str">
        <f>+IFERROR(VLOOKUP(C1491,Contenido[[Contenido]:[Columna1]],2,0),"")</f>
        <v/>
      </c>
      <c r="M1491" s="2" t="str">
        <f>+IFERROR(VLOOKUP(D1491,Temas[[Tema]:[Columna1]],2,0),"")</f>
        <v/>
      </c>
      <c r="N1491" s="11"/>
      <c r="Q1491">
        <v>1743</v>
      </c>
      <c r="R1491">
        <v>2347</v>
      </c>
      <c r="S1491">
        <v>2991</v>
      </c>
      <c r="T1491">
        <v>3771</v>
      </c>
      <c r="U1491">
        <v>4410</v>
      </c>
      <c r="V1491">
        <v>5169</v>
      </c>
      <c r="W1491">
        <v>3462</v>
      </c>
      <c r="X1491">
        <v>6349</v>
      </c>
      <c r="Y1491">
        <v>7358</v>
      </c>
      <c r="Z1491">
        <v>7878</v>
      </c>
      <c r="AA1491">
        <v>8768</v>
      </c>
      <c r="AB1491">
        <v>7355</v>
      </c>
      <c r="AC1491">
        <v>6877</v>
      </c>
      <c r="AD1491">
        <v>7055</v>
      </c>
      <c r="AE1491">
        <v>8118</v>
      </c>
      <c r="AF1491">
        <v>8920</v>
      </c>
      <c r="AG1491">
        <v>7491</v>
      </c>
      <c r="AH1491">
        <v>5655</v>
      </c>
    </row>
    <row r="1492" spans="1:34" x14ac:dyDescent="0.25">
      <c r="A1492" s="14" t="s">
        <v>2981</v>
      </c>
      <c r="F1492" t="s">
        <v>139</v>
      </c>
      <c r="G1492" t="s">
        <v>2984</v>
      </c>
      <c r="J1492" t="s">
        <v>993</v>
      </c>
      <c r="K1492" s="2" t="str">
        <f>+IFERROR(VLOOKUP(B1492,Sectores[[Sector]:[Columna1]],2),"")</f>
        <v/>
      </c>
      <c r="L1492" s="2" t="str">
        <f>+IFERROR(VLOOKUP(C1492,Contenido[[Contenido]:[Columna1]],2,0),"")</f>
        <v/>
      </c>
      <c r="M1492" s="2" t="str">
        <f>+IFERROR(VLOOKUP(D1492,Temas[[Tema]:[Columna1]],2,0),"")</f>
        <v/>
      </c>
      <c r="N1492" s="11"/>
      <c r="Q1492">
        <v>7767</v>
      </c>
      <c r="R1492">
        <v>9892</v>
      </c>
      <c r="S1492">
        <v>12229</v>
      </c>
      <c r="T1492">
        <v>14150</v>
      </c>
      <c r="U1492">
        <v>17107</v>
      </c>
      <c r="V1492">
        <v>21999</v>
      </c>
      <c r="W1492">
        <v>15576</v>
      </c>
      <c r="X1492">
        <v>20879</v>
      </c>
      <c r="Y1492">
        <v>25782</v>
      </c>
      <c r="Z1492">
        <v>27126</v>
      </c>
      <c r="AA1492">
        <v>25743</v>
      </c>
      <c r="AB1492">
        <v>24795</v>
      </c>
      <c r="AC1492">
        <v>23142</v>
      </c>
      <c r="AD1492">
        <v>21139</v>
      </c>
      <c r="AE1492">
        <v>21918</v>
      </c>
      <c r="AF1492">
        <v>25460</v>
      </c>
      <c r="AG1492">
        <v>24041</v>
      </c>
      <c r="AH1492">
        <v>22886</v>
      </c>
    </row>
    <row r="1493" spans="1:34" x14ac:dyDescent="0.25">
      <c r="A1493" s="14" t="s">
        <v>2982</v>
      </c>
      <c r="F1493" t="s">
        <v>139</v>
      </c>
      <c r="G1493" t="s">
        <v>2984</v>
      </c>
      <c r="J1493" t="s">
        <v>993</v>
      </c>
      <c r="K1493" s="2" t="str">
        <f>+IFERROR(VLOOKUP(B1493,Sectores[[Sector]:[Columna1]],2),"")</f>
        <v/>
      </c>
      <c r="L1493" s="2" t="str">
        <f>+IFERROR(VLOOKUP(C1493,Contenido[[Contenido]:[Columna1]],2,0),"")</f>
        <v/>
      </c>
      <c r="M1493" s="2" t="str">
        <f>+IFERROR(VLOOKUP(D1493,Temas[[Tema]:[Columna1]],2,0),"")</f>
        <v/>
      </c>
      <c r="N1493" s="11"/>
      <c r="Q1493">
        <v>3273</v>
      </c>
      <c r="R1493">
        <v>4589</v>
      </c>
      <c r="S1493">
        <v>6383</v>
      </c>
      <c r="T1493">
        <v>8266</v>
      </c>
      <c r="U1493">
        <v>10904</v>
      </c>
      <c r="V1493">
        <v>16041</v>
      </c>
      <c r="W1493">
        <v>8926</v>
      </c>
      <c r="X1493">
        <v>11320</v>
      </c>
      <c r="Y1493">
        <v>16095</v>
      </c>
      <c r="Z1493">
        <v>16092</v>
      </c>
      <c r="AA1493">
        <v>15614</v>
      </c>
      <c r="AB1493">
        <v>14034</v>
      </c>
      <c r="AC1493">
        <v>8056</v>
      </c>
      <c r="AD1493">
        <v>7138</v>
      </c>
      <c r="AE1493">
        <v>9001</v>
      </c>
      <c r="AF1493">
        <v>11455</v>
      </c>
      <c r="AG1493">
        <v>10565</v>
      </c>
      <c r="AH1493">
        <v>6929</v>
      </c>
    </row>
    <row r="1494" spans="1:34" x14ac:dyDescent="0.25">
      <c r="A1494" s="14" t="s">
        <v>2983</v>
      </c>
      <c r="F1494" t="s">
        <v>139</v>
      </c>
      <c r="G1494" t="s">
        <v>2984</v>
      </c>
      <c r="J1494" t="s">
        <v>993</v>
      </c>
      <c r="K1494" s="2" t="str">
        <f>+IFERROR(VLOOKUP(B1494,Sectores[[Sector]:[Columna1]],2),"")</f>
        <v/>
      </c>
      <c r="L1494" s="2" t="str">
        <f>+IFERROR(VLOOKUP(C1494,Contenido[[Contenido]:[Columna1]],2,0),"")</f>
        <v/>
      </c>
      <c r="M1494" s="2" t="str">
        <f>+IFERROR(VLOOKUP(D1494,Temas[[Tema]:[Columna1]],2,0),"")</f>
        <v/>
      </c>
      <c r="N1494" s="11"/>
      <c r="Q1494">
        <v>3486</v>
      </c>
      <c r="R1494">
        <v>4234</v>
      </c>
      <c r="S1494">
        <v>6842</v>
      </c>
      <c r="T1494">
        <v>7421</v>
      </c>
      <c r="U1494">
        <v>8533</v>
      </c>
      <c r="V1494">
        <v>11454</v>
      </c>
      <c r="W1494">
        <v>8352</v>
      </c>
      <c r="X1494">
        <v>11315</v>
      </c>
      <c r="Y1494">
        <v>14352</v>
      </c>
      <c r="Z1494">
        <v>17168</v>
      </c>
      <c r="AA1494">
        <v>16968</v>
      </c>
      <c r="AB1494">
        <v>14592</v>
      </c>
      <c r="AC1494">
        <v>13328</v>
      </c>
      <c r="AD1494">
        <v>13301</v>
      </c>
      <c r="AE1494">
        <v>13576</v>
      </c>
      <c r="AF1494">
        <v>15309</v>
      </c>
      <c r="AG1494">
        <v>15164</v>
      </c>
      <c r="AH1494">
        <v>13065</v>
      </c>
    </row>
    <row r="1495" spans="1:34" x14ac:dyDescent="0.25">
      <c r="A1495" s="14" t="s">
        <v>2985</v>
      </c>
      <c r="G1495" t="s">
        <v>2984</v>
      </c>
      <c r="I1495" t="s">
        <v>2987</v>
      </c>
      <c r="J1495" t="s">
        <v>993</v>
      </c>
      <c r="K1495" s="2" t="str">
        <f>+IFERROR(VLOOKUP(B1495,Sectores[[Sector]:[Columna1]],2),"")</f>
        <v/>
      </c>
      <c r="L1495" s="2" t="str">
        <f>+IFERROR(VLOOKUP(C1495,Contenido[[Contenido]:[Columna1]],2,0),"")</f>
        <v/>
      </c>
      <c r="M1495" s="2" t="str">
        <f>+IFERROR(VLOOKUP(D1495,Temas[[Tema]:[Columna1]],2,0),"")</f>
        <v/>
      </c>
      <c r="N1495" s="11"/>
      <c r="Q1495">
        <v>-222.2</v>
      </c>
      <c r="R1495">
        <v>2821.2</v>
      </c>
      <c r="S1495">
        <v>1824.6</v>
      </c>
      <c r="T1495">
        <v>7004.2</v>
      </c>
      <c r="U1495">
        <v>7423</v>
      </c>
      <c r="V1495">
        <v>-6698.5</v>
      </c>
      <c r="W1495">
        <v>3220</v>
      </c>
      <c r="X1495">
        <v>3068.8</v>
      </c>
      <c r="Y1495">
        <v>-6833.5</v>
      </c>
      <c r="Z1495">
        <v>-11838.2</v>
      </c>
      <c r="AA1495">
        <v>-13261.4</v>
      </c>
      <c r="AB1495">
        <v>-5225.3999999999996</v>
      </c>
      <c r="AC1495">
        <v>-5735.3</v>
      </c>
      <c r="AD1495">
        <v>-4974.1000000000004</v>
      </c>
      <c r="AE1495">
        <v>-6444.6</v>
      </c>
      <c r="AF1495">
        <v>-11640.4</v>
      </c>
      <c r="AG1495">
        <v>-10453.5</v>
      </c>
      <c r="AH1495">
        <v>3369.6</v>
      </c>
    </row>
    <row r="1496" spans="1:34" x14ac:dyDescent="0.25">
      <c r="A1496" s="14" t="s">
        <v>2986</v>
      </c>
      <c r="G1496" t="s">
        <v>2984</v>
      </c>
      <c r="I1496" t="s">
        <v>2988</v>
      </c>
      <c r="J1496" t="s">
        <v>993</v>
      </c>
      <c r="K1496" s="2" t="str">
        <f>+IFERROR(VLOOKUP(B1496,Sectores[[Sector]:[Columna1]],2),"")</f>
        <v/>
      </c>
      <c r="L1496" s="2" t="str">
        <f>+IFERROR(VLOOKUP(C1496,Contenido[[Contenido]:[Columna1]],2,0),"")</f>
        <v/>
      </c>
      <c r="M1496" s="2" t="str">
        <f>+IFERROR(VLOOKUP(D1496,Temas[[Tema]:[Columna1]],2,0),"")</f>
        <v/>
      </c>
      <c r="N1496" s="11"/>
      <c r="Q1496">
        <v>3783</v>
      </c>
      <c r="R1496">
        <v>10161.200000000001</v>
      </c>
      <c r="S1496">
        <v>11300.4</v>
      </c>
      <c r="T1496">
        <v>22897.200000000001</v>
      </c>
      <c r="U1496">
        <v>24083.1</v>
      </c>
      <c r="V1496">
        <v>6054.7</v>
      </c>
      <c r="W1496">
        <v>15320.8</v>
      </c>
      <c r="X1496">
        <v>15892.5</v>
      </c>
      <c r="Y1496">
        <v>10772.3</v>
      </c>
      <c r="Z1496">
        <v>2608.4</v>
      </c>
      <c r="AA1496">
        <v>2015.4</v>
      </c>
      <c r="AB1496">
        <v>6465.8</v>
      </c>
      <c r="AC1496">
        <v>3426.1</v>
      </c>
      <c r="AD1496">
        <v>4863.6000000000004</v>
      </c>
      <c r="AE1496">
        <v>7350.9</v>
      </c>
      <c r="AF1496">
        <v>4210.8999999999996</v>
      </c>
      <c r="AG1496">
        <v>2952.6</v>
      </c>
      <c r="AH1496">
        <v>18368.900000000001</v>
      </c>
    </row>
    <row r="1497" spans="1:34" x14ac:dyDescent="0.25">
      <c r="A1497" s="14" t="s">
        <v>2989</v>
      </c>
      <c r="G1497" t="s">
        <v>1334</v>
      </c>
      <c r="I1497" t="s">
        <v>2990</v>
      </c>
      <c r="J1497" t="s">
        <v>993</v>
      </c>
      <c r="K1497" s="2" t="str">
        <f>+IFERROR(VLOOKUP(B1497,Sectores[[Sector]:[Columna1]],2),"")</f>
        <v/>
      </c>
      <c r="L1497" s="2" t="str">
        <f>+IFERROR(VLOOKUP(C1497,Contenido[[Contenido]:[Columna1]],2,0),"")</f>
        <v/>
      </c>
      <c r="M1497" s="2" t="str">
        <f>+IFERROR(VLOOKUP(D1497,Temas[[Tema]:[Columna1]],2,0),"")</f>
        <v/>
      </c>
      <c r="N1497" s="11">
        <v>15110</v>
      </c>
      <c r="O1497" s="11">
        <v>14400</v>
      </c>
      <c r="P1497" s="11">
        <v>15351</v>
      </c>
      <c r="Q1497" s="11">
        <v>15851</v>
      </c>
      <c r="R1497" s="11">
        <v>16016</v>
      </c>
      <c r="S1497" s="11">
        <v>16963</v>
      </c>
      <c r="T1497">
        <v>19429</v>
      </c>
      <c r="U1497">
        <v>16910</v>
      </c>
      <c r="V1497">
        <v>23162</v>
      </c>
      <c r="W1497">
        <v>25373</v>
      </c>
      <c r="X1497">
        <v>27864</v>
      </c>
      <c r="Y1497">
        <v>41979</v>
      </c>
      <c r="Z1497">
        <v>41649</v>
      </c>
      <c r="AA1497">
        <v>41094</v>
      </c>
      <c r="AB1497">
        <v>40447</v>
      </c>
      <c r="AC1497">
        <v>38643</v>
      </c>
      <c r="AD1497">
        <v>40494</v>
      </c>
      <c r="AE1497">
        <v>38983</v>
      </c>
      <c r="AF1497">
        <v>39861</v>
      </c>
      <c r="AG1497">
        <v>40657</v>
      </c>
      <c r="AH1497">
        <v>39200</v>
      </c>
    </row>
    <row r="1498" spans="1:34" x14ac:dyDescent="0.25">
      <c r="A1498" s="14" t="s">
        <v>2991</v>
      </c>
      <c r="G1498" t="s">
        <v>2984</v>
      </c>
      <c r="I1498" t="s">
        <v>2993</v>
      </c>
      <c r="J1498" t="s">
        <v>993</v>
      </c>
      <c r="K1498" s="2" t="str">
        <f>+IFERROR(VLOOKUP(B1498,Sectores[[Sector]:[Columna1]],2),"")</f>
        <v/>
      </c>
      <c r="L1498" s="2" t="str">
        <f>+IFERROR(VLOOKUP(C1498,Contenido[[Contenido]:[Columna1]],2,0),"")</f>
        <v/>
      </c>
      <c r="M1498" s="2" t="str">
        <f>+IFERROR(VLOOKUP(D1498,Temas[[Tema]:[Columna1]],2,0),"")</f>
        <v/>
      </c>
      <c r="N1498" s="11"/>
      <c r="Q1498">
        <v>44323.3</v>
      </c>
      <c r="R1498">
        <v>44388.4</v>
      </c>
      <c r="S1498">
        <v>46184.1</v>
      </c>
      <c r="T1498">
        <v>49669.7</v>
      </c>
      <c r="U1498">
        <v>56084.4</v>
      </c>
      <c r="V1498">
        <v>65042.9</v>
      </c>
      <c r="W1498">
        <v>73893.100000000006</v>
      </c>
      <c r="X1498">
        <v>86570.2</v>
      </c>
      <c r="Y1498">
        <v>100972.6</v>
      </c>
      <c r="Z1498">
        <v>122668.4</v>
      </c>
      <c r="AA1498">
        <v>136351.1</v>
      </c>
      <c r="AB1498">
        <v>152134.6</v>
      </c>
      <c r="AC1498">
        <v>160903.6</v>
      </c>
      <c r="AD1498">
        <v>164814.9</v>
      </c>
      <c r="AE1498">
        <v>180449.1</v>
      </c>
      <c r="AF1498">
        <v>183344.4</v>
      </c>
      <c r="AG1498">
        <v>197234.1</v>
      </c>
      <c r="AH1498">
        <v>208980.8</v>
      </c>
    </row>
    <row r="1499" spans="1:34" x14ac:dyDescent="0.25">
      <c r="A1499" s="14" t="s">
        <v>2992</v>
      </c>
      <c r="G1499" t="s">
        <v>2984</v>
      </c>
      <c r="I1499" t="s">
        <v>2994</v>
      </c>
      <c r="J1499" t="s">
        <v>993</v>
      </c>
      <c r="K1499" s="2" t="str">
        <f>+IFERROR(VLOOKUP(B1499,Sectores[[Sector]:[Columna1]],2),"")</f>
        <v/>
      </c>
      <c r="L1499" s="2" t="str">
        <f>+IFERROR(VLOOKUP(C1499,Contenido[[Contenido]:[Columna1]],2,0),"")</f>
        <v/>
      </c>
      <c r="M1499" s="2" t="str">
        <f>+IFERROR(VLOOKUP(D1499,Temas[[Tema]:[Columna1]],2,0),"")</f>
        <v/>
      </c>
      <c r="N1499" s="11"/>
      <c r="Q1499">
        <v>-29251.9</v>
      </c>
      <c r="R1499">
        <v>-24187.599999999999</v>
      </c>
      <c r="S1499">
        <v>-24431.7</v>
      </c>
      <c r="T1499">
        <v>-7465.8</v>
      </c>
      <c r="U1499">
        <v>4837.2</v>
      </c>
      <c r="V1499">
        <v>-17821.5</v>
      </c>
      <c r="W1499">
        <v>-12779.7</v>
      </c>
      <c r="X1499">
        <v>-17955.5</v>
      </c>
      <c r="Y1499">
        <v>-22255.1</v>
      </c>
      <c r="Z1499">
        <v>-33826.1</v>
      </c>
      <c r="AA1499">
        <v>-28983.3</v>
      </c>
      <c r="AB1499">
        <v>-26250.2</v>
      </c>
      <c r="AC1499">
        <v>-36787.1</v>
      </c>
      <c r="AD1499">
        <v>-41390</v>
      </c>
      <c r="AE1499">
        <v>-55022.8</v>
      </c>
      <c r="AF1499">
        <v>-62946</v>
      </c>
      <c r="AG1499">
        <v>-40256.199999999997</v>
      </c>
      <c r="AH1499">
        <v>-24995.7</v>
      </c>
    </row>
    <row r="1500" spans="1:34" x14ac:dyDescent="0.25">
      <c r="A1500" s="14" t="s">
        <v>2996</v>
      </c>
      <c r="F1500" t="s">
        <v>50</v>
      </c>
      <c r="G1500" t="s">
        <v>2736</v>
      </c>
      <c r="I1500" t="s">
        <v>2995</v>
      </c>
      <c r="J1500" t="s">
        <v>993</v>
      </c>
      <c r="K1500" s="2" t="str">
        <f>+IFERROR(VLOOKUP(B1500,Sectores[[Sector]:[Columna1]],2),"")</f>
        <v/>
      </c>
      <c r="L1500" s="2" t="str">
        <f>+IFERROR(VLOOKUP(C1500,Contenido[[Contenido]:[Columna1]],2,0),"")</f>
        <v/>
      </c>
      <c r="M1500" s="2" t="str">
        <f>+IFERROR(VLOOKUP(D1500,Temas[[Tema]:[Columna1]],2,0),"")</f>
        <v/>
      </c>
      <c r="N1500" s="11"/>
      <c r="W1500">
        <v>88.1</v>
      </c>
      <c r="X1500">
        <v>90</v>
      </c>
      <c r="Y1500">
        <v>93.3</v>
      </c>
      <c r="Z1500">
        <v>96.4</v>
      </c>
      <c r="AA1500">
        <v>99.7</v>
      </c>
      <c r="AB1500">
        <v>100</v>
      </c>
      <c r="AC1500">
        <v>100.5</v>
      </c>
      <c r="AD1500">
        <v>99.6</v>
      </c>
      <c r="AE1500">
        <v>98.5</v>
      </c>
      <c r="AF1500">
        <v>101.9</v>
      </c>
      <c r="AG1500">
        <v>101.3</v>
      </c>
      <c r="AH1500">
        <v>100.3</v>
      </c>
    </row>
    <row r="1501" spans="1:34" x14ac:dyDescent="0.25">
      <c r="A1501" s="14" t="s">
        <v>2999</v>
      </c>
      <c r="F1501" t="s">
        <v>3001</v>
      </c>
      <c r="G1501" t="s">
        <v>1334</v>
      </c>
      <c r="J1501" t="s">
        <v>993</v>
      </c>
      <c r="K1501" s="2" t="str">
        <f>+IFERROR(VLOOKUP(B1501,Sectores[[Sector]:[Columna1]],2),"")</f>
        <v/>
      </c>
      <c r="L1501" s="2" t="str">
        <f>+IFERROR(VLOOKUP(C1501,Contenido[[Contenido]:[Columna1]],2,0),"")</f>
        <v/>
      </c>
      <c r="M1501" s="2" t="str">
        <f>+IFERROR(VLOOKUP(D1501,Temas[[Tema]:[Columna1]],2,0),"")</f>
        <v/>
      </c>
      <c r="N1501" s="11">
        <v>0.8</v>
      </c>
      <c r="O1501" s="11">
        <v>0.7</v>
      </c>
      <c r="P1501">
        <v>0.7</v>
      </c>
      <c r="Q1501">
        <v>0.8</v>
      </c>
      <c r="R1501">
        <v>1.3</v>
      </c>
      <c r="S1501">
        <v>1.7</v>
      </c>
      <c r="T1501">
        <v>3</v>
      </c>
      <c r="U1501">
        <v>3.2</v>
      </c>
      <c r="V1501">
        <v>3.2</v>
      </c>
      <c r="W1501">
        <v>2.2999999999999998</v>
      </c>
      <c r="X1501">
        <v>3.4</v>
      </c>
      <c r="Y1501">
        <v>4</v>
      </c>
      <c r="Z1501">
        <v>3.6</v>
      </c>
      <c r="AA1501">
        <v>3.3</v>
      </c>
      <c r="AB1501">
        <v>3.1</v>
      </c>
      <c r="AC1501">
        <v>2.5</v>
      </c>
      <c r="AD1501">
        <v>2.2000000000000002</v>
      </c>
      <c r="AE1501">
        <v>2.8</v>
      </c>
      <c r="AF1501">
        <v>3</v>
      </c>
      <c r="AG1501">
        <v>2.7</v>
      </c>
      <c r="AH1501">
        <v>2.8</v>
      </c>
    </row>
    <row r="1502" spans="1:34" x14ac:dyDescent="0.25">
      <c r="A1502" s="14" t="s">
        <v>3000</v>
      </c>
      <c r="F1502" t="s">
        <v>3002</v>
      </c>
      <c r="G1502" t="s">
        <v>1334</v>
      </c>
      <c r="J1502" t="s">
        <v>993</v>
      </c>
      <c r="K1502" s="2" t="str">
        <f>+IFERROR(VLOOKUP(B1502,Sectores[[Sector]:[Columna1]],2),"")</f>
        <v/>
      </c>
      <c r="L1502" s="2" t="str">
        <f>+IFERROR(VLOOKUP(C1502,Contenido[[Contenido]:[Columna1]],2,0),"")</f>
        <v/>
      </c>
      <c r="M1502" s="2" t="str">
        <f>+IFERROR(VLOOKUP(D1502,Temas[[Tema]:[Columna1]],2,0),"")</f>
        <v/>
      </c>
      <c r="N1502" s="11">
        <v>30.3</v>
      </c>
      <c r="O1502">
        <v>25.9</v>
      </c>
      <c r="P1502">
        <v>26.1</v>
      </c>
      <c r="Q1502">
        <v>31.1</v>
      </c>
      <c r="R1502">
        <v>41.4</v>
      </c>
      <c r="S1502">
        <v>56.4</v>
      </c>
      <c r="T1502">
        <v>66.099999999999994</v>
      </c>
      <c r="U1502">
        <v>72.3</v>
      </c>
      <c r="V1502">
        <v>99.6</v>
      </c>
      <c r="W1502">
        <v>61.7</v>
      </c>
      <c r="X1502">
        <v>79.400000000000006</v>
      </c>
      <c r="Y1502">
        <v>95.1</v>
      </c>
      <c r="Z1502">
        <v>94.2</v>
      </c>
      <c r="AA1502">
        <v>97.9</v>
      </c>
      <c r="AB1502">
        <v>93.1</v>
      </c>
      <c r="AC1502">
        <v>48.7</v>
      </c>
      <c r="AD1502">
        <v>43.2</v>
      </c>
      <c r="AE1502">
        <v>50.9</v>
      </c>
      <c r="AF1502">
        <v>64.8</v>
      </c>
      <c r="AG1502">
        <v>57</v>
      </c>
      <c r="AH1502">
        <v>39.299999999999997</v>
      </c>
    </row>
    <row r="1503" spans="1:34" x14ac:dyDescent="0.25">
      <c r="A1503" s="14" t="s">
        <v>3003</v>
      </c>
      <c r="G1503" t="s">
        <v>995</v>
      </c>
      <c r="J1503" t="s">
        <v>993</v>
      </c>
      <c r="K1503" s="2" t="str">
        <f>+IFERROR(VLOOKUP(B1503,Sectores[[Sector]:[Columna1]],2),"")</f>
        <v/>
      </c>
      <c r="L1503" s="2" t="str">
        <f>+IFERROR(VLOOKUP(C1503,Contenido[[Contenido]:[Columna1]],2,0),"")</f>
        <v/>
      </c>
      <c r="M1503" s="2" t="str">
        <f>+IFERROR(VLOOKUP(D1503,Temas[[Tema]:[Columna1]],2,0),"")</f>
        <v/>
      </c>
      <c r="T1503">
        <v>5</v>
      </c>
      <c r="U1503">
        <v>3.9</v>
      </c>
      <c r="V1503">
        <v>4.9000000000000004</v>
      </c>
      <c r="W1503">
        <v>5.8</v>
      </c>
      <c r="X1503">
        <v>8.6</v>
      </c>
      <c r="Y1503">
        <v>11.1</v>
      </c>
      <c r="Z1503">
        <v>11.9</v>
      </c>
      <c r="AA1503">
        <v>12.7</v>
      </c>
      <c r="AB1503">
        <v>15</v>
      </c>
      <c r="AC1503">
        <v>17.3</v>
      </c>
      <c r="AD1503">
        <v>21</v>
      </c>
      <c r="AE1503">
        <v>23.6</v>
      </c>
      <c r="AF1503">
        <v>25.6</v>
      </c>
      <c r="AG1503">
        <v>28.2</v>
      </c>
      <c r="AH1503">
        <v>32.5</v>
      </c>
    </row>
    <row r="1504" spans="1:34" x14ac:dyDescent="0.25">
      <c r="A1504" s="10" t="s">
        <v>3004</v>
      </c>
      <c r="G1504" t="s">
        <v>995</v>
      </c>
      <c r="J1504" t="s">
        <v>993</v>
      </c>
      <c r="K1504" s="2" t="str">
        <f>+IFERROR(VLOOKUP(B1504,Sectores[[Sector]:[Columna1]],2),"")</f>
        <v/>
      </c>
      <c r="L1504" s="2" t="str">
        <f>+IFERROR(VLOOKUP(C1504,Contenido[[Contenido]:[Columna1]],2,0),"")</f>
        <v/>
      </c>
      <c r="M1504" s="2" t="str">
        <f>+IFERROR(VLOOKUP(D1504,Temas[[Tema]:[Columna1]],2,0),"")</f>
        <v/>
      </c>
      <c r="T1504">
        <v>-6.6</v>
      </c>
      <c r="U1504">
        <v>-13</v>
      </c>
      <c r="V1504">
        <v>-19.3</v>
      </c>
      <c r="W1504">
        <v>-10.5</v>
      </c>
      <c r="X1504">
        <v>-7</v>
      </c>
      <c r="Y1504">
        <v>-8.6</v>
      </c>
      <c r="Z1504">
        <v>-6.8</v>
      </c>
      <c r="AA1504">
        <v>-5.6</v>
      </c>
      <c r="AB1504">
        <v>-4.3</v>
      </c>
      <c r="AC1504">
        <v>-3.4</v>
      </c>
      <c r="AD1504">
        <v>0.9</v>
      </c>
      <c r="AE1504">
        <v>4.4000000000000004</v>
      </c>
      <c r="AF1504">
        <v>5.7</v>
      </c>
      <c r="AG1504">
        <v>8</v>
      </c>
      <c r="AH1504">
        <v>13.4</v>
      </c>
    </row>
    <row r="1505" spans="1:35" x14ac:dyDescent="0.25">
      <c r="A1505" s="10" t="s">
        <v>3005</v>
      </c>
      <c r="G1505" t="s">
        <v>995</v>
      </c>
      <c r="J1505" t="s">
        <v>993</v>
      </c>
      <c r="K1505" s="2" t="str">
        <f>+IFERROR(VLOOKUP(B1505,Sectores[[Sector]:[Columna1]],2),"")</f>
        <v/>
      </c>
      <c r="L1505" s="2" t="str">
        <f>+IFERROR(VLOOKUP(C1505,Contenido[[Contenido]:[Columna1]],2,0),"")</f>
        <v/>
      </c>
      <c r="M1505" s="2" t="str">
        <f>+IFERROR(VLOOKUP(D1505,Temas[[Tema]:[Columna1]],2,0),"")</f>
        <v/>
      </c>
      <c r="T1505">
        <v>15.6</v>
      </c>
      <c r="U1505">
        <v>10.3</v>
      </c>
      <c r="V1505">
        <v>13.4</v>
      </c>
      <c r="W1505">
        <v>15.5</v>
      </c>
      <c r="X1505">
        <v>11.1</v>
      </c>
      <c r="Y1505">
        <v>16.899999999999999</v>
      </c>
      <c r="Z1505">
        <v>15.2</v>
      </c>
      <c r="AA1505">
        <v>13.5</v>
      </c>
      <c r="AB1505">
        <v>13.6</v>
      </c>
      <c r="AC1505">
        <v>12.7</v>
      </c>
      <c r="AD1505">
        <v>12.4</v>
      </c>
      <c r="AE1505">
        <v>10.5</v>
      </c>
      <c r="AF1505">
        <v>10.5</v>
      </c>
      <c r="AG1505">
        <v>10.5</v>
      </c>
      <c r="AH1505">
        <v>14.9</v>
      </c>
    </row>
    <row r="1506" spans="1:35" x14ac:dyDescent="0.25">
      <c r="A1506" s="10" t="s">
        <v>3006</v>
      </c>
      <c r="G1506" t="s">
        <v>995</v>
      </c>
      <c r="J1506" t="s">
        <v>993</v>
      </c>
      <c r="K1506" s="2" t="str">
        <f>+IFERROR(VLOOKUP(B1506,Sectores[[Sector]:[Columna1]],2),"")</f>
        <v/>
      </c>
      <c r="L1506" s="2" t="str">
        <f>+IFERROR(VLOOKUP(C1506,Contenido[[Contenido]:[Columna1]],2,0),"")</f>
        <v/>
      </c>
      <c r="M1506" s="2" t="str">
        <f>+IFERROR(VLOOKUP(D1506,Temas[[Tema]:[Columna1]],2,0),"")</f>
        <v/>
      </c>
      <c r="T1506">
        <v>0.8</v>
      </c>
      <c r="U1506">
        <v>0.2</v>
      </c>
      <c r="V1506">
        <v>-3.3</v>
      </c>
      <c r="W1506">
        <v>-1.5</v>
      </c>
      <c r="X1506">
        <v>-0.7</v>
      </c>
      <c r="Y1506">
        <v>-1.9</v>
      </c>
      <c r="Z1506">
        <v>-1.1000000000000001</v>
      </c>
      <c r="AA1506">
        <v>-2.2000000000000002</v>
      </c>
      <c r="AB1506">
        <v>-3.1</v>
      </c>
      <c r="AC1506">
        <v>-4.5</v>
      </c>
      <c r="AD1506">
        <v>-3.6</v>
      </c>
      <c r="AE1506">
        <v>-3</v>
      </c>
      <c r="AF1506">
        <v>-4.0999999999999996</v>
      </c>
      <c r="AG1506">
        <v>-5.7</v>
      </c>
      <c r="AH1506">
        <v>-2.5</v>
      </c>
    </row>
    <row r="1507" spans="1:35" x14ac:dyDescent="0.25">
      <c r="A1507" s="10" t="s">
        <v>3007</v>
      </c>
      <c r="G1507" t="s">
        <v>995</v>
      </c>
      <c r="J1507" t="s">
        <v>993</v>
      </c>
      <c r="K1507" s="2" t="str">
        <f>+IFERROR(VLOOKUP(B1507,Sectores[[Sector]:[Columna1]],2),"")</f>
        <v/>
      </c>
      <c r="L1507" s="2" t="str">
        <f>+IFERROR(VLOOKUP(C1507,Contenido[[Contenido]:[Columna1]],2,0),"")</f>
        <v/>
      </c>
      <c r="M1507" s="2" t="str">
        <f>+IFERROR(VLOOKUP(D1507,Temas[[Tema]:[Columna1]],2,0),"")</f>
        <v/>
      </c>
      <c r="T1507">
        <v>18.399999999999999</v>
      </c>
      <c r="U1507">
        <v>13.8</v>
      </c>
      <c r="V1507">
        <v>18.100000000000001</v>
      </c>
      <c r="W1507">
        <v>20.9</v>
      </c>
      <c r="X1507">
        <v>18.5</v>
      </c>
      <c r="Y1507">
        <v>26.6</v>
      </c>
      <c r="Z1507">
        <v>26</v>
      </c>
      <c r="AA1507">
        <v>25.1</v>
      </c>
      <c r="AB1507">
        <v>27.1</v>
      </c>
      <c r="AC1507">
        <v>29.7</v>
      </c>
      <c r="AD1507">
        <v>32.700000000000003</v>
      </c>
      <c r="AE1507">
        <v>33.700000000000003</v>
      </c>
      <c r="AF1507">
        <v>35.5</v>
      </c>
      <c r="AG1507">
        <v>38.4</v>
      </c>
      <c r="AH1507">
        <v>47.2</v>
      </c>
    </row>
    <row r="1508" spans="1:35" x14ac:dyDescent="0.25">
      <c r="A1508" s="10" t="s">
        <v>3008</v>
      </c>
      <c r="G1508" t="s">
        <v>995</v>
      </c>
      <c r="J1508" t="s">
        <v>993</v>
      </c>
      <c r="K1508" s="2" t="str">
        <f>+IFERROR(VLOOKUP(B1508,Sectores[[Sector]:[Columna1]],2),"")</f>
        <v/>
      </c>
      <c r="L1508" s="2" t="str">
        <f>+IFERROR(VLOOKUP(C1508,Contenido[[Contenido]:[Columna1]],2,0),"")</f>
        <v/>
      </c>
      <c r="M1508" s="2" t="str">
        <f>+IFERROR(VLOOKUP(D1508,Temas[[Tema]:[Columna1]],2,0),"")</f>
        <v/>
      </c>
      <c r="T1508">
        <v>-5.8</v>
      </c>
      <c r="U1508">
        <v>-12.8</v>
      </c>
      <c r="V1508">
        <v>-22.6</v>
      </c>
      <c r="W1508">
        <v>-12</v>
      </c>
      <c r="X1508">
        <v>-7.4</v>
      </c>
      <c r="Y1508">
        <v>-10.4</v>
      </c>
      <c r="Z1508">
        <v>-7.8</v>
      </c>
      <c r="AA1508">
        <v>-7.7</v>
      </c>
      <c r="AB1508">
        <v>-7.3</v>
      </c>
      <c r="AC1508">
        <v>-7.9</v>
      </c>
      <c r="AD1508">
        <v>-2.7</v>
      </c>
      <c r="AE1508">
        <v>1.4</v>
      </c>
      <c r="AF1508">
        <v>1.6</v>
      </c>
      <c r="AG1508">
        <v>2.2999999999999998</v>
      </c>
      <c r="AH1508">
        <v>10.9</v>
      </c>
    </row>
    <row r="1509" spans="1:35" x14ac:dyDescent="0.25">
      <c r="A1509" s="10" t="s">
        <v>3009</v>
      </c>
      <c r="G1509" t="s">
        <v>995</v>
      </c>
      <c r="J1509" t="s">
        <v>993</v>
      </c>
      <c r="K1509" s="2" t="str">
        <f>+IFERROR(VLOOKUP(B1509,Sectores[[Sector]:[Columna1]],2),"")</f>
        <v/>
      </c>
      <c r="L1509" s="2" t="str">
        <f>+IFERROR(VLOOKUP(C1509,Contenido[[Contenido]:[Columna1]],2,0),"")</f>
        <v/>
      </c>
      <c r="M1509" s="2" t="str">
        <f>+IFERROR(VLOOKUP(D1509,Temas[[Tema]:[Columna1]],2,0),"")</f>
        <v/>
      </c>
      <c r="T1509">
        <v>5</v>
      </c>
      <c r="U1509">
        <v>4.8</v>
      </c>
      <c r="V1509">
        <v>6.5</v>
      </c>
      <c r="W1509">
        <v>6.2</v>
      </c>
      <c r="X1509">
        <v>6.1</v>
      </c>
      <c r="Y1509">
        <v>6.7</v>
      </c>
      <c r="Z1509">
        <v>6.9</v>
      </c>
      <c r="AA1509">
        <v>7.6</v>
      </c>
      <c r="AB1509">
        <v>9</v>
      </c>
      <c r="AC1509">
        <v>10.1</v>
      </c>
      <c r="AD1509">
        <v>9.3000000000000007</v>
      </c>
      <c r="AE1509">
        <v>8.5</v>
      </c>
      <c r="AF1509">
        <v>9.3000000000000007</v>
      </c>
      <c r="AG1509">
        <v>10.199999999999999</v>
      </c>
      <c r="AH1509">
        <v>10.199999999999999</v>
      </c>
    </row>
    <row r="1510" spans="1:35" x14ac:dyDescent="0.25">
      <c r="A1510" s="10" t="s">
        <v>3010</v>
      </c>
      <c r="G1510" t="s">
        <v>995</v>
      </c>
      <c r="J1510" t="s">
        <v>993</v>
      </c>
      <c r="K1510" s="2" t="str">
        <f>+IFERROR(VLOOKUP(B1510,Sectores[[Sector]:[Columna1]],2),"")</f>
        <v/>
      </c>
      <c r="L1510" s="2" t="str">
        <f>+IFERROR(VLOOKUP(C1510,Contenido[[Contenido]:[Columna1]],2,0),"")</f>
        <v/>
      </c>
      <c r="M1510" s="2" t="str">
        <f>+IFERROR(VLOOKUP(D1510,Temas[[Tema]:[Columna1]],2,0),"")</f>
        <v/>
      </c>
      <c r="T1510">
        <v>4.2</v>
      </c>
      <c r="U1510">
        <v>3.4</v>
      </c>
      <c r="V1510">
        <v>5.9</v>
      </c>
      <c r="W1510">
        <v>5.7</v>
      </c>
      <c r="X1510">
        <v>5.5</v>
      </c>
      <c r="Y1510">
        <v>5.6</v>
      </c>
      <c r="Z1510">
        <v>6</v>
      </c>
      <c r="AA1510">
        <v>6.8</v>
      </c>
      <c r="AB1510">
        <v>8</v>
      </c>
      <c r="AC1510">
        <v>8.9</v>
      </c>
      <c r="AD1510">
        <v>8.6999999999999993</v>
      </c>
      <c r="AE1510">
        <v>7.6</v>
      </c>
      <c r="AF1510">
        <v>8.3000000000000007</v>
      </c>
      <c r="AG1510">
        <v>9.3000000000000007</v>
      </c>
      <c r="AH1510">
        <v>8.8000000000000007</v>
      </c>
    </row>
    <row r="1511" spans="1:35" x14ac:dyDescent="0.25">
      <c r="A1511" s="10" t="s">
        <v>3011</v>
      </c>
      <c r="G1511" t="s">
        <v>1334</v>
      </c>
      <c r="J1511" t="s">
        <v>993</v>
      </c>
      <c r="K1511" s="2" t="str">
        <f>+IFERROR(VLOOKUP(B1511,Sectores[[Sector]:[Columna1]],2),"")</f>
        <v/>
      </c>
      <c r="L1511" s="2" t="str">
        <f>+IFERROR(VLOOKUP(C1511,Contenido[[Contenido]:[Columna1]],2,0),"")</f>
        <v/>
      </c>
      <c r="M1511" s="2" t="str">
        <f>+IFERROR(VLOOKUP(D1511,Temas[[Tema]:[Columna1]],2,0),"")</f>
        <v/>
      </c>
      <c r="N1511">
        <v>15408.87</v>
      </c>
      <c r="O1511">
        <v>15990.7</v>
      </c>
      <c r="P1511">
        <v>16380.16</v>
      </c>
      <c r="Q1511">
        <v>16892.21</v>
      </c>
      <c r="R1511">
        <v>17030.38</v>
      </c>
      <c r="S1511">
        <v>17526.02</v>
      </c>
      <c r="T1511">
        <v>18162.400000000001</v>
      </c>
      <c r="U1511">
        <v>18789.3</v>
      </c>
      <c r="V1511">
        <v>20429.09</v>
      </c>
      <c r="W1511">
        <v>21007.4</v>
      </c>
      <c r="X1511">
        <v>21171.8</v>
      </c>
      <c r="Y1511">
        <v>21846.38</v>
      </c>
      <c r="Z1511">
        <v>22598.85</v>
      </c>
      <c r="AA1511">
        <v>22980.9</v>
      </c>
      <c r="AB1511">
        <v>23960.6</v>
      </c>
      <c r="AC1511">
        <v>25022</v>
      </c>
      <c r="AD1511">
        <v>26022.67</v>
      </c>
      <c r="AE1511">
        <v>26571.93</v>
      </c>
      <c r="AF1511">
        <v>27165.75</v>
      </c>
      <c r="AG1511">
        <v>27854.39</v>
      </c>
      <c r="AH1511">
        <v>28678.81</v>
      </c>
    </row>
    <row r="1512" spans="1:35" x14ac:dyDescent="0.25">
      <c r="A1512" s="10" t="s">
        <v>3012</v>
      </c>
      <c r="G1512" t="s">
        <v>1334</v>
      </c>
      <c r="J1512" t="s">
        <v>993</v>
      </c>
      <c r="K1512" s="2" t="str">
        <f>+IFERROR(VLOOKUP(B1512,Sectores[[Sector]:[Columna1]],2),"")</f>
        <v/>
      </c>
      <c r="L1512" s="2" t="str">
        <f>+IFERROR(VLOOKUP(C1512,Contenido[[Contenido]:[Columna1]],2,0),"")</f>
        <v/>
      </c>
      <c r="M1512" s="2" t="str">
        <f>+IFERROR(VLOOKUP(D1512,Temas[[Tema]:[Columna1]],2,0),"")</f>
        <v/>
      </c>
      <c r="N1512">
        <v>27000.33</v>
      </c>
      <c r="O1512">
        <v>28029.919999999998</v>
      </c>
      <c r="P1512">
        <v>28712.83</v>
      </c>
      <c r="Q1512">
        <v>29621</v>
      </c>
      <c r="R1512">
        <v>29853.83</v>
      </c>
      <c r="S1512">
        <v>30715.83</v>
      </c>
      <c r="T1512">
        <v>31840.75</v>
      </c>
      <c r="U1512">
        <v>32906.080000000002</v>
      </c>
      <c r="V1512">
        <v>35769.919999999998</v>
      </c>
      <c r="W1512">
        <v>36863.58</v>
      </c>
      <c r="X1512">
        <v>37112.42</v>
      </c>
      <c r="Y1512">
        <v>38287.25</v>
      </c>
      <c r="Z1512">
        <v>39623.42</v>
      </c>
      <c r="AA1512">
        <v>40290</v>
      </c>
      <c r="AB1512">
        <v>41983.5</v>
      </c>
      <c r="AC1512">
        <v>43852.67</v>
      </c>
      <c r="AD1512">
        <v>45619.92</v>
      </c>
      <c r="AE1512">
        <v>46592.67</v>
      </c>
      <c r="AF1512">
        <v>47623.33</v>
      </c>
      <c r="AG1512">
        <v>48831.5</v>
      </c>
      <c r="AH1512">
        <v>50281.08</v>
      </c>
    </row>
    <row r="1513" spans="1:35" x14ac:dyDescent="0.25">
      <c r="A1513" s="10" t="s">
        <v>3014</v>
      </c>
      <c r="F1513" t="s">
        <v>50</v>
      </c>
      <c r="G1513" t="s">
        <v>3013</v>
      </c>
      <c r="J1513" t="s">
        <v>993</v>
      </c>
      <c r="K1513" s="2" t="str">
        <f>+IFERROR(VLOOKUP(B1513,Sectores[[Sector]:[Columna1]],2),"")</f>
        <v/>
      </c>
      <c r="L1513" s="2" t="str">
        <f>+IFERROR(VLOOKUP(C1513,Contenido[[Contenido]:[Columna1]],2,0),"")</f>
        <v/>
      </c>
      <c r="M1513" s="2" t="str">
        <f>+IFERROR(VLOOKUP(D1513,Temas[[Tema]:[Columna1]],2,0),"")</f>
        <v/>
      </c>
      <c r="AB1513">
        <v>100</v>
      </c>
      <c r="AC1513">
        <v>98.77</v>
      </c>
      <c r="AD1513">
        <v>98.08</v>
      </c>
      <c r="AE1513">
        <v>107.65</v>
      </c>
      <c r="AF1513">
        <v>112.9</v>
      </c>
      <c r="AG1513">
        <v>115.04</v>
      </c>
      <c r="AH1513">
        <v>123.02</v>
      </c>
    </row>
    <row r="1514" spans="1:35" x14ac:dyDescent="0.25">
      <c r="A1514" s="10" t="s">
        <v>3015</v>
      </c>
      <c r="F1514" t="s">
        <v>50</v>
      </c>
      <c r="G1514" t="s">
        <v>3013</v>
      </c>
      <c r="J1514" t="s">
        <v>993</v>
      </c>
      <c r="K1514" s="2" t="str">
        <f>+IFERROR(VLOOKUP(B1514,Sectores[[Sector]:[Columna1]],2),"")</f>
        <v/>
      </c>
      <c r="L1514" s="2" t="str">
        <f>+IFERROR(VLOOKUP(C1514,Contenido[[Contenido]:[Columna1]],2,0),"")</f>
        <v/>
      </c>
      <c r="M1514" s="2" t="str">
        <f>+IFERROR(VLOOKUP(D1514,Temas[[Tema]:[Columna1]],2,0),"")</f>
        <v/>
      </c>
      <c r="AB1514">
        <v>100</v>
      </c>
      <c r="AC1514">
        <v>103.98</v>
      </c>
      <c r="AD1514">
        <v>106.17</v>
      </c>
      <c r="AE1514">
        <v>108.21</v>
      </c>
      <c r="AF1514">
        <v>112.89</v>
      </c>
      <c r="AG1514">
        <v>113.4</v>
      </c>
      <c r="AH1514">
        <v>116.05</v>
      </c>
    </row>
    <row r="1515" spans="1:35" x14ac:dyDescent="0.25">
      <c r="A1515" s="10" t="s">
        <v>3016</v>
      </c>
      <c r="F1515" t="s">
        <v>50</v>
      </c>
      <c r="G1515" t="s">
        <v>3013</v>
      </c>
      <c r="J1515" t="s">
        <v>993</v>
      </c>
      <c r="K1515" s="2" t="str">
        <f>+IFERROR(VLOOKUP(B1515,Sectores[[Sector]:[Columna1]],2),"")</f>
        <v/>
      </c>
      <c r="L1515" s="2" t="str">
        <f>+IFERROR(VLOOKUP(C1515,Contenido[[Contenido]:[Columna1]],2,0),"")</f>
        <v/>
      </c>
      <c r="M1515" s="2" t="str">
        <f>+IFERROR(VLOOKUP(D1515,Temas[[Tema]:[Columna1]],2,0),"")</f>
        <v/>
      </c>
      <c r="AB1515">
        <v>100</v>
      </c>
      <c r="AC1515">
        <v>91.81</v>
      </c>
      <c r="AD1515">
        <v>87.2</v>
      </c>
      <c r="AE1515">
        <v>104.47</v>
      </c>
      <c r="AF1515">
        <v>110.65</v>
      </c>
      <c r="AG1515">
        <v>113.2</v>
      </c>
      <c r="AH1515">
        <v>126.19</v>
      </c>
    </row>
    <row r="1516" spans="1:35" x14ac:dyDescent="0.25">
      <c r="A1516" s="10" t="s">
        <v>3017</v>
      </c>
      <c r="F1516" t="s">
        <v>50</v>
      </c>
      <c r="G1516" t="s">
        <v>3013</v>
      </c>
      <c r="J1516" t="s">
        <v>993</v>
      </c>
      <c r="K1516" s="2" t="str">
        <f>+IFERROR(VLOOKUP(B1516,Sectores[[Sector]:[Columna1]],2),"")</f>
        <v/>
      </c>
      <c r="L1516" s="2" t="str">
        <f>+IFERROR(VLOOKUP(C1516,Contenido[[Contenido]:[Columna1]],2,0),"")</f>
        <v/>
      </c>
      <c r="M1516" s="2" t="str">
        <f>+IFERROR(VLOOKUP(D1516,Temas[[Tema]:[Columna1]],2,0),"")</f>
        <v/>
      </c>
      <c r="AB1516">
        <v>100</v>
      </c>
      <c r="AC1516">
        <v>111.98</v>
      </c>
      <c r="AD1516">
        <v>118.98</v>
      </c>
      <c r="AE1516">
        <v>120.24</v>
      </c>
      <c r="AF1516">
        <v>123.28</v>
      </c>
      <c r="AG1516">
        <v>129.47999999999999</v>
      </c>
      <c r="AH1516">
        <v>133.65</v>
      </c>
    </row>
    <row r="1517" spans="1:35" x14ac:dyDescent="0.25">
      <c r="A1517" s="10" t="s">
        <v>3018</v>
      </c>
      <c r="F1517" t="s">
        <v>50</v>
      </c>
      <c r="G1517" t="s">
        <v>3013</v>
      </c>
      <c r="J1517" t="s">
        <v>993</v>
      </c>
      <c r="K1517" s="2" t="str">
        <f>+IFERROR(VLOOKUP(B1517,Sectores[[Sector]:[Columna1]],2),"")</f>
        <v/>
      </c>
      <c r="L1517" s="2" t="str">
        <f>+IFERROR(VLOOKUP(C1517,Contenido[[Contenido]:[Columna1]],2,0),"")</f>
        <v/>
      </c>
      <c r="M1517" s="2" t="str">
        <f>+IFERROR(VLOOKUP(D1517,Temas[[Tema]:[Columna1]],2,0),"")</f>
        <v/>
      </c>
      <c r="AB1517">
        <v>100</v>
      </c>
      <c r="AC1517">
        <v>101.2</v>
      </c>
      <c r="AD1517">
        <v>106.17</v>
      </c>
      <c r="AE1517">
        <v>104.85</v>
      </c>
      <c r="AF1517">
        <v>100.49</v>
      </c>
      <c r="AG1517">
        <v>101.89</v>
      </c>
      <c r="AH1517">
        <v>116.87</v>
      </c>
    </row>
    <row r="1518" spans="1:35" x14ac:dyDescent="0.25">
      <c r="A1518" t="s">
        <v>3019</v>
      </c>
      <c r="B1518" t="s">
        <v>3020</v>
      </c>
      <c r="C1518" t="s">
        <v>57</v>
      </c>
      <c r="D1518" t="s">
        <v>3021</v>
      </c>
      <c r="E1518" t="s">
        <v>3022</v>
      </c>
      <c r="F1518" t="s">
        <v>449</v>
      </c>
      <c r="G1518" t="s">
        <v>3023</v>
      </c>
      <c r="I1518" t="s">
        <v>3064</v>
      </c>
      <c r="J1518" t="s">
        <v>2954</v>
      </c>
      <c r="K1518" s="2" t="str">
        <f>+IFERROR(VLOOKUP(B1518,Sectores[[Sector]:[Columna1]],2),"")</f>
        <v>12 Forestal</v>
      </c>
      <c r="L1518" s="2" t="str">
        <f>+IFERROR(VLOOKUP(C1518,Contenido[[Contenido]:[Columna1]],2,0),"")</f>
        <v>04.02 Importaciones</v>
      </c>
      <c r="M1518" s="2" t="str">
        <f>+IFERROR(VLOOKUP(D1518,Temas[[Tema]:[Columna1]],2,0),"")</f>
        <v>02.02.01 Bovino</v>
      </c>
      <c r="AD1518">
        <v>184991.30344999998</v>
      </c>
      <c r="AE1518">
        <v>198820.66414000012</v>
      </c>
      <c r="AF1518">
        <v>223843.12131000002</v>
      </c>
      <c r="AG1518">
        <v>227307.68427999999</v>
      </c>
      <c r="AH1518">
        <v>224936.80914000006</v>
      </c>
      <c r="AI1518">
        <v>19881.540610000011</v>
      </c>
    </row>
    <row r="1519" spans="1:35" x14ac:dyDescent="0.25">
      <c r="A1519" t="s">
        <v>3024</v>
      </c>
      <c r="B1519" t="s">
        <v>3020</v>
      </c>
      <c r="C1519" t="s">
        <v>32</v>
      </c>
      <c r="D1519" t="s">
        <v>3025</v>
      </c>
      <c r="E1519" t="s">
        <v>3026</v>
      </c>
      <c r="F1519" t="s">
        <v>449</v>
      </c>
      <c r="G1519" t="s">
        <v>3027</v>
      </c>
      <c r="I1519" t="s">
        <v>3065</v>
      </c>
      <c r="J1519" t="s">
        <v>2954</v>
      </c>
      <c r="K1519" s="2" t="str">
        <f>+IFERROR(VLOOKUP(B1519,Sectores[[Sector]:[Columna1]],2),"")</f>
        <v>12 Forestal</v>
      </c>
      <c r="L1519" s="2" t="str">
        <f>+IFERROR(VLOOKUP(C1519,Contenido[[Contenido]:[Columna1]],2,0),"")</f>
        <v>02.03 Producción</v>
      </c>
      <c r="M1519" s="2" t="str">
        <f>+IFERROR(VLOOKUP(D1519,Temas[[Tema]:[Columna1]],2,0),"")</f>
        <v>02.03.01 Avicultura</v>
      </c>
      <c r="AG1519">
        <v>679168</v>
      </c>
      <c r="AH1519">
        <v>690647</v>
      </c>
    </row>
    <row r="1520" spans="1:35" x14ac:dyDescent="0.25">
      <c r="A1520" t="s">
        <v>3028</v>
      </c>
      <c r="B1520" t="s">
        <v>3020</v>
      </c>
      <c r="C1520" t="s">
        <v>32</v>
      </c>
      <c r="D1520" t="s">
        <v>3025</v>
      </c>
      <c r="E1520" t="s">
        <v>3029</v>
      </c>
      <c r="F1520" t="s">
        <v>449</v>
      </c>
      <c r="G1520" t="s">
        <v>3027</v>
      </c>
      <c r="I1520" t="s">
        <v>3065</v>
      </c>
      <c r="J1520" t="s">
        <v>2954</v>
      </c>
      <c r="K1520" s="2" t="str">
        <f>+IFERROR(VLOOKUP(B1520,Sectores[[Sector]:[Columna1]],2),"")</f>
        <v>12 Forestal</v>
      </c>
      <c r="L1520" s="2" t="str">
        <f>+IFERROR(VLOOKUP(C1520,Contenido[[Contenido]:[Columna1]],2,0),"")</f>
        <v>02.03 Producción</v>
      </c>
      <c r="M1520" s="2" t="str">
        <f>+IFERROR(VLOOKUP(D1520,Temas[[Tema]:[Columna1]],2,0),"")</f>
        <v>02.03.01 Avicultura</v>
      </c>
      <c r="AG1520">
        <v>765061</v>
      </c>
      <c r="AH1520">
        <v>767934</v>
      </c>
    </row>
    <row r="1521" spans="1:34" x14ac:dyDescent="0.25">
      <c r="A1521" t="s">
        <v>3030</v>
      </c>
      <c r="B1521" t="s">
        <v>3020</v>
      </c>
      <c r="C1521" t="s">
        <v>32</v>
      </c>
      <c r="D1521" t="s">
        <v>3021</v>
      </c>
      <c r="E1521" t="s">
        <v>3031</v>
      </c>
      <c r="F1521" t="s">
        <v>449</v>
      </c>
      <c r="G1521" t="s">
        <v>3027</v>
      </c>
      <c r="I1521" t="s">
        <v>3065</v>
      </c>
      <c r="J1521" t="s">
        <v>2954</v>
      </c>
      <c r="K1521" s="2" t="str">
        <f>+IFERROR(VLOOKUP(B1521,Sectores[[Sector]:[Columna1]],2),"")</f>
        <v>12 Forestal</v>
      </c>
      <c r="L1521" s="2" t="str">
        <f>+IFERROR(VLOOKUP(C1521,Contenido[[Contenido]:[Columna1]],2,0),"")</f>
        <v>02.03 Producción</v>
      </c>
      <c r="M1521" s="2" t="str">
        <f>+IFERROR(VLOOKUP(D1521,Temas[[Tema]:[Columna1]],2,0),"")</f>
        <v>02.02.01 Bovino</v>
      </c>
      <c r="AG1521">
        <v>211999.98699999999</v>
      </c>
      <c r="AH1521">
        <v>223362.715</v>
      </c>
    </row>
    <row r="1522" spans="1:34" x14ac:dyDescent="0.25">
      <c r="A1522" t="s">
        <v>3032</v>
      </c>
      <c r="B1522" t="s">
        <v>3020</v>
      </c>
      <c r="C1522" t="s">
        <v>32</v>
      </c>
      <c r="D1522" t="s">
        <v>3033</v>
      </c>
      <c r="E1522" t="s">
        <v>3034</v>
      </c>
      <c r="F1522" t="s">
        <v>449</v>
      </c>
      <c r="G1522" t="s">
        <v>3027</v>
      </c>
      <c r="I1522" t="s">
        <v>3065</v>
      </c>
      <c r="J1522" t="s">
        <v>2954</v>
      </c>
      <c r="K1522" s="2" t="str">
        <f>+IFERROR(VLOOKUP(B1522,Sectores[[Sector]:[Columna1]],2),"")</f>
        <v>12 Forestal</v>
      </c>
      <c r="L1522" s="2" t="str">
        <f>+IFERROR(VLOOKUP(C1522,Contenido[[Contenido]:[Columna1]],2,0),"")</f>
        <v>02.03 Producción</v>
      </c>
      <c r="M1522" s="2" t="str">
        <f>+IFERROR(VLOOKUP(D1522,Temas[[Tema]:[Columna1]],2,0),"")</f>
        <v>02.03.03 Porcino</v>
      </c>
      <c r="AG1522">
        <v>529957.27</v>
      </c>
      <c r="AH1522">
        <v>574165.15800000005</v>
      </c>
    </row>
    <row r="1523" spans="1:34" x14ac:dyDescent="0.25">
      <c r="A1523" t="s">
        <v>3035</v>
      </c>
      <c r="B1523" t="s">
        <v>3020</v>
      </c>
      <c r="C1523" t="s">
        <v>32</v>
      </c>
      <c r="D1523" t="s">
        <v>3021</v>
      </c>
      <c r="E1523" t="s">
        <v>3036</v>
      </c>
      <c r="F1523" t="s">
        <v>449</v>
      </c>
      <c r="G1523" t="s">
        <v>3027</v>
      </c>
      <c r="I1523" t="s">
        <v>3065</v>
      </c>
      <c r="J1523" t="s">
        <v>2954</v>
      </c>
      <c r="K1523" s="2" t="str">
        <f>+IFERROR(VLOOKUP(B1523,Sectores[[Sector]:[Columna1]],2),"")</f>
        <v>12 Forestal</v>
      </c>
      <c r="L1523" s="2" t="str">
        <f>+IFERROR(VLOOKUP(C1523,Contenido[[Contenido]:[Columna1]],2,0),"")</f>
        <v>02.03 Producción</v>
      </c>
      <c r="M1523" s="2" t="str">
        <f>+IFERROR(VLOOKUP(D1523,Temas[[Tema]:[Columna1]],2,0),"")</f>
        <v>02.02.01 Bovino</v>
      </c>
      <c r="AG1523">
        <v>116324.061</v>
      </c>
      <c r="AH1523">
        <v>115898.329</v>
      </c>
    </row>
    <row r="1524" spans="1:34" x14ac:dyDescent="0.25">
      <c r="A1524" t="s">
        <v>3037</v>
      </c>
      <c r="B1524" t="s">
        <v>3020</v>
      </c>
      <c r="C1524" t="s">
        <v>32</v>
      </c>
      <c r="D1524" t="s">
        <v>3025</v>
      </c>
      <c r="E1524" t="s">
        <v>3038</v>
      </c>
      <c r="F1524" t="s">
        <v>449</v>
      </c>
      <c r="G1524" t="s">
        <v>3027</v>
      </c>
      <c r="I1524" t="s">
        <v>3065</v>
      </c>
      <c r="J1524" t="s">
        <v>2954</v>
      </c>
      <c r="K1524" s="2" t="str">
        <f>+IFERROR(VLOOKUP(B1524,Sectores[[Sector]:[Columna1]],2),"")</f>
        <v>12 Forestal</v>
      </c>
      <c r="L1524" s="2" t="str">
        <f>+IFERROR(VLOOKUP(C1524,Contenido[[Contenido]:[Columna1]],2,0),"")</f>
        <v>02.03 Producción</v>
      </c>
      <c r="M1524" s="2" t="str">
        <f>+IFERROR(VLOOKUP(D1524,Temas[[Tema]:[Columna1]],2,0),"")</f>
        <v>02.03.01 Avicultura</v>
      </c>
      <c r="AG1524">
        <v>81515</v>
      </c>
      <c r="AH1524">
        <v>72215</v>
      </c>
    </row>
    <row r="1525" spans="1:34" x14ac:dyDescent="0.25">
      <c r="A1525" t="s">
        <v>3039</v>
      </c>
      <c r="B1525" t="s">
        <v>3020</v>
      </c>
      <c r="C1525" t="s">
        <v>32</v>
      </c>
      <c r="D1525" t="s">
        <v>3021</v>
      </c>
      <c r="E1525" t="s">
        <v>3040</v>
      </c>
      <c r="F1525" t="s">
        <v>449</v>
      </c>
      <c r="G1525" t="s">
        <v>3027</v>
      </c>
      <c r="I1525" t="s">
        <v>3065</v>
      </c>
      <c r="J1525" t="s">
        <v>2954</v>
      </c>
      <c r="K1525" s="2" t="str">
        <f>+IFERROR(VLOOKUP(B1525,Sectores[[Sector]:[Columna1]],2),"")</f>
        <v>12 Forestal</v>
      </c>
      <c r="L1525" s="2" t="str">
        <f>+IFERROR(VLOOKUP(C1525,Contenido[[Contenido]:[Columna1]],2,0),"")</f>
        <v>02.03 Producción</v>
      </c>
      <c r="M1525" s="2" t="str">
        <f>+IFERROR(VLOOKUP(D1525,Temas[[Tema]:[Columna1]],2,0),"")</f>
        <v>02.02.01 Bovino</v>
      </c>
      <c r="AG1525">
        <v>46219.004999999997</v>
      </c>
      <c r="AH1525">
        <v>50860.218000000001</v>
      </c>
    </row>
    <row r="1526" spans="1:34" x14ac:dyDescent="0.25">
      <c r="A1526" t="s">
        <v>3041</v>
      </c>
      <c r="B1526" t="s">
        <v>3020</v>
      </c>
      <c r="C1526" t="s">
        <v>3042</v>
      </c>
      <c r="D1526" t="s">
        <v>3021</v>
      </c>
      <c r="E1526" t="s">
        <v>3043</v>
      </c>
      <c r="F1526" t="s">
        <v>3044</v>
      </c>
      <c r="G1526" t="s">
        <v>1313</v>
      </c>
      <c r="I1526" t="s">
        <v>3066</v>
      </c>
      <c r="J1526" t="s">
        <v>2954</v>
      </c>
      <c r="K1526" s="2" t="str">
        <f>+IFERROR(VLOOKUP(B1526,Sectores[[Sector]:[Columna1]],2),"")</f>
        <v>12 Forestal</v>
      </c>
      <c r="L1526" s="2" t="str">
        <f>+IFERROR(VLOOKUP(C1526,Contenido[[Contenido]:[Columna1]],2,0),"")</f>
        <v>31.01 Faena</v>
      </c>
      <c r="M1526" s="2" t="str">
        <f>+IFERROR(VLOOKUP(D1526,Temas[[Tema]:[Columna1]],2,0),"")</f>
        <v>02.02.01 Bovino</v>
      </c>
      <c r="AF1526">
        <v>10149</v>
      </c>
      <c r="AG1526">
        <v>9717</v>
      </c>
      <c r="AH1526">
        <v>12490</v>
      </c>
    </row>
    <row r="1527" spans="1:34" x14ac:dyDescent="0.25">
      <c r="A1527" t="s">
        <v>3045</v>
      </c>
      <c r="B1527" t="s">
        <v>3020</v>
      </c>
      <c r="C1527" t="s">
        <v>3042</v>
      </c>
      <c r="D1527" t="s">
        <v>3021</v>
      </c>
      <c r="E1527" t="s">
        <v>3046</v>
      </c>
      <c r="F1527" t="s">
        <v>3044</v>
      </c>
      <c r="G1527" t="s">
        <v>1313</v>
      </c>
      <c r="I1527" t="s">
        <v>3066</v>
      </c>
      <c r="J1527" t="s">
        <v>2954</v>
      </c>
      <c r="K1527" s="2" t="str">
        <f>+IFERROR(VLOOKUP(B1527,Sectores[[Sector]:[Columna1]],2),"")</f>
        <v>12 Forestal</v>
      </c>
      <c r="L1527" s="2" t="str">
        <f>+IFERROR(VLOOKUP(C1527,Contenido[[Contenido]:[Columna1]],2,0),"")</f>
        <v>31.01 Faena</v>
      </c>
      <c r="M1527" s="2" t="str">
        <f>+IFERROR(VLOOKUP(D1527,Temas[[Tema]:[Columna1]],2,0),"")</f>
        <v>02.02.01 Bovino</v>
      </c>
      <c r="AF1527">
        <v>407569</v>
      </c>
      <c r="AG1527">
        <v>421557</v>
      </c>
      <c r="AH1527">
        <v>431570</v>
      </c>
    </row>
    <row r="1528" spans="1:34" x14ac:dyDescent="0.25">
      <c r="A1528" t="s">
        <v>3047</v>
      </c>
      <c r="B1528" t="s">
        <v>3020</v>
      </c>
      <c r="C1528" t="s">
        <v>3042</v>
      </c>
      <c r="D1528" t="s">
        <v>3021</v>
      </c>
      <c r="E1528" t="s">
        <v>3048</v>
      </c>
      <c r="F1528" t="s">
        <v>3044</v>
      </c>
      <c r="G1528" t="s">
        <v>1313</v>
      </c>
      <c r="I1528" t="s">
        <v>3066</v>
      </c>
      <c r="J1528" t="s">
        <v>2954</v>
      </c>
      <c r="K1528" s="2" t="str">
        <f>+IFERROR(VLOOKUP(B1528,Sectores[[Sector]:[Columna1]],2),"")</f>
        <v>12 Forestal</v>
      </c>
      <c r="L1528" s="2" t="str">
        <f>+IFERROR(VLOOKUP(C1528,Contenido[[Contenido]:[Columna1]],2,0),"")</f>
        <v>31.01 Faena</v>
      </c>
      <c r="M1528" s="2" t="str">
        <f>+IFERROR(VLOOKUP(D1528,Temas[[Tema]:[Columna1]],2,0),"")</f>
        <v>02.02.01 Bovino</v>
      </c>
      <c r="AF1528">
        <v>15931</v>
      </c>
      <c r="AG1528">
        <v>13691</v>
      </c>
      <c r="AH1528">
        <v>8569</v>
      </c>
    </row>
    <row r="1529" spans="1:34" x14ac:dyDescent="0.25">
      <c r="A1529" t="s">
        <v>3049</v>
      </c>
      <c r="B1529" t="s">
        <v>3020</v>
      </c>
      <c r="C1529" t="s">
        <v>3042</v>
      </c>
      <c r="D1529" t="s">
        <v>3021</v>
      </c>
      <c r="E1529" t="s">
        <v>3050</v>
      </c>
      <c r="F1529" t="s">
        <v>3044</v>
      </c>
      <c r="G1529" t="s">
        <v>1313</v>
      </c>
      <c r="I1529" t="s">
        <v>3066</v>
      </c>
      <c r="J1529" t="s">
        <v>2954</v>
      </c>
      <c r="K1529" s="2" t="str">
        <f>+IFERROR(VLOOKUP(B1529,Sectores[[Sector]:[Columna1]],2),"")</f>
        <v>12 Forestal</v>
      </c>
      <c r="L1529" s="2" t="str">
        <f>+IFERROR(VLOOKUP(C1529,Contenido[[Contenido]:[Columna1]],2,0),"")</f>
        <v>31.01 Faena</v>
      </c>
      <c r="M1529" s="2" t="str">
        <f>+IFERROR(VLOOKUP(D1529,Temas[[Tema]:[Columna1]],2,0),"")</f>
        <v>02.02.01 Bovino</v>
      </c>
      <c r="AF1529">
        <v>24165</v>
      </c>
      <c r="AG1529">
        <v>24347</v>
      </c>
      <c r="AH1529">
        <v>26670</v>
      </c>
    </row>
    <row r="1530" spans="1:34" x14ac:dyDescent="0.25">
      <c r="A1530" t="s">
        <v>3051</v>
      </c>
      <c r="B1530" t="s">
        <v>3020</v>
      </c>
      <c r="C1530" t="s">
        <v>3042</v>
      </c>
      <c r="D1530" t="s">
        <v>3021</v>
      </c>
      <c r="E1530" t="s">
        <v>3052</v>
      </c>
      <c r="F1530" t="s">
        <v>3044</v>
      </c>
      <c r="G1530" t="s">
        <v>1313</v>
      </c>
      <c r="I1530" t="s">
        <v>3066</v>
      </c>
      <c r="J1530" t="s">
        <v>2954</v>
      </c>
      <c r="K1530" s="2" t="str">
        <f>+IFERROR(VLOOKUP(B1530,Sectores[[Sector]:[Columna1]],2),"")</f>
        <v>12 Forestal</v>
      </c>
      <c r="L1530" s="2" t="str">
        <f>+IFERROR(VLOOKUP(C1530,Contenido[[Contenido]:[Columna1]],2,0),"")</f>
        <v>31.01 Faena</v>
      </c>
      <c r="M1530" s="2" t="str">
        <f>+IFERROR(VLOOKUP(D1530,Temas[[Tema]:[Columna1]],2,0),"")</f>
        <v>02.02.01 Bovino</v>
      </c>
      <c r="AF1530">
        <v>159723</v>
      </c>
      <c r="AG1530">
        <v>188456</v>
      </c>
      <c r="AH1530">
        <v>207045</v>
      </c>
    </row>
    <row r="1531" spans="1:34" x14ac:dyDescent="0.25">
      <c r="A1531" t="s">
        <v>3053</v>
      </c>
      <c r="B1531" t="s">
        <v>3020</v>
      </c>
      <c r="C1531" t="s">
        <v>3042</v>
      </c>
      <c r="D1531" t="s">
        <v>3021</v>
      </c>
      <c r="E1531" t="s">
        <v>3054</v>
      </c>
      <c r="F1531" t="s">
        <v>3044</v>
      </c>
      <c r="G1531" t="s">
        <v>1313</v>
      </c>
      <c r="I1531" t="s">
        <v>3066</v>
      </c>
      <c r="J1531" t="s">
        <v>2954</v>
      </c>
      <c r="K1531" s="2" t="str">
        <f>+IFERROR(VLOOKUP(B1531,Sectores[[Sector]:[Columna1]],2),"")</f>
        <v>12 Forestal</v>
      </c>
      <c r="L1531" s="2" t="str">
        <f>+IFERROR(VLOOKUP(C1531,Contenido[[Contenido]:[Columna1]],2,0),"")</f>
        <v>31.01 Faena</v>
      </c>
      <c r="M1531" s="2" t="str">
        <f>+IFERROR(VLOOKUP(D1531,Temas[[Tema]:[Columna1]],2,0),"")</f>
        <v>02.02.01 Bovino</v>
      </c>
      <c r="AF1531">
        <v>144952</v>
      </c>
      <c r="AG1531">
        <v>159902</v>
      </c>
      <c r="AH1531">
        <v>188078</v>
      </c>
    </row>
    <row r="1532" spans="1:34" x14ac:dyDescent="0.25">
      <c r="A1532" t="s">
        <v>3055</v>
      </c>
      <c r="B1532" t="s">
        <v>3020</v>
      </c>
      <c r="C1532" t="s">
        <v>3042</v>
      </c>
      <c r="D1532" t="s">
        <v>3021</v>
      </c>
      <c r="E1532" t="s">
        <v>3043</v>
      </c>
      <c r="F1532" t="s">
        <v>449</v>
      </c>
      <c r="G1532" t="s">
        <v>1313</v>
      </c>
      <c r="I1532" t="s">
        <v>3067</v>
      </c>
      <c r="J1532" t="s">
        <v>2954</v>
      </c>
      <c r="K1532" s="2" t="str">
        <f>+IFERROR(VLOOKUP(B1532,Sectores[[Sector]:[Columna1]],2),"")</f>
        <v>12 Forestal</v>
      </c>
      <c r="L1532" s="2" t="str">
        <f>+IFERROR(VLOOKUP(C1532,Contenido[[Contenido]:[Columna1]],2,0),"")</f>
        <v>31.01 Faena</v>
      </c>
      <c r="M1532" s="2" t="str">
        <f>+IFERROR(VLOOKUP(D1532,Temas[[Tema]:[Columna1]],2,0),"")</f>
        <v>02.02.01 Bovino</v>
      </c>
      <c r="AF1532">
        <v>4092.989</v>
      </c>
      <c r="AG1532">
        <v>3866.2350000000001</v>
      </c>
      <c r="AH1532">
        <v>4900.4089999999997</v>
      </c>
    </row>
    <row r="1533" spans="1:34" x14ac:dyDescent="0.25">
      <c r="A1533" t="s">
        <v>3056</v>
      </c>
      <c r="B1533" t="s">
        <v>3020</v>
      </c>
      <c r="C1533" t="s">
        <v>3042</v>
      </c>
      <c r="D1533" t="s">
        <v>3021</v>
      </c>
      <c r="E1533" t="s">
        <v>3046</v>
      </c>
      <c r="F1533" t="s">
        <v>449</v>
      </c>
      <c r="G1533" t="s">
        <v>1313</v>
      </c>
      <c r="I1533" t="s">
        <v>3067</v>
      </c>
      <c r="J1533" t="s">
        <v>2954</v>
      </c>
      <c r="K1533" s="2" t="str">
        <f>+IFERROR(VLOOKUP(B1533,Sectores[[Sector]:[Columna1]],2),"")</f>
        <v>12 Forestal</v>
      </c>
      <c r="L1533" s="2" t="str">
        <f>+IFERROR(VLOOKUP(C1533,Contenido[[Contenido]:[Columna1]],2,0),"")</f>
        <v>31.01 Faena</v>
      </c>
      <c r="M1533" s="2" t="str">
        <f>+IFERROR(VLOOKUP(D1533,Temas[[Tema]:[Columna1]],2,0),"")</f>
        <v>02.02.01 Bovino</v>
      </c>
      <c r="AF1533">
        <v>114461.64699999997</v>
      </c>
      <c r="AG1533">
        <v>116324.061</v>
      </c>
      <c r="AH1533">
        <v>115898.329</v>
      </c>
    </row>
    <row r="1534" spans="1:34" x14ac:dyDescent="0.25">
      <c r="A1534" t="s">
        <v>3057</v>
      </c>
      <c r="B1534" t="s">
        <v>3020</v>
      </c>
      <c r="C1534" t="s">
        <v>3042</v>
      </c>
      <c r="D1534" t="s">
        <v>3021</v>
      </c>
      <c r="E1534" t="s">
        <v>3048</v>
      </c>
      <c r="F1534" t="s">
        <v>449</v>
      </c>
      <c r="G1534" t="s">
        <v>1313</v>
      </c>
      <c r="I1534" t="s">
        <v>3067</v>
      </c>
      <c r="J1534" t="s">
        <v>2954</v>
      </c>
      <c r="K1534" s="2" t="str">
        <f>+IFERROR(VLOOKUP(B1534,Sectores[[Sector]:[Columna1]],2),"")</f>
        <v>12 Forestal</v>
      </c>
      <c r="L1534" s="2" t="str">
        <f>+IFERROR(VLOOKUP(C1534,Contenido[[Contenido]:[Columna1]],2,0),"")</f>
        <v>31.01 Faena</v>
      </c>
      <c r="M1534" s="2" t="str">
        <f>+IFERROR(VLOOKUP(D1534,Temas[[Tema]:[Columna1]],2,0),"")</f>
        <v>02.02.01 Bovino</v>
      </c>
      <c r="AF1534">
        <v>1141.6440000000002</v>
      </c>
      <c r="AG1534">
        <v>1234.615</v>
      </c>
      <c r="AH1534">
        <v>1196.2250000000001</v>
      </c>
    </row>
    <row r="1535" spans="1:34" x14ac:dyDescent="0.25">
      <c r="A1535" t="s">
        <v>3058</v>
      </c>
      <c r="B1535" t="s">
        <v>3020</v>
      </c>
      <c r="C1535" t="s">
        <v>3042</v>
      </c>
      <c r="D1535" t="s">
        <v>3021</v>
      </c>
      <c r="E1535" t="s">
        <v>3050</v>
      </c>
      <c r="F1535" t="s">
        <v>449</v>
      </c>
      <c r="G1535" t="s">
        <v>1313</v>
      </c>
      <c r="I1535" t="s">
        <v>3067</v>
      </c>
      <c r="J1535" t="s">
        <v>2954</v>
      </c>
      <c r="K1535" s="2" t="str">
        <f>+IFERROR(VLOOKUP(B1535,Sectores[[Sector]:[Columna1]],2),"")</f>
        <v>12 Forestal</v>
      </c>
      <c r="L1535" s="2" t="str">
        <f>+IFERROR(VLOOKUP(C1535,Contenido[[Contenido]:[Columna1]],2,0),"")</f>
        <v>31.01 Faena</v>
      </c>
      <c r="M1535" s="2" t="str">
        <f>+IFERROR(VLOOKUP(D1535,Temas[[Tema]:[Columna1]],2,0),"")</f>
        <v>02.02.01 Bovino</v>
      </c>
      <c r="AF1535">
        <v>8127.616</v>
      </c>
      <c r="AG1535">
        <v>8335.4850000000006</v>
      </c>
      <c r="AH1535">
        <v>8950.9709999999995</v>
      </c>
    </row>
    <row r="1536" spans="1:34" x14ac:dyDescent="0.25">
      <c r="A1536" t="s">
        <v>3059</v>
      </c>
      <c r="B1536" t="s">
        <v>3020</v>
      </c>
      <c r="C1536" t="s">
        <v>3042</v>
      </c>
      <c r="D1536" t="s">
        <v>3021</v>
      </c>
      <c r="E1536" t="s">
        <v>3052</v>
      </c>
      <c r="F1536" t="s">
        <v>449</v>
      </c>
      <c r="G1536" t="s">
        <v>1313</v>
      </c>
      <c r="I1536" t="s">
        <v>3067</v>
      </c>
      <c r="J1536" t="s">
        <v>2954</v>
      </c>
      <c r="K1536" s="2" t="str">
        <f>+IFERROR(VLOOKUP(B1536,Sectores[[Sector]:[Columna1]],2),"")</f>
        <v>12 Forestal</v>
      </c>
      <c r="L1536" s="2" t="str">
        <f>+IFERROR(VLOOKUP(C1536,Contenido[[Contenido]:[Columna1]],2,0),"")</f>
        <v>31.01 Faena</v>
      </c>
      <c r="M1536" s="2" t="str">
        <f>+IFERROR(VLOOKUP(D1536,Temas[[Tema]:[Columna1]],2,0),"")</f>
        <v>02.02.01 Bovino</v>
      </c>
      <c r="AF1536">
        <v>40514.615999999995</v>
      </c>
      <c r="AG1536">
        <v>46219.004999999997</v>
      </c>
      <c r="AH1536">
        <v>50860.217999999993</v>
      </c>
    </row>
    <row r="1537" spans="1:34" x14ac:dyDescent="0.25">
      <c r="A1537" t="s">
        <v>3060</v>
      </c>
      <c r="B1537" t="s">
        <v>3020</v>
      </c>
      <c r="C1537" t="s">
        <v>3042</v>
      </c>
      <c r="D1537" t="s">
        <v>3021</v>
      </c>
      <c r="E1537" t="s">
        <v>3054</v>
      </c>
      <c r="F1537" t="s">
        <v>449</v>
      </c>
      <c r="G1537" t="s">
        <v>1313</v>
      </c>
      <c r="I1537" t="s">
        <v>3067</v>
      </c>
      <c r="J1537" t="s">
        <v>2954</v>
      </c>
      <c r="K1537" s="2" t="str">
        <f>+IFERROR(VLOOKUP(B1537,Sectores[[Sector]:[Columna1]],2),"")</f>
        <v>12 Forestal</v>
      </c>
      <c r="L1537" s="2" t="str">
        <f>+IFERROR(VLOOKUP(C1537,Contenido[[Contenido]:[Columna1]],2,0),"")</f>
        <v>31.01 Faena</v>
      </c>
      <c r="M1537" s="2" t="str">
        <f>+IFERROR(VLOOKUP(D1537,Temas[[Tema]:[Columna1]],2,0),"")</f>
        <v>02.02.01 Bovino</v>
      </c>
      <c r="AF1537">
        <v>29893.841</v>
      </c>
      <c r="AG1537">
        <v>36020.586000000003</v>
      </c>
      <c r="AH1537">
        <v>41556.562999999995</v>
      </c>
    </row>
    <row r="1538" spans="1:34" x14ac:dyDescent="0.25">
      <c r="A1538" t="s">
        <v>3061</v>
      </c>
      <c r="B1538" t="s">
        <v>3020</v>
      </c>
      <c r="C1538" t="s">
        <v>3042</v>
      </c>
      <c r="D1538" t="s">
        <v>3021</v>
      </c>
      <c r="E1538" t="s">
        <v>3062</v>
      </c>
      <c r="F1538" t="s">
        <v>3044</v>
      </c>
      <c r="G1538" t="s">
        <v>1327</v>
      </c>
      <c r="I1538" t="s">
        <v>3068</v>
      </c>
      <c r="J1538" t="s">
        <v>2954</v>
      </c>
      <c r="K1538" s="2" t="str">
        <f>+IFERROR(VLOOKUP(B1538,Sectores[[Sector]:[Columna1]],2),"")</f>
        <v>12 Forestal</v>
      </c>
      <c r="L1538" s="2" t="str">
        <f>+IFERROR(VLOOKUP(C1538,Contenido[[Contenido]:[Columna1]],2,0),"")</f>
        <v>31.01 Faena</v>
      </c>
      <c r="M1538" s="2" t="str">
        <f>+IFERROR(VLOOKUP(D1538,Temas[[Tema]:[Columna1]],2,0),"")</f>
        <v>02.02.01 Bovino</v>
      </c>
      <c r="AE1538">
        <v>167963</v>
      </c>
      <c r="AF1538">
        <v>159723</v>
      </c>
      <c r="AG1538">
        <v>188456</v>
      </c>
      <c r="AH1538">
        <v>206126</v>
      </c>
    </row>
    <row r="1539" spans="1:34" x14ac:dyDescent="0.25">
      <c r="A1539" t="s">
        <v>3063</v>
      </c>
      <c r="B1539" t="s">
        <v>3020</v>
      </c>
      <c r="C1539" t="s">
        <v>3042</v>
      </c>
      <c r="D1539" t="s">
        <v>3021</v>
      </c>
      <c r="E1539" t="s">
        <v>3054</v>
      </c>
      <c r="F1539" t="s">
        <v>3044</v>
      </c>
      <c r="G1539" t="s">
        <v>1327</v>
      </c>
      <c r="I1539" t="s">
        <v>3069</v>
      </c>
      <c r="J1539" t="s">
        <v>2954</v>
      </c>
      <c r="K1539" s="2" t="str">
        <f>+IFERROR(VLOOKUP(B1539,Sectores[[Sector]:[Columna1]],2),"")</f>
        <v>12 Forestal</v>
      </c>
      <c r="L1539" s="2" t="str">
        <f>+IFERROR(VLOOKUP(C1539,Contenido[[Contenido]:[Columna1]],2,0),"")</f>
        <v>31.01 Faena</v>
      </c>
      <c r="M1539" s="2" t="str">
        <f>+IFERROR(VLOOKUP(D1539,Temas[[Tema]:[Columna1]],2,0),"")</f>
        <v>02.02.01 Bovino</v>
      </c>
      <c r="AE1539">
        <v>149320</v>
      </c>
      <c r="AF1539">
        <v>143265</v>
      </c>
      <c r="AG1539">
        <v>159902</v>
      </c>
      <c r="AH1539">
        <v>186592</v>
      </c>
    </row>
  </sheetData>
  <autoFilter ref="A1:AI1539" xr:uid="{C1948D59-6AB8-4F5B-BB1B-6C7C538A772F}"/>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05E19-9A67-49F4-A2BF-F57ADEE79C32}">
  <dimension ref="A1:AF914"/>
  <sheetViews>
    <sheetView workbookViewId="0">
      <selection activeCell="M36" sqref="M36"/>
    </sheetView>
  </sheetViews>
  <sheetFormatPr baseColWidth="10" defaultRowHeight="15" x14ac:dyDescent="0.25"/>
  <sheetData>
    <row r="1" spans="1:31" x14ac:dyDescent="0.25">
      <c r="A1" t="s">
        <v>996</v>
      </c>
      <c r="B1" t="s">
        <v>94</v>
      </c>
      <c r="C1" t="s">
        <v>357</v>
      </c>
      <c r="D1" t="s">
        <v>358</v>
      </c>
      <c r="E1" t="s">
        <v>997</v>
      </c>
      <c r="F1" t="s">
        <v>998</v>
      </c>
      <c r="G1" t="s">
        <v>979</v>
      </c>
      <c r="J1" t="s">
        <v>798</v>
      </c>
    </row>
    <row r="2" spans="1:31" x14ac:dyDescent="0.25">
      <c r="A2" t="s">
        <v>999</v>
      </c>
      <c r="B2" t="s">
        <v>117</v>
      </c>
      <c r="C2" t="s">
        <v>1000</v>
      </c>
      <c r="D2" t="s">
        <v>1001</v>
      </c>
      <c r="E2" t="s">
        <v>1002</v>
      </c>
      <c r="F2" t="s">
        <v>1003</v>
      </c>
      <c r="G2" t="s">
        <v>995</v>
      </c>
      <c r="J2" t="s">
        <v>1004</v>
      </c>
      <c r="Q2">
        <v>381619.96270252467</v>
      </c>
      <c r="R2">
        <v>400151.40847460611</v>
      </c>
      <c r="S2">
        <v>418682.85424668755</v>
      </c>
      <c r="T2">
        <v>437214.30001876899</v>
      </c>
      <c r="U2">
        <v>475406.63065312151</v>
      </c>
      <c r="V2">
        <v>513598.96128747403</v>
      </c>
      <c r="W2">
        <v>484681.9221416635</v>
      </c>
      <c r="X2">
        <v>455764.88299585303</v>
      </c>
      <c r="Y2">
        <v>489696.07902978169</v>
      </c>
      <c r="Z2">
        <v>523627.27506371035</v>
      </c>
      <c r="AA2">
        <v>546571.22839819046</v>
      </c>
      <c r="AB2">
        <v>569515.18173267052</v>
      </c>
      <c r="AC2">
        <v>532625.93892694649</v>
      </c>
      <c r="AD2">
        <v>495736.69612122246</v>
      </c>
      <c r="AE2">
        <v>458847.45331549842</v>
      </c>
    </row>
    <row r="3" spans="1:31" x14ac:dyDescent="0.25">
      <c r="A3" t="s">
        <v>1005</v>
      </c>
      <c r="B3" t="s">
        <v>117</v>
      </c>
      <c r="C3" t="s">
        <v>1000</v>
      </c>
      <c r="D3" t="s">
        <v>1001</v>
      </c>
      <c r="E3" t="s">
        <v>1006</v>
      </c>
      <c r="F3" t="s">
        <v>1003</v>
      </c>
      <c r="G3" t="s">
        <v>995</v>
      </c>
      <c r="J3" t="s">
        <v>1004</v>
      </c>
      <c r="Q3">
        <v>222647.24336951197</v>
      </c>
      <c r="R3">
        <v>228118.29360997677</v>
      </c>
      <c r="S3">
        <v>233589.34385044157</v>
      </c>
      <c r="T3">
        <v>239060.39409090634</v>
      </c>
      <c r="U3">
        <v>264875.80426664336</v>
      </c>
      <c r="V3">
        <v>290691.21444238035</v>
      </c>
      <c r="W3">
        <v>283291.65567842568</v>
      </c>
      <c r="X3">
        <v>275892.09691447101</v>
      </c>
      <c r="Y3">
        <v>297213.98805977067</v>
      </c>
      <c r="Z3">
        <v>318535.87920507038</v>
      </c>
      <c r="AA3">
        <v>339405.26517444616</v>
      </c>
      <c r="AB3">
        <v>360274.65114382189</v>
      </c>
      <c r="AC3">
        <v>342472.63931900536</v>
      </c>
      <c r="AD3">
        <v>324670.62749418884</v>
      </c>
      <c r="AE3">
        <v>306868.61566937232</v>
      </c>
    </row>
    <row r="4" spans="1:31" x14ac:dyDescent="0.25">
      <c r="A4" t="s">
        <v>1007</v>
      </c>
      <c r="B4" t="s">
        <v>117</v>
      </c>
      <c r="C4" t="s">
        <v>1000</v>
      </c>
      <c r="D4" t="s">
        <v>137</v>
      </c>
      <c r="E4" t="s">
        <v>1008</v>
      </c>
      <c r="F4" t="s">
        <v>1003</v>
      </c>
      <c r="G4" t="s">
        <v>995</v>
      </c>
      <c r="J4" t="s">
        <v>1004</v>
      </c>
      <c r="Q4">
        <v>311044.24908938614</v>
      </c>
      <c r="R4">
        <v>321564.3931275818</v>
      </c>
      <c r="S4">
        <v>332084.53716577752</v>
      </c>
      <c r="T4">
        <v>342604.68120397319</v>
      </c>
      <c r="U4">
        <v>373620.55830157455</v>
      </c>
      <c r="V4">
        <v>404636.43539917585</v>
      </c>
      <c r="W4">
        <v>385430.68423949915</v>
      </c>
      <c r="X4">
        <v>366224.9330798224</v>
      </c>
      <c r="Y4">
        <v>393002.88253232202</v>
      </c>
      <c r="Z4">
        <v>419780.83198482165</v>
      </c>
      <c r="AA4">
        <v>441596.33814776165</v>
      </c>
      <c r="AB4">
        <v>463411.84431070159</v>
      </c>
      <c r="AC4">
        <v>434656.59672205814</v>
      </c>
      <c r="AD4">
        <v>405901.34913341468</v>
      </c>
      <c r="AE4">
        <v>377146.10154477123</v>
      </c>
    </row>
    <row r="5" spans="1:31" x14ac:dyDescent="0.25">
      <c r="A5" t="s">
        <v>1009</v>
      </c>
      <c r="B5" t="s">
        <v>117</v>
      </c>
      <c r="C5" t="s">
        <v>1000</v>
      </c>
      <c r="D5" t="s">
        <v>1010</v>
      </c>
      <c r="E5" t="s">
        <v>1011</v>
      </c>
      <c r="F5" t="s">
        <v>1003</v>
      </c>
      <c r="G5" t="s">
        <v>995</v>
      </c>
      <c r="J5" t="s">
        <v>1004</v>
      </c>
      <c r="Q5">
        <v>118430.21486199576</v>
      </c>
      <c r="R5">
        <v>92328.657527044794</v>
      </c>
      <c r="S5">
        <v>66227.100192093829</v>
      </c>
      <c r="T5">
        <v>40125.542857142864</v>
      </c>
      <c r="U5">
        <v>228184.99298978277</v>
      </c>
      <c r="V5">
        <v>416244.44312242267</v>
      </c>
      <c r="W5">
        <v>313705.07420895179</v>
      </c>
      <c r="X5">
        <v>211165.70529548093</v>
      </c>
      <c r="Y5">
        <v>276447.34318289201</v>
      </c>
      <c r="Z5">
        <v>341728.98107030307</v>
      </c>
      <c r="AA5">
        <v>341959.964953574</v>
      </c>
      <c r="AB5">
        <v>342190.94883684488</v>
      </c>
      <c r="AC5">
        <v>282997.50889178226</v>
      </c>
      <c r="AD5">
        <v>223804.06894671964</v>
      </c>
      <c r="AE5">
        <v>164610.62900165698</v>
      </c>
    </row>
    <row r="6" spans="1:31" x14ac:dyDescent="0.25">
      <c r="A6" t="s">
        <v>1012</v>
      </c>
      <c r="B6" t="s">
        <v>117</v>
      </c>
      <c r="C6" t="s">
        <v>1000</v>
      </c>
      <c r="D6" t="s">
        <v>1010</v>
      </c>
      <c r="E6" t="s">
        <v>1013</v>
      </c>
      <c r="F6" t="s">
        <v>1003</v>
      </c>
      <c r="G6" t="s">
        <v>995</v>
      </c>
      <c r="J6" t="s">
        <v>1004</v>
      </c>
      <c r="Q6">
        <v>259168.76455274041</v>
      </c>
      <c r="R6">
        <v>275478.87209058588</v>
      </c>
      <c r="S6">
        <v>291788.97962843138</v>
      </c>
      <c r="T6">
        <v>308099.08716627682</v>
      </c>
      <c r="U6">
        <v>351908.14902410621</v>
      </c>
      <c r="V6">
        <v>395717.21088193555</v>
      </c>
      <c r="W6">
        <v>394956.71746719035</v>
      </c>
      <c r="X6">
        <v>394196.22405244515</v>
      </c>
      <c r="Y6">
        <v>414363.46333285578</v>
      </c>
      <c r="Z6">
        <v>434530.70261326642</v>
      </c>
      <c r="AA6">
        <v>425135.2746269108</v>
      </c>
      <c r="AB6">
        <v>415739.84664055519</v>
      </c>
      <c r="AC6">
        <v>403997.98574507696</v>
      </c>
      <c r="AD6">
        <v>392256.12484959874</v>
      </c>
      <c r="AE6">
        <v>380514.26395412051</v>
      </c>
    </row>
    <row r="7" spans="1:31" x14ac:dyDescent="0.25">
      <c r="A7" t="s">
        <v>1014</v>
      </c>
      <c r="B7" t="s">
        <v>117</v>
      </c>
      <c r="C7" t="s">
        <v>1000</v>
      </c>
      <c r="D7" t="s">
        <v>1010</v>
      </c>
      <c r="E7" t="s">
        <v>1015</v>
      </c>
      <c r="F7" t="s">
        <v>1003</v>
      </c>
      <c r="G7" t="s">
        <v>995</v>
      </c>
      <c r="J7" t="s">
        <v>1004</v>
      </c>
      <c r="Q7">
        <v>228399.89634650326</v>
      </c>
      <c r="R7">
        <v>257804.73007070515</v>
      </c>
      <c r="S7">
        <v>287209.56379490701</v>
      </c>
      <c r="T7">
        <v>316614.3975191089</v>
      </c>
      <c r="U7">
        <v>337822.4911235724</v>
      </c>
      <c r="V7">
        <v>359030.5847280359</v>
      </c>
      <c r="W7">
        <v>333033.90156694391</v>
      </c>
      <c r="X7">
        <v>307037.21840585192</v>
      </c>
      <c r="Y7">
        <v>321623.98574470775</v>
      </c>
      <c r="Z7">
        <v>336210.75308356358</v>
      </c>
      <c r="AA7">
        <v>377720.55127296317</v>
      </c>
      <c r="AB7">
        <v>419230.34946236276</v>
      </c>
      <c r="AC7">
        <v>395165.8910587164</v>
      </c>
      <c r="AD7">
        <v>371101.43265506998</v>
      </c>
      <c r="AE7">
        <v>347036.97425142361</v>
      </c>
    </row>
    <row r="8" spans="1:31" x14ac:dyDescent="0.25">
      <c r="A8" t="s">
        <v>1016</v>
      </c>
      <c r="B8" t="s">
        <v>117</v>
      </c>
      <c r="C8" t="s">
        <v>1000</v>
      </c>
      <c r="D8" t="s">
        <v>1010</v>
      </c>
      <c r="E8" t="s">
        <v>1017</v>
      </c>
      <c r="F8" t="s">
        <v>1003</v>
      </c>
      <c r="G8" t="s">
        <v>995</v>
      </c>
      <c r="J8" t="s">
        <v>1004</v>
      </c>
      <c r="Q8">
        <v>194754.03110649349</v>
      </c>
      <c r="R8">
        <v>232000.8905085263</v>
      </c>
      <c r="S8">
        <v>269247.7499105591</v>
      </c>
      <c r="T8">
        <v>306494.6093125919</v>
      </c>
      <c r="U8">
        <v>386304.45109135634</v>
      </c>
      <c r="V8">
        <v>466114.29287012084</v>
      </c>
      <c r="W8">
        <v>463496.63797624386</v>
      </c>
      <c r="X8">
        <v>460878.98308236693</v>
      </c>
      <c r="Y8">
        <v>437260.59097025171</v>
      </c>
      <c r="Z8">
        <v>413642.19885813649</v>
      </c>
      <c r="AA8">
        <v>432099.41552370321</v>
      </c>
      <c r="AB8">
        <v>450556.63218926993</v>
      </c>
      <c r="AC8">
        <v>429753.96609031316</v>
      </c>
      <c r="AD8">
        <v>408951.29999135633</v>
      </c>
      <c r="AE8">
        <v>388148.63389239955</v>
      </c>
    </row>
    <row r="9" spans="1:31" x14ac:dyDescent="0.25">
      <c r="A9" t="s">
        <v>1018</v>
      </c>
      <c r="B9" t="s">
        <v>117</v>
      </c>
      <c r="C9" t="s">
        <v>1000</v>
      </c>
      <c r="D9" t="s">
        <v>1010</v>
      </c>
      <c r="E9" t="s">
        <v>1019</v>
      </c>
      <c r="F9" t="s">
        <v>1003</v>
      </c>
      <c r="G9" t="s">
        <v>995</v>
      </c>
      <c r="J9" t="s">
        <v>1004</v>
      </c>
      <c r="Q9">
        <v>277983.72741252626</v>
      </c>
      <c r="R9">
        <v>292967.72248982574</v>
      </c>
      <c r="S9">
        <v>307951.71756712522</v>
      </c>
      <c r="T9">
        <v>322935.71264442476</v>
      </c>
      <c r="U9">
        <v>337562.11080157699</v>
      </c>
      <c r="V9">
        <v>352188.50895872916</v>
      </c>
      <c r="W9">
        <v>322050.14597964042</v>
      </c>
      <c r="X9">
        <v>291911.78300055169</v>
      </c>
      <c r="Y9">
        <v>321888.91359385219</v>
      </c>
      <c r="Z9">
        <v>351866.0441871527</v>
      </c>
      <c r="AA9">
        <v>364728.5117446034</v>
      </c>
      <c r="AB9">
        <v>377590.97930205415</v>
      </c>
      <c r="AC9">
        <v>363401.1770271752</v>
      </c>
      <c r="AD9">
        <v>349211.37475229625</v>
      </c>
      <c r="AE9">
        <v>335021.5724774173</v>
      </c>
    </row>
    <row r="10" spans="1:31" x14ac:dyDescent="0.25">
      <c r="A10" t="s">
        <v>1020</v>
      </c>
      <c r="B10" t="s">
        <v>117</v>
      </c>
      <c r="C10" t="s">
        <v>1000</v>
      </c>
      <c r="D10" t="s">
        <v>1010</v>
      </c>
      <c r="E10" t="s">
        <v>1021</v>
      </c>
      <c r="F10" t="s">
        <v>1003</v>
      </c>
      <c r="G10" t="s">
        <v>995</v>
      </c>
      <c r="J10" t="s">
        <v>1004</v>
      </c>
      <c r="Q10">
        <v>192814.54408695351</v>
      </c>
      <c r="R10">
        <v>202826.20012222169</v>
      </c>
      <c r="S10">
        <v>212837.85615748988</v>
      </c>
      <c r="T10">
        <v>222849.51219275803</v>
      </c>
      <c r="U10">
        <v>234070.12124907825</v>
      </c>
      <c r="V10">
        <v>245290.73030539844</v>
      </c>
      <c r="W10">
        <v>249695.95962289668</v>
      </c>
      <c r="X10">
        <v>254101.1889403949</v>
      </c>
      <c r="Y10">
        <v>275699.55480564089</v>
      </c>
      <c r="Z10">
        <v>297297.92067088687</v>
      </c>
      <c r="AA10">
        <v>312104.53499393299</v>
      </c>
      <c r="AB10">
        <v>326911.14931697911</v>
      </c>
      <c r="AC10">
        <v>306081.91067460057</v>
      </c>
      <c r="AD10">
        <v>285252.67203222204</v>
      </c>
      <c r="AE10">
        <v>264423.43338984356</v>
      </c>
    </row>
    <row r="11" spans="1:31" x14ac:dyDescent="0.25">
      <c r="A11" t="s">
        <v>1022</v>
      </c>
      <c r="B11" t="s">
        <v>117</v>
      </c>
      <c r="C11" t="s">
        <v>1000</v>
      </c>
      <c r="D11" t="s">
        <v>1010</v>
      </c>
      <c r="E11" t="s">
        <v>1023</v>
      </c>
      <c r="F11" t="s">
        <v>1003</v>
      </c>
      <c r="G11" t="s">
        <v>995</v>
      </c>
      <c r="J11" t="s">
        <v>1004</v>
      </c>
      <c r="Q11">
        <v>318258.09184138582</v>
      </c>
      <c r="R11">
        <v>328849.21879851894</v>
      </c>
      <c r="S11">
        <v>339440.34575565206</v>
      </c>
      <c r="T11">
        <v>350031.47271278524</v>
      </c>
      <c r="U11">
        <v>383022.20630034676</v>
      </c>
      <c r="V11">
        <v>416012.93988790823</v>
      </c>
      <c r="W11">
        <v>395716.91168141051</v>
      </c>
      <c r="X11">
        <v>375420.88347491279</v>
      </c>
      <c r="Y11">
        <v>402696.50726710469</v>
      </c>
      <c r="Z11">
        <v>429972.13105929666</v>
      </c>
      <c r="AA11">
        <v>452529.140151083</v>
      </c>
      <c r="AB11">
        <v>475086.14924286929</v>
      </c>
      <c r="AC11">
        <v>446055.38559840474</v>
      </c>
      <c r="AD11">
        <v>417024.62195394019</v>
      </c>
      <c r="AE11">
        <v>387993.85830947565</v>
      </c>
    </row>
    <row r="12" spans="1:31" x14ac:dyDescent="0.25">
      <c r="A12" t="s">
        <v>1024</v>
      </c>
      <c r="B12" t="s">
        <v>117</v>
      </c>
      <c r="C12" t="s">
        <v>1000</v>
      </c>
      <c r="D12" t="s">
        <v>1010</v>
      </c>
      <c r="E12" t="s">
        <v>1025</v>
      </c>
      <c r="F12" t="s">
        <v>1003</v>
      </c>
      <c r="G12" t="s">
        <v>995</v>
      </c>
      <c r="J12" t="s">
        <v>1004</v>
      </c>
      <c r="R12">
        <v>15133.804597701152</v>
      </c>
      <c r="S12">
        <v>30267.609195402307</v>
      </c>
      <c r="T12">
        <v>45401.413793103457</v>
      </c>
      <c r="U12">
        <v>184098.57719401451</v>
      </c>
      <c r="V12">
        <v>322795.74059492559</v>
      </c>
      <c r="W12">
        <v>311397.8702974628</v>
      </c>
      <c r="X12">
        <v>300000.00000000006</v>
      </c>
      <c r="Y12">
        <v>169316.50000000003</v>
      </c>
      <c r="Z12">
        <v>38633.000000000007</v>
      </c>
      <c r="AA12">
        <v>143420.91085899514</v>
      </c>
      <c r="AB12">
        <v>248208.82171799027</v>
      </c>
      <c r="AC12">
        <v>201991.44786690839</v>
      </c>
      <c r="AD12">
        <v>155774.07401582651</v>
      </c>
      <c r="AE12">
        <v>109556.70016474466</v>
      </c>
    </row>
    <row r="13" spans="1:31" x14ac:dyDescent="0.25">
      <c r="A13" t="s">
        <v>1026</v>
      </c>
      <c r="B13" t="s">
        <v>117</v>
      </c>
      <c r="C13" t="s">
        <v>1000</v>
      </c>
      <c r="D13" t="s">
        <v>1010</v>
      </c>
      <c r="E13" t="s">
        <v>1027</v>
      </c>
      <c r="F13" t="s">
        <v>1003</v>
      </c>
      <c r="G13" t="s">
        <v>995</v>
      </c>
      <c r="J13" t="s">
        <v>1004</v>
      </c>
      <c r="Q13">
        <v>238894.78170966735</v>
      </c>
      <c r="R13">
        <v>252374.72389694152</v>
      </c>
      <c r="S13">
        <v>265854.66608421569</v>
      </c>
      <c r="T13">
        <v>279334.60827148985</v>
      </c>
      <c r="U13">
        <v>326935.76987362874</v>
      </c>
      <c r="V13">
        <v>374536.93147576769</v>
      </c>
      <c r="W13">
        <v>324753.53430162848</v>
      </c>
      <c r="X13">
        <v>274970.13712748926</v>
      </c>
      <c r="Y13">
        <v>308190.92090465769</v>
      </c>
      <c r="Z13">
        <v>341411.70468182606</v>
      </c>
      <c r="AA13">
        <v>390079.62026394618</v>
      </c>
      <c r="AB13">
        <v>438747.53584606631</v>
      </c>
      <c r="AC13">
        <v>394381.5888845459</v>
      </c>
      <c r="AD13">
        <v>350015.64192302548</v>
      </c>
      <c r="AE13">
        <v>305649.69496150513</v>
      </c>
    </row>
    <row r="14" spans="1:31" x14ac:dyDescent="0.25">
      <c r="A14" t="s">
        <v>1028</v>
      </c>
      <c r="B14" t="s">
        <v>117</v>
      </c>
      <c r="C14" t="s">
        <v>1000</v>
      </c>
      <c r="D14" t="s">
        <v>1010</v>
      </c>
      <c r="E14" t="s">
        <v>1029</v>
      </c>
      <c r="F14" t="s">
        <v>1003</v>
      </c>
      <c r="G14" t="s">
        <v>995</v>
      </c>
      <c r="J14" t="s">
        <v>1004</v>
      </c>
      <c r="Q14">
        <v>106884.77466061704</v>
      </c>
      <c r="R14">
        <v>140697.56613271905</v>
      </c>
      <c r="S14">
        <v>174510.35760482104</v>
      </c>
      <c r="T14">
        <v>208323.14907692306</v>
      </c>
      <c r="U14">
        <v>335688.76571493212</v>
      </c>
      <c r="V14">
        <v>463054.38235294115</v>
      </c>
      <c r="W14">
        <v>353282.6911764706</v>
      </c>
      <c r="X14">
        <v>243511</v>
      </c>
      <c r="Y14">
        <v>259255.5</v>
      </c>
      <c r="Z14">
        <v>275000</v>
      </c>
      <c r="AA14">
        <v>356250</v>
      </c>
      <c r="AB14">
        <v>437499.99999999994</v>
      </c>
      <c r="AC14">
        <v>349870.64703371743</v>
      </c>
      <c r="AD14">
        <v>262241.29406743491</v>
      </c>
      <c r="AE14">
        <v>174611.94110115236</v>
      </c>
    </row>
    <row r="15" spans="1:31" x14ac:dyDescent="0.25">
      <c r="A15" t="s">
        <v>1030</v>
      </c>
      <c r="B15" t="s">
        <v>1031</v>
      </c>
      <c r="C15" t="s">
        <v>1032</v>
      </c>
      <c r="D15" t="s">
        <v>1033</v>
      </c>
      <c r="E15" t="s">
        <v>1034</v>
      </c>
      <c r="F15" t="s">
        <v>1035</v>
      </c>
      <c r="G15" t="s">
        <v>1036</v>
      </c>
      <c r="J15" t="s">
        <v>1037</v>
      </c>
      <c r="P15">
        <v>7610</v>
      </c>
      <c r="Q15">
        <v>8078</v>
      </c>
      <c r="R15">
        <v>8854</v>
      </c>
      <c r="S15">
        <v>9080</v>
      </c>
      <c r="T15">
        <v>8902</v>
      </c>
      <c r="U15">
        <v>9672</v>
      </c>
      <c r="V15">
        <v>10508</v>
      </c>
      <c r="W15">
        <v>11000</v>
      </c>
      <c r="X15">
        <v>11550</v>
      </c>
      <c r="Y15">
        <v>12192</v>
      </c>
      <c r="Z15">
        <v>12364</v>
      </c>
      <c r="AA15">
        <v>12766</v>
      </c>
      <c r="AB15">
        <v>11764</v>
      </c>
      <c r="AC15">
        <v>12238</v>
      </c>
      <c r="AD15">
        <v>12506</v>
      </c>
    </row>
    <row r="16" spans="1:31" x14ac:dyDescent="0.25">
      <c r="A16" t="s">
        <v>1038</v>
      </c>
      <c r="B16" t="s">
        <v>1031</v>
      </c>
      <c r="C16" t="s">
        <v>1032</v>
      </c>
      <c r="D16" t="s">
        <v>1039</v>
      </c>
      <c r="E16" t="s">
        <v>1034</v>
      </c>
      <c r="F16" t="s">
        <v>1035</v>
      </c>
      <c r="G16" t="s">
        <v>1036</v>
      </c>
      <c r="J16" t="s">
        <v>1037</v>
      </c>
      <c r="P16">
        <v>6038</v>
      </c>
      <c r="Q16">
        <v>6532</v>
      </c>
      <c r="R16">
        <v>6978</v>
      </c>
      <c r="S16">
        <v>7178</v>
      </c>
      <c r="T16">
        <v>6896</v>
      </c>
      <c r="U16">
        <v>7714</v>
      </c>
      <c r="V16">
        <v>8258</v>
      </c>
      <c r="W16">
        <v>8792</v>
      </c>
      <c r="X16">
        <v>9206</v>
      </c>
      <c r="Y16">
        <v>9838</v>
      </c>
      <c r="Z16">
        <v>9858</v>
      </c>
      <c r="AA16">
        <v>10242</v>
      </c>
      <c r="AB16">
        <v>9520</v>
      </c>
      <c r="AC16">
        <v>9816</v>
      </c>
      <c r="AD16">
        <v>10082</v>
      </c>
    </row>
    <row r="17" spans="1:30" x14ac:dyDescent="0.25">
      <c r="A17" t="s">
        <v>1040</v>
      </c>
      <c r="B17" t="s">
        <v>1031</v>
      </c>
      <c r="C17" t="s">
        <v>1032</v>
      </c>
      <c r="D17" t="s">
        <v>1041</v>
      </c>
      <c r="E17" t="s">
        <v>1034</v>
      </c>
      <c r="F17" t="s">
        <v>1035</v>
      </c>
      <c r="G17" t="s">
        <v>1036</v>
      </c>
      <c r="J17" t="s">
        <v>1037</v>
      </c>
      <c r="P17">
        <v>1376</v>
      </c>
      <c r="Q17">
        <v>1508</v>
      </c>
      <c r="R17">
        <v>1616</v>
      </c>
      <c r="S17">
        <v>1604</v>
      </c>
      <c r="T17">
        <v>1636</v>
      </c>
      <c r="U17">
        <v>1768</v>
      </c>
      <c r="V17">
        <v>2020</v>
      </c>
      <c r="W17">
        <v>1996</v>
      </c>
      <c r="X17">
        <v>2092</v>
      </c>
      <c r="Y17">
        <v>2228</v>
      </c>
      <c r="Z17">
        <v>2202</v>
      </c>
      <c r="AA17">
        <v>2316</v>
      </c>
      <c r="AB17">
        <v>2272</v>
      </c>
      <c r="AC17">
        <v>2182</v>
      </c>
      <c r="AD17">
        <v>2388</v>
      </c>
    </row>
    <row r="18" spans="1:30" x14ac:dyDescent="0.25">
      <c r="A18" t="s">
        <v>1042</v>
      </c>
      <c r="B18" t="s">
        <v>1031</v>
      </c>
      <c r="C18" t="s">
        <v>1032</v>
      </c>
      <c r="D18" t="s">
        <v>1043</v>
      </c>
      <c r="E18" t="s">
        <v>1034</v>
      </c>
      <c r="F18" t="s">
        <v>1035</v>
      </c>
      <c r="G18" t="s">
        <v>1036</v>
      </c>
      <c r="J18" t="s">
        <v>1037</v>
      </c>
      <c r="P18">
        <v>2440</v>
      </c>
      <c r="Q18">
        <v>2754</v>
      </c>
      <c r="R18">
        <v>2912</v>
      </c>
      <c r="S18">
        <v>3106</v>
      </c>
      <c r="T18">
        <v>3068</v>
      </c>
      <c r="U18">
        <v>3288</v>
      </c>
      <c r="V18">
        <v>3614</v>
      </c>
      <c r="W18">
        <v>3864</v>
      </c>
      <c r="X18">
        <v>4038</v>
      </c>
      <c r="Y18">
        <v>4204</v>
      </c>
      <c r="Z18">
        <v>4180</v>
      </c>
      <c r="AA18">
        <v>4230</v>
      </c>
      <c r="AB18">
        <v>4144</v>
      </c>
      <c r="AC18">
        <v>4334</v>
      </c>
      <c r="AD18">
        <v>4522</v>
      </c>
    </row>
    <row r="19" spans="1:30" x14ac:dyDescent="0.25">
      <c r="A19" t="s">
        <v>1044</v>
      </c>
      <c r="B19" t="s">
        <v>1031</v>
      </c>
      <c r="C19" t="s">
        <v>1032</v>
      </c>
      <c r="D19" t="s">
        <v>1045</v>
      </c>
      <c r="E19" t="s">
        <v>1034</v>
      </c>
      <c r="F19" t="s">
        <v>1035</v>
      </c>
      <c r="G19" t="s">
        <v>1036</v>
      </c>
      <c r="J19" t="s">
        <v>1037</v>
      </c>
      <c r="P19">
        <v>21460</v>
      </c>
      <c r="Q19">
        <v>22686</v>
      </c>
      <c r="R19">
        <v>24354</v>
      </c>
      <c r="S19">
        <v>25810</v>
      </c>
      <c r="T19">
        <v>25116</v>
      </c>
      <c r="U19">
        <v>27958</v>
      </c>
      <c r="V19">
        <v>30016</v>
      </c>
      <c r="W19">
        <v>32544</v>
      </c>
      <c r="X19">
        <v>34060</v>
      </c>
      <c r="Y19">
        <v>35412</v>
      </c>
      <c r="Z19">
        <v>36340</v>
      </c>
      <c r="AA19">
        <v>38010</v>
      </c>
      <c r="AB19">
        <v>34802</v>
      </c>
      <c r="AC19">
        <v>36506</v>
      </c>
      <c r="AD19">
        <v>37214</v>
      </c>
    </row>
    <row r="20" spans="1:30" x14ac:dyDescent="0.25">
      <c r="A20" t="s">
        <v>1046</v>
      </c>
      <c r="B20" t="s">
        <v>1031</v>
      </c>
      <c r="C20" t="s">
        <v>1032</v>
      </c>
      <c r="D20" t="s">
        <v>1047</v>
      </c>
      <c r="E20" t="s">
        <v>1034</v>
      </c>
      <c r="F20" t="s">
        <v>1035</v>
      </c>
      <c r="G20" t="s">
        <v>1036</v>
      </c>
      <c r="J20" t="s">
        <v>1037</v>
      </c>
      <c r="P20">
        <v>13312</v>
      </c>
      <c r="Q20">
        <v>13800</v>
      </c>
      <c r="R20">
        <v>14714</v>
      </c>
      <c r="S20">
        <v>15492</v>
      </c>
      <c r="T20">
        <v>15394</v>
      </c>
      <c r="U20">
        <v>16468</v>
      </c>
      <c r="V20">
        <v>18098</v>
      </c>
      <c r="W20">
        <v>19328</v>
      </c>
      <c r="X20">
        <v>20258</v>
      </c>
      <c r="Y20">
        <v>21040</v>
      </c>
      <c r="Z20">
        <v>21238</v>
      </c>
      <c r="AA20">
        <v>22400</v>
      </c>
      <c r="AB20">
        <v>20324</v>
      </c>
      <c r="AC20">
        <v>20902</v>
      </c>
      <c r="AD20">
        <v>21298</v>
      </c>
    </row>
    <row r="21" spans="1:30" x14ac:dyDescent="0.25">
      <c r="A21" t="s">
        <v>1048</v>
      </c>
      <c r="B21" t="s">
        <v>1031</v>
      </c>
      <c r="C21" t="s">
        <v>1032</v>
      </c>
      <c r="D21" t="s">
        <v>1049</v>
      </c>
      <c r="E21" t="s">
        <v>1034</v>
      </c>
      <c r="F21" t="s">
        <v>1035</v>
      </c>
      <c r="G21" t="s">
        <v>1036</v>
      </c>
      <c r="J21" t="s">
        <v>1037</v>
      </c>
      <c r="P21">
        <v>507052</v>
      </c>
      <c r="Q21">
        <v>509362</v>
      </c>
      <c r="R21">
        <v>507190</v>
      </c>
      <c r="S21">
        <v>504774</v>
      </c>
      <c r="T21">
        <v>506924</v>
      </c>
      <c r="U21">
        <v>499554</v>
      </c>
      <c r="V21">
        <v>494102</v>
      </c>
      <c r="W21">
        <v>488684</v>
      </c>
      <c r="X21">
        <v>488706</v>
      </c>
      <c r="Y21">
        <v>508910</v>
      </c>
      <c r="Z21">
        <v>516478</v>
      </c>
      <c r="AA21">
        <v>526676</v>
      </c>
      <c r="AB21">
        <v>593816</v>
      </c>
      <c r="AC21">
        <v>603994</v>
      </c>
      <c r="AD21">
        <v>622226</v>
      </c>
    </row>
    <row r="22" spans="1:30" x14ac:dyDescent="0.25">
      <c r="A22" t="s">
        <v>1050</v>
      </c>
      <c r="B22" t="s">
        <v>1031</v>
      </c>
      <c r="C22" t="s">
        <v>1032</v>
      </c>
      <c r="D22" t="s">
        <v>1051</v>
      </c>
      <c r="E22" t="s">
        <v>1034</v>
      </c>
      <c r="F22" t="s">
        <v>1035</v>
      </c>
      <c r="G22" t="s">
        <v>1036</v>
      </c>
      <c r="J22" t="s">
        <v>1037</v>
      </c>
      <c r="P22">
        <v>311846</v>
      </c>
      <c r="Q22">
        <v>315706</v>
      </c>
      <c r="R22">
        <v>316108</v>
      </c>
      <c r="S22">
        <v>320960</v>
      </c>
      <c r="T22">
        <v>325360</v>
      </c>
      <c r="U22">
        <v>325352</v>
      </c>
      <c r="V22">
        <v>333102</v>
      </c>
      <c r="W22">
        <v>340704</v>
      </c>
      <c r="X22">
        <v>346388</v>
      </c>
      <c r="Y22">
        <v>358072</v>
      </c>
      <c r="Z22">
        <v>364490</v>
      </c>
      <c r="AA22">
        <v>373100</v>
      </c>
      <c r="AB22">
        <v>382606</v>
      </c>
      <c r="AC22">
        <v>397758</v>
      </c>
      <c r="AD22">
        <v>406724</v>
      </c>
    </row>
    <row r="23" spans="1:30" x14ac:dyDescent="0.25">
      <c r="A23" t="s">
        <v>1052</v>
      </c>
      <c r="B23" t="s">
        <v>1031</v>
      </c>
      <c r="C23" t="s">
        <v>1032</v>
      </c>
      <c r="D23" t="s">
        <v>1053</v>
      </c>
      <c r="E23" t="s">
        <v>1034</v>
      </c>
      <c r="F23" t="s">
        <v>1035</v>
      </c>
      <c r="G23" t="s">
        <v>1036</v>
      </c>
      <c r="J23" t="s">
        <v>1037</v>
      </c>
      <c r="P23">
        <v>336592</v>
      </c>
      <c r="Q23">
        <v>345922</v>
      </c>
      <c r="R23">
        <v>353766</v>
      </c>
      <c r="S23">
        <v>362548</v>
      </c>
      <c r="T23">
        <v>366640</v>
      </c>
      <c r="U23">
        <v>380818</v>
      </c>
      <c r="V23">
        <v>400692</v>
      </c>
      <c r="W23">
        <v>420486</v>
      </c>
      <c r="X23">
        <v>437120</v>
      </c>
      <c r="Y23">
        <v>449932</v>
      </c>
      <c r="Z23">
        <v>465462</v>
      </c>
      <c r="AA23">
        <v>476214</v>
      </c>
      <c r="AB23">
        <v>483830</v>
      </c>
      <c r="AC23">
        <v>503952</v>
      </c>
      <c r="AD23">
        <v>510644</v>
      </c>
    </row>
    <row r="24" spans="1:30" x14ac:dyDescent="0.25">
      <c r="A24" t="s">
        <v>1054</v>
      </c>
      <c r="B24" t="s">
        <v>1031</v>
      </c>
      <c r="C24" t="s">
        <v>1032</v>
      </c>
      <c r="D24" t="s">
        <v>1055</v>
      </c>
      <c r="E24" t="s">
        <v>1034</v>
      </c>
      <c r="F24" t="s">
        <v>1035</v>
      </c>
      <c r="G24" t="s">
        <v>1036</v>
      </c>
      <c r="J24" t="s">
        <v>1037</v>
      </c>
      <c r="P24">
        <v>114180</v>
      </c>
      <c r="Q24">
        <v>119038</v>
      </c>
      <c r="R24">
        <v>124308</v>
      </c>
      <c r="S24">
        <v>128664</v>
      </c>
      <c r="T24">
        <v>130902</v>
      </c>
      <c r="U24">
        <v>140164</v>
      </c>
      <c r="V24">
        <v>151254</v>
      </c>
      <c r="W24">
        <v>160470</v>
      </c>
      <c r="X24">
        <v>169342</v>
      </c>
      <c r="Y24">
        <v>173826</v>
      </c>
      <c r="Z24">
        <v>179172</v>
      </c>
      <c r="AA24">
        <v>183530</v>
      </c>
      <c r="AB24">
        <v>184242</v>
      </c>
      <c r="AC24">
        <v>193284</v>
      </c>
      <c r="AD24">
        <v>196006</v>
      </c>
    </row>
    <row r="25" spans="1:30" x14ac:dyDescent="0.25">
      <c r="A25" t="s">
        <v>1056</v>
      </c>
      <c r="B25" t="s">
        <v>1031</v>
      </c>
      <c r="C25" t="s">
        <v>1032</v>
      </c>
      <c r="D25" t="s">
        <v>1057</v>
      </c>
      <c r="E25" t="s">
        <v>1034</v>
      </c>
      <c r="F25" t="s">
        <v>1035</v>
      </c>
      <c r="G25" t="s">
        <v>1036</v>
      </c>
      <c r="J25" t="s">
        <v>1037</v>
      </c>
      <c r="P25">
        <v>70028</v>
      </c>
      <c r="Q25">
        <v>73718</v>
      </c>
      <c r="R25">
        <v>78208</v>
      </c>
      <c r="S25">
        <v>81476</v>
      </c>
      <c r="T25">
        <v>82036</v>
      </c>
      <c r="U25">
        <v>88940</v>
      </c>
      <c r="V25">
        <v>96476</v>
      </c>
      <c r="W25">
        <v>103228</v>
      </c>
      <c r="X25">
        <v>108336</v>
      </c>
      <c r="Y25">
        <v>111604</v>
      </c>
      <c r="Z25">
        <v>116604</v>
      </c>
      <c r="AA25">
        <v>119734</v>
      </c>
      <c r="AB25">
        <v>117120</v>
      </c>
      <c r="AC25">
        <v>122880</v>
      </c>
      <c r="AD25">
        <v>124074</v>
      </c>
    </row>
    <row r="26" spans="1:30" x14ac:dyDescent="0.25">
      <c r="A26" t="s">
        <v>1058</v>
      </c>
      <c r="B26" t="s">
        <v>1031</v>
      </c>
      <c r="C26" t="s">
        <v>1032</v>
      </c>
      <c r="D26" t="s">
        <v>1059</v>
      </c>
      <c r="E26" t="s">
        <v>1034</v>
      </c>
      <c r="F26" t="s">
        <v>1035</v>
      </c>
      <c r="G26" t="s">
        <v>1036</v>
      </c>
      <c r="J26" t="s">
        <v>1037</v>
      </c>
      <c r="P26">
        <v>52414</v>
      </c>
      <c r="Q26">
        <v>55186</v>
      </c>
      <c r="R26">
        <v>59018</v>
      </c>
      <c r="S26">
        <v>62238</v>
      </c>
      <c r="T26">
        <v>61370</v>
      </c>
      <c r="U26">
        <v>68300</v>
      </c>
      <c r="V26">
        <v>73930</v>
      </c>
      <c r="W26">
        <v>79096</v>
      </c>
      <c r="X26">
        <v>82894</v>
      </c>
      <c r="Y26">
        <v>86362</v>
      </c>
      <c r="Z26">
        <v>88714</v>
      </c>
      <c r="AA26">
        <v>90512</v>
      </c>
      <c r="AB26">
        <v>85862</v>
      </c>
      <c r="AC26">
        <v>90322</v>
      </c>
      <c r="AD26">
        <v>92546</v>
      </c>
    </row>
    <row r="27" spans="1:30" x14ac:dyDescent="0.25">
      <c r="A27" t="s">
        <v>1060</v>
      </c>
      <c r="B27" t="s">
        <v>1031</v>
      </c>
      <c r="C27" t="s">
        <v>1032</v>
      </c>
      <c r="D27" t="s">
        <v>1061</v>
      </c>
      <c r="E27" t="s">
        <v>1034</v>
      </c>
      <c r="F27" t="s">
        <v>1035</v>
      </c>
      <c r="G27" t="s">
        <v>1036</v>
      </c>
      <c r="J27" t="s">
        <v>1037</v>
      </c>
      <c r="P27">
        <v>283800</v>
      </c>
      <c r="Q27">
        <v>291118</v>
      </c>
      <c r="R27">
        <v>291638</v>
      </c>
      <c r="S27">
        <v>291336</v>
      </c>
      <c r="T27">
        <v>307032</v>
      </c>
      <c r="U27">
        <v>307644</v>
      </c>
      <c r="V27">
        <v>313586</v>
      </c>
      <c r="W27">
        <v>324942</v>
      </c>
      <c r="X27">
        <v>335864</v>
      </c>
      <c r="Y27">
        <v>343430</v>
      </c>
      <c r="Z27">
        <v>353916</v>
      </c>
      <c r="AA27">
        <v>362236</v>
      </c>
      <c r="AB27">
        <v>406674</v>
      </c>
      <c r="AC27">
        <v>519452</v>
      </c>
      <c r="AD27">
        <v>548042</v>
      </c>
    </row>
    <row r="28" spans="1:30" x14ac:dyDescent="0.25">
      <c r="A28" t="s">
        <v>1062</v>
      </c>
      <c r="B28" t="s">
        <v>1031</v>
      </c>
      <c r="C28" t="s">
        <v>1063</v>
      </c>
      <c r="D28" t="s">
        <v>1064</v>
      </c>
      <c r="E28" t="s">
        <v>1034</v>
      </c>
      <c r="F28" t="s">
        <v>1035</v>
      </c>
      <c r="G28" t="s">
        <v>1036</v>
      </c>
      <c r="J28" t="s">
        <v>1037</v>
      </c>
      <c r="P28">
        <v>17464</v>
      </c>
      <c r="Q28">
        <v>18872</v>
      </c>
      <c r="R28">
        <v>20360</v>
      </c>
      <c r="S28">
        <v>20968</v>
      </c>
      <c r="T28">
        <v>20502</v>
      </c>
      <c r="U28">
        <v>22442</v>
      </c>
      <c r="V28">
        <v>24400</v>
      </c>
      <c r="W28">
        <v>25652</v>
      </c>
      <c r="X28">
        <v>26886</v>
      </c>
      <c r="Y28">
        <v>28462</v>
      </c>
      <c r="Z28">
        <v>28604</v>
      </c>
      <c r="AA28">
        <v>29554</v>
      </c>
      <c r="AB28">
        <v>27700</v>
      </c>
      <c r="AC28">
        <v>28570</v>
      </c>
      <c r="AD28">
        <v>29498</v>
      </c>
    </row>
    <row r="29" spans="1:30" x14ac:dyDescent="0.25">
      <c r="A29" t="s">
        <v>1065</v>
      </c>
      <c r="B29" t="s">
        <v>1031</v>
      </c>
      <c r="C29" t="s">
        <v>1063</v>
      </c>
      <c r="D29" t="s">
        <v>1066</v>
      </c>
      <c r="E29" t="s">
        <v>1034</v>
      </c>
      <c r="F29" t="s">
        <v>1035</v>
      </c>
      <c r="G29" t="s">
        <v>1036</v>
      </c>
      <c r="J29" t="s">
        <v>1037</v>
      </c>
      <c r="P29">
        <v>34772</v>
      </c>
      <c r="Q29">
        <v>36486</v>
      </c>
      <c r="R29">
        <v>39068</v>
      </c>
      <c r="S29">
        <v>41302</v>
      </c>
      <c r="T29">
        <v>40510</v>
      </c>
      <c r="U29">
        <v>44426</v>
      </c>
      <c r="V29">
        <v>48114</v>
      </c>
      <c r="W29">
        <v>51872</v>
      </c>
      <c r="X29">
        <v>54318</v>
      </c>
      <c r="Y29">
        <v>56452</v>
      </c>
      <c r="Z29">
        <v>57578</v>
      </c>
      <c r="AA29">
        <v>60410</v>
      </c>
      <c r="AB29">
        <v>55126</v>
      </c>
      <c r="AC29">
        <v>57408</v>
      </c>
      <c r="AD29">
        <v>58512</v>
      </c>
    </row>
    <row r="30" spans="1:30" x14ac:dyDescent="0.25">
      <c r="A30" t="s">
        <v>1067</v>
      </c>
      <c r="B30" t="s">
        <v>1031</v>
      </c>
      <c r="C30" t="s">
        <v>1063</v>
      </c>
      <c r="D30" t="s">
        <v>1068</v>
      </c>
      <c r="E30" t="s">
        <v>1034</v>
      </c>
      <c r="F30" t="s">
        <v>1035</v>
      </c>
      <c r="G30" t="s">
        <v>1036</v>
      </c>
      <c r="J30" t="s">
        <v>1037</v>
      </c>
      <c r="P30">
        <v>1155490</v>
      </c>
      <c r="Q30">
        <v>1170990</v>
      </c>
      <c r="R30">
        <v>1177064</v>
      </c>
      <c r="S30">
        <v>1188282</v>
      </c>
      <c r="T30">
        <v>1198924</v>
      </c>
      <c r="U30">
        <v>1205724</v>
      </c>
      <c r="V30">
        <v>1227896</v>
      </c>
      <c r="W30">
        <v>1249874</v>
      </c>
      <c r="X30">
        <v>1272214</v>
      </c>
      <c r="Y30">
        <v>1316914</v>
      </c>
      <c r="Z30">
        <v>1346430</v>
      </c>
      <c r="AA30">
        <v>1375990</v>
      </c>
      <c r="AB30">
        <v>1460252</v>
      </c>
      <c r="AC30">
        <v>1505704</v>
      </c>
      <c r="AD30">
        <v>1539594</v>
      </c>
    </row>
    <row r="31" spans="1:30" x14ac:dyDescent="0.25">
      <c r="A31" t="s">
        <v>1069</v>
      </c>
      <c r="B31" t="s">
        <v>1031</v>
      </c>
      <c r="C31" t="s">
        <v>1063</v>
      </c>
      <c r="D31" t="s">
        <v>1070</v>
      </c>
      <c r="E31" t="s">
        <v>1034</v>
      </c>
      <c r="F31" t="s">
        <v>1035</v>
      </c>
      <c r="G31" t="s">
        <v>1036</v>
      </c>
      <c r="J31" t="s">
        <v>1037</v>
      </c>
      <c r="P31">
        <v>236622</v>
      </c>
      <c r="Q31">
        <v>247942</v>
      </c>
      <c r="R31">
        <v>261534</v>
      </c>
      <c r="S31">
        <v>272378</v>
      </c>
      <c r="T31">
        <v>274308</v>
      </c>
      <c r="U31">
        <v>297404</v>
      </c>
      <c r="V31">
        <v>321660</v>
      </c>
      <c r="W31">
        <v>342794</v>
      </c>
      <c r="X31">
        <v>360572</v>
      </c>
      <c r="Y31">
        <v>371792</v>
      </c>
      <c r="Z31">
        <v>384490</v>
      </c>
      <c r="AA31">
        <v>393776</v>
      </c>
      <c r="AB31">
        <v>387224</v>
      </c>
      <c r="AC31">
        <v>406486</v>
      </c>
      <c r="AD31">
        <v>412626</v>
      </c>
    </row>
    <row r="32" spans="1:30" x14ac:dyDescent="0.25">
      <c r="A32" t="s">
        <v>1060</v>
      </c>
      <c r="B32" t="s">
        <v>1031</v>
      </c>
      <c r="C32" t="s">
        <v>1063</v>
      </c>
      <c r="D32" t="s">
        <v>1061</v>
      </c>
      <c r="E32" t="s">
        <v>1034</v>
      </c>
      <c r="F32" t="s">
        <v>1035</v>
      </c>
      <c r="G32" t="s">
        <v>1036</v>
      </c>
      <c r="J32" t="s">
        <v>1037</v>
      </c>
      <c r="P32">
        <v>283800</v>
      </c>
      <c r="Q32">
        <v>291118</v>
      </c>
      <c r="R32">
        <v>291638</v>
      </c>
      <c r="S32">
        <v>291336</v>
      </c>
      <c r="T32">
        <v>307032</v>
      </c>
      <c r="U32">
        <v>307644</v>
      </c>
      <c r="V32">
        <v>313586</v>
      </c>
      <c r="W32">
        <v>324942</v>
      </c>
      <c r="X32">
        <v>335864</v>
      </c>
      <c r="Y32">
        <v>343430</v>
      </c>
      <c r="Z32">
        <v>353916</v>
      </c>
      <c r="AA32">
        <v>362236</v>
      </c>
      <c r="AB32">
        <v>406674</v>
      </c>
      <c r="AC32">
        <v>519452</v>
      </c>
      <c r="AD32">
        <v>548042</v>
      </c>
    </row>
    <row r="33" spans="1:30" x14ac:dyDescent="0.25">
      <c r="A33" t="s">
        <v>1071</v>
      </c>
      <c r="B33" t="s">
        <v>1031</v>
      </c>
      <c r="C33" t="s">
        <v>1032</v>
      </c>
      <c r="D33" t="s">
        <v>1033</v>
      </c>
      <c r="E33" t="s">
        <v>1072</v>
      </c>
      <c r="F33" t="s">
        <v>1072</v>
      </c>
      <c r="G33" t="s">
        <v>1036</v>
      </c>
      <c r="J33" t="s">
        <v>1037</v>
      </c>
      <c r="P33">
        <v>1049658</v>
      </c>
      <c r="Q33">
        <v>1119492</v>
      </c>
      <c r="R33">
        <v>1201224</v>
      </c>
      <c r="S33">
        <v>1321140</v>
      </c>
      <c r="T33">
        <v>1181926</v>
      </c>
      <c r="U33">
        <v>1276072</v>
      </c>
      <c r="V33">
        <v>1395124</v>
      </c>
      <c r="W33">
        <v>1382304</v>
      </c>
      <c r="X33">
        <v>1441696</v>
      </c>
      <c r="Y33">
        <v>1443502</v>
      </c>
      <c r="Z33">
        <v>1445148</v>
      </c>
      <c r="AA33">
        <v>1523098</v>
      </c>
      <c r="AB33">
        <v>1435808</v>
      </c>
      <c r="AC33">
        <v>1444040</v>
      </c>
      <c r="AD33">
        <v>1475674</v>
      </c>
    </row>
    <row r="34" spans="1:30" x14ac:dyDescent="0.25">
      <c r="A34" t="s">
        <v>1073</v>
      </c>
      <c r="B34" t="s">
        <v>1031</v>
      </c>
      <c r="C34" t="s">
        <v>1032</v>
      </c>
      <c r="D34" t="s">
        <v>1039</v>
      </c>
      <c r="E34" t="s">
        <v>1072</v>
      </c>
      <c r="F34" t="s">
        <v>1072</v>
      </c>
      <c r="G34" t="s">
        <v>1036</v>
      </c>
      <c r="J34" t="s">
        <v>1037</v>
      </c>
      <c r="P34">
        <v>1521256</v>
      </c>
      <c r="Q34">
        <v>1616032</v>
      </c>
      <c r="R34">
        <v>1899938</v>
      </c>
      <c r="S34">
        <v>1912320</v>
      </c>
      <c r="T34">
        <v>1792000</v>
      </c>
      <c r="U34">
        <v>1939546</v>
      </c>
      <c r="V34">
        <v>2069168</v>
      </c>
      <c r="W34">
        <v>2152044</v>
      </c>
      <c r="X34">
        <v>2212262</v>
      </c>
      <c r="Y34">
        <v>2198652</v>
      </c>
      <c r="Z34">
        <v>2139514</v>
      </c>
      <c r="AA34">
        <v>2134952</v>
      </c>
      <c r="AB34">
        <v>2155434</v>
      </c>
      <c r="AC34">
        <v>2256878</v>
      </c>
      <c r="AD34">
        <v>2230780</v>
      </c>
    </row>
    <row r="35" spans="1:30" x14ac:dyDescent="0.25">
      <c r="A35" t="s">
        <v>1074</v>
      </c>
      <c r="B35" t="s">
        <v>1031</v>
      </c>
      <c r="C35" t="s">
        <v>1032</v>
      </c>
      <c r="D35" t="s">
        <v>1041</v>
      </c>
      <c r="E35" t="s">
        <v>1072</v>
      </c>
      <c r="F35" t="s">
        <v>1072</v>
      </c>
      <c r="G35" t="s">
        <v>1036</v>
      </c>
      <c r="J35" t="s">
        <v>1037</v>
      </c>
      <c r="P35">
        <v>601264</v>
      </c>
      <c r="Q35">
        <v>650502</v>
      </c>
      <c r="R35">
        <v>733186</v>
      </c>
      <c r="S35">
        <v>787058</v>
      </c>
      <c r="T35">
        <v>745782</v>
      </c>
      <c r="U35">
        <v>807242</v>
      </c>
      <c r="V35">
        <v>928032</v>
      </c>
      <c r="W35">
        <v>1054658</v>
      </c>
      <c r="X35">
        <v>911882</v>
      </c>
      <c r="Y35">
        <v>950818</v>
      </c>
      <c r="Z35">
        <v>959304</v>
      </c>
      <c r="AA35">
        <v>1063568</v>
      </c>
      <c r="AB35">
        <v>1042258</v>
      </c>
      <c r="AC35">
        <v>1018862</v>
      </c>
      <c r="AD35">
        <v>993650</v>
      </c>
    </row>
    <row r="36" spans="1:30" x14ac:dyDescent="0.25">
      <c r="A36" t="s">
        <v>1075</v>
      </c>
      <c r="B36" t="s">
        <v>1031</v>
      </c>
      <c r="C36" t="s">
        <v>1032</v>
      </c>
      <c r="D36" t="s">
        <v>1043</v>
      </c>
      <c r="E36" t="s">
        <v>1072</v>
      </c>
      <c r="F36" t="s">
        <v>1072</v>
      </c>
      <c r="G36" t="s">
        <v>1036</v>
      </c>
      <c r="J36" t="s">
        <v>1037</v>
      </c>
      <c r="P36">
        <v>2026218</v>
      </c>
      <c r="Q36">
        <v>2384372</v>
      </c>
      <c r="R36">
        <v>2703800</v>
      </c>
      <c r="S36">
        <v>3025062</v>
      </c>
      <c r="T36">
        <v>2933714</v>
      </c>
      <c r="U36">
        <v>3226558</v>
      </c>
      <c r="V36">
        <v>3818008</v>
      </c>
      <c r="W36">
        <v>4173216</v>
      </c>
      <c r="X36">
        <v>4462858</v>
      </c>
      <c r="Y36">
        <v>4523070</v>
      </c>
      <c r="Z36">
        <v>4445298</v>
      </c>
      <c r="AA36">
        <v>4358090</v>
      </c>
      <c r="AB36">
        <v>4270368</v>
      </c>
      <c r="AC36">
        <v>4473038</v>
      </c>
      <c r="AD36">
        <v>4509024</v>
      </c>
    </row>
    <row r="37" spans="1:30" x14ac:dyDescent="0.25">
      <c r="A37" t="s">
        <v>1076</v>
      </c>
      <c r="B37" t="s">
        <v>1031</v>
      </c>
      <c r="C37" t="s">
        <v>1032</v>
      </c>
      <c r="D37" t="s">
        <v>1045</v>
      </c>
      <c r="E37" t="s">
        <v>1072</v>
      </c>
      <c r="F37" t="s">
        <v>1072</v>
      </c>
      <c r="G37" t="s">
        <v>1036</v>
      </c>
      <c r="J37" t="s">
        <v>1037</v>
      </c>
      <c r="P37">
        <v>1039694</v>
      </c>
      <c r="Q37">
        <v>1123446</v>
      </c>
      <c r="R37">
        <v>1229604</v>
      </c>
      <c r="S37">
        <v>1284408</v>
      </c>
      <c r="T37">
        <v>1163722</v>
      </c>
      <c r="U37">
        <v>1243708</v>
      </c>
      <c r="V37">
        <v>1403234</v>
      </c>
      <c r="W37">
        <v>1439072</v>
      </c>
      <c r="X37">
        <v>1373516</v>
      </c>
      <c r="Y37">
        <v>1415608</v>
      </c>
      <c r="Z37">
        <v>1436146</v>
      </c>
      <c r="AA37">
        <v>1466634</v>
      </c>
      <c r="AB37">
        <v>1404892</v>
      </c>
      <c r="AC37">
        <v>1470362</v>
      </c>
      <c r="AD37">
        <v>1457778</v>
      </c>
    </row>
    <row r="38" spans="1:30" x14ac:dyDescent="0.25">
      <c r="A38" t="s">
        <v>1077</v>
      </c>
      <c r="B38" t="s">
        <v>1031</v>
      </c>
      <c r="C38" t="s">
        <v>1032</v>
      </c>
      <c r="D38" t="s">
        <v>1047</v>
      </c>
      <c r="E38" t="s">
        <v>1072</v>
      </c>
      <c r="F38" t="s">
        <v>1072</v>
      </c>
      <c r="G38" t="s">
        <v>1036</v>
      </c>
      <c r="J38" t="s">
        <v>1037</v>
      </c>
      <c r="P38">
        <v>1073684</v>
      </c>
      <c r="Q38">
        <v>1187264</v>
      </c>
      <c r="R38">
        <v>1259654</v>
      </c>
      <c r="S38">
        <v>1302706</v>
      </c>
      <c r="T38">
        <v>1267452</v>
      </c>
      <c r="U38">
        <v>1342398</v>
      </c>
      <c r="V38">
        <v>1442318</v>
      </c>
      <c r="W38">
        <v>1490584</v>
      </c>
      <c r="X38">
        <v>1491502</v>
      </c>
      <c r="Y38">
        <v>1469972</v>
      </c>
      <c r="Z38">
        <v>1517006</v>
      </c>
      <c r="AA38">
        <v>1532484</v>
      </c>
      <c r="AB38">
        <v>1473876</v>
      </c>
      <c r="AC38">
        <v>1449238</v>
      </c>
      <c r="AD38">
        <v>1399994</v>
      </c>
    </row>
    <row r="39" spans="1:30" x14ac:dyDescent="0.25">
      <c r="A39" t="s">
        <v>1078</v>
      </c>
      <c r="B39" t="s">
        <v>1031</v>
      </c>
      <c r="C39" t="s">
        <v>1032</v>
      </c>
      <c r="D39" t="s">
        <v>1049</v>
      </c>
      <c r="E39" t="s">
        <v>1072</v>
      </c>
      <c r="F39" t="s">
        <v>1072</v>
      </c>
      <c r="G39" t="s">
        <v>1036</v>
      </c>
      <c r="J39" t="s">
        <v>1037</v>
      </c>
      <c r="P39">
        <v>148606</v>
      </c>
      <c r="Q39">
        <v>151038</v>
      </c>
      <c r="R39">
        <v>164860</v>
      </c>
      <c r="S39">
        <v>139886</v>
      </c>
      <c r="T39">
        <v>151462</v>
      </c>
      <c r="U39">
        <v>188350</v>
      </c>
      <c r="V39">
        <v>196802</v>
      </c>
      <c r="W39">
        <v>154540</v>
      </c>
      <c r="X39">
        <v>129254</v>
      </c>
      <c r="Y39">
        <v>162980</v>
      </c>
      <c r="Z39">
        <v>196244</v>
      </c>
      <c r="AA39">
        <v>222622</v>
      </c>
      <c r="AB39">
        <v>206136</v>
      </c>
      <c r="AC39">
        <v>239058</v>
      </c>
      <c r="AD39">
        <v>235464</v>
      </c>
    </row>
    <row r="40" spans="1:30" x14ac:dyDescent="0.25">
      <c r="A40" t="s">
        <v>1079</v>
      </c>
      <c r="B40" t="s">
        <v>1031</v>
      </c>
      <c r="C40" t="s">
        <v>1032</v>
      </c>
      <c r="D40" t="s">
        <v>1051</v>
      </c>
      <c r="E40" t="s">
        <v>1072</v>
      </c>
      <c r="F40" t="s">
        <v>1072</v>
      </c>
      <c r="G40" t="s">
        <v>1036</v>
      </c>
      <c r="J40" t="s">
        <v>1037</v>
      </c>
      <c r="P40">
        <v>189506</v>
      </c>
      <c r="Q40">
        <v>184524</v>
      </c>
      <c r="R40">
        <v>176120</v>
      </c>
      <c r="S40">
        <v>217382</v>
      </c>
      <c r="T40">
        <v>180886</v>
      </c>
      <c r="U40">
        <v>244304</v>
      </c>
      <c r="V40">
        <v>175806</v>
      </c>
      <c r="W40">
        <v>216206</v>
      </c>
      <c r="X40">
        <v>191726</v>
      </c>
      <c r="Y40">
        <v>203630</v>
      </c>
      <c r="Z40">
        <v>175568</v>
      </c>
      <c r="AA40">
        <v>166038</v>
      </c>
      <c r="AB40">
        <v>192576</v>
      </c>
      <c r="AC40">
        <v>220238</v>
      </c>
      <c r="AD40">
        <v>302346</v>
      </c>
    </row>
    <row r="41" spans="1:30" x14ac:dyDescent="0.25">
      <c r="A41" t="s">
        <v>1080</v>
      </c>
      <c r="B41" t="s">
        <v>1031</v>
      </c>
      <c r="C41" t="s">
        <v>1032</v>
      </c>
      <c r="D41" t="s">
        <v>1053</v>
      </c>
      <c r="E41" t="s">
        <v>1072</v>
      </c>
      <c r="F41" t="s">
        <v>1072</v>
      </c>
      <c r="G41" t="s">
        <v>1036</v>
      </c>
      <c r="J41" t="s">
        <v>1037</v>
      </c>
      <c r="P41">
        <v>673678</v>
      </c>
      <c r="Q41">
        <v>722006</v>
      </c>
      <c r="R41">
        <v>758036</v>
      </c>
      <c r="S41">
        <v>756540</v>
      </c>
      <c r="T41">
        <v>774710</v>
      </c>
      <c r="U41">
        <v>689768</v>
      </c>
      <c r="V41">
        <v>693902</v>
      </c>
      <c r="W41">
        <v>731118</v>
      </c>
      <c r="X41">
        <v>756298</v>
      </c>
      <c r="Y41">
        <v>740860</v>
      </c>
      <c r="Z41">
        <v>745546</v>
      </c>
      <c r="AA41">
        <v>754478</v>
      </c>
      <c r="AB41">
        <v>826994</v>
      </c>
      <c r="AC41">
        <v>888542</v>
      </c>
      <c r="AD41">
        <v>906526</v>
      </c>
    </row>
    <row r="42" spans="1:30" x14ac:dyDescent="0.25">
      <c r="A42" t="s">
        <v>1081</v>
      </c>
      <c r="B42" t="s">
        <v>1031</v>
      </c>
      <c r="C42" t="s">
        <v>1032</v>
      </c>
      <c r="D42" t="s">
        <v>1055</v>
      </c>
      <c r="E42" t="s">
        <v>1072</v>
      </c>
      <c r="F42" t="s">
        <v>1072</v>
      </c>
      <c r="G42" t="s">
        <v>1036</v>
      </c>
      <c r="J42" t="s">
        <v>1037</v>
      </c>
      <c r="P42">
        <v>647990</v>
      </c>
      <c r="Q42">
        <v>648684</v>
      </c>
      <c r="R42">
        <v>706910</v>
      </c>
      <c r="S42">
        <v>680070</v>
      </c>
      <c r="T42">
        <v>688514</v>
      </c>
      <c r="U42">
        <v>723784</v>
      </c>
      <c r="V42">
        <v>766458</v>
      </c>
      <c r="W42">
        <v>761386</v>
      </c>
      <c r="X42">
        <v>790842</v>
      </c>
      <c r="Y42">
        <v>821198</v>
      </c>
      <c r="Z42">
        <v>853060</v>
      </c>
      <c r="AA42">
        <v>862542</v>
      </c>
      <c r="AB42">
        <v>928666</v>
      </c>
      <c r="AC42">
        <v>973924</v>
      </c>
      <c r="AD42">
        <v>966672</v>
      </c>
    </row>
    <row r="43" spans="1:30" x14ac:dyDescent="0.25">
      <c r="A43" t="s">
        <v>1082</v>
      </c>
      <c r="B43" t="s">
        <v>1031</v>
      </c>
      <c r="C43" t="s">
        <v>1032</v>
      </c>
      <c r="D43" t="s">
        <v>1057</v>
      </c>
      <c r="E43" t="s">
        <v>1072</v>
      </c>
      <c r="F43" t="s">
        <v>1072</v>
      </c>
      <c r="G43" t="s">
        <v>1036</v>
      </c>
      <c r="J43" t="s">
        <v>1037</v>
      </c>
      <c r="P43">
        <v>835120</v>
      </c>
      <c r="Q43">
        <v>915742</v>
      </c>
      <c r="R43">
        <v>956224</v>
      </c>
      <c r="S43">
        <v>943968</v>
      </c>
      <c r="T43">
        <v>937526</v>
      </c>
      <c r="U43">
        <v>941054</v>
      </c>
      <c r="V43">
        <v>987462</v>
      </c>
      <c r="W43">
        <v>1028342</v>
      </c>
      <c r="X43">
        <v>1046802</v>
      </c>
      <c r="Y43">
        <v>1035714</v>
      </c>
      <c r="Z43">
        <v>1075772</v>
      </c>
      <c r="AA43">
        <v>1073972</v>
      </c>
      <c r="AB43">
        <v>1183216</v>
      </c>
      <c r="AC43">
        <v>1250680</v>
      </c>
      <c r="AD43">
        <v>1207484</v>
      </c>
    </row>
    <row r="44" spans="1:30" x14ac:dyDescent="0.25">
      <c r="A44" t="s">
        <v>1083</v>
      </c>
      <c r="B44" t="s">
        <v>1031</v>
      </c>
      <c r="C44" t="s">
        <v>1032</v>
      </c>
      <c r="D44" t="s">
        <v>1059</v>
      </c>
      <c r="E44" t="s">
        <v>1072</v>
      </c>
      <c r="F44" t="s">
        <v>1072</v>
      </c>
      <c r="G44" t="s">
        <v>1036</v>
      </c>
      <c r="J44" t="s">
        <v>1037</v>
      </c>
      <c r="P44">
        <v>1304642</v>
      </c>
      <c r="Q44">
        <v>1364692</v>
      </c>
      <c r="R44">
        <v>1435696</v>
      </c>
      <c r="S44">
        <v>1476022</v>
      </c>
      <c r="T44">
        <v>1415760</v>
      </c>
      <c r="U44">
        <v>1521606</v>
      </c>
      <c r="V44">
        <v>1571438</v>
      </c>
      <c r="W44">
        <v>1663454</v>
      </c>
      <c r="X44">
        <v>1670000</v>
      </c>
      <c r="Y44">
        <v>1705786</v>
      </c>
      <c r="Z44">
        <v>1700690</v>
      </c>
      <c r="AA44">
        <v>1785694</v>
      </c>
      <c r="AB44">
        <v>1828972</v>
      </c>
      <c r="AC44">
        <v>1865338</v>
      </c>
      <c r="AD44">
        <v>1927934</v>
      </c>
    </row>
    <row r="45" spans="1:30" x14ac:dyDescent="0.25">
      <c r="A45" t="s">
        <v>1084</v>
      </c>
      <c r="B45" t="s">
        <v>1031</v>
      </c>
      <c r="C45" t="s">
        <v>1032</v>
      </c>
      <c r="D45" t="s">
        <v>1061</v>
      </c>
      <c r="E45" t="s">
        <v>1072</v>
      </c>
      <c r="F45" t="s">
        <v>1072</v>
      </c>
      <c r="G45" t="s">
        <v>1036</v>
      </c>
      <c r="J45" t="s">
        <v>1037</v>
      </c>
      <c r="P45">
        <v>806078</v>
      </c>
      <c r="Q45">
        <v>857054</v>
      </c>
      <c r="R45">
        <v>893496</v>
      </c>
      <c r="S45">
        <v>935950</v>
      </c>
      <c r="T45">
        <v>952342</v>
      </c>
      <c r="U45">
        <v>1002430</v>
      </c>
      <c r="V45">
        <v>1031036</v>
      </c>
      <c r="W45">
        <v>1092882</v>
      </c>
      <c r="X45">
        <v>1160270</v>
      </c>
      <c r="Y45">
        <v>1177670</v>
      </c>
      <c r="Z45">
        <v>1218440</v>
      </c>
      <c r="AA45">
        <v>1261578</v>
      </c>
      <c r="AB45">
        <v>1469890</v>
      </c>
      <c r="AC45">
        <v>1578660</v>
      </c>
      <c r="AD45">
        <v>1514624</v>
      </c>
    </row>
    <row r="46" spans="1:30" x14ac:dyDescent="0.25">
      <c r="A46" t="s">
        <v>1085</v>
      </c>
      <c r="B46" t="s">
        <v>1031</v>
      </c>
      <c r="C46" t="s">
        <v>1063</v>
      </c>
      <c r="D46" t="s">
        <v>1064</v>
      </c>
      <c r="E46" t="s">
        <v>1072</v>
      </c>
      <c r="F46" t="s">
        <v>1072</v>
      </c>
      <c r="G46" t="s">
        <v>1036</v>
      </c>
      <c r="J46" t="s">
        <v>1037</v>
      </c>
      <c r="P46">
        <v>5198396</v>
      </c>
      <c r="Q46">
        <v>5770398</v>
      </c>
      <c r="R46">
        <v>6538148</v>
      </c>
      <c r="S46">
        <v>7045580</v>
      </c>
      <c r="T46">
        <v>6653422</v>
      </c>
      <c r="U46">
        <v>7249418</v>
      </c>
      <c r="V46">
        <v>8210332</v>
      </c>
      <c r="W46">
        <v>8762222</v>
      </c>
      <c r="X46">
        <v>9028698</v>
      </c>
      <c r="Y46">
        <v>9116042</v>
      </c>
      <c r="Z46">
        <v>8989264</v>
      </c>
      <c r="AA46">
        <v>9079708</v>
      </c>
      <c r="AB46">
        <v>8903868</v>
      </c>
      <c r="AC46">
        <v>9192818</v>
      </c>
      <c r="AD46">
        <v>9209128</v>
      </c>
    </row>
    <row r="47" spans="1:30" x14ac:dyDescent="0.25">
      <c r="A47" t="s">
        <v>1086</v>
      </c>
      <c r="B47" t="s">
        <v>1031</v>
      </c>
      <c r="C47" t="s">
        <v>1063</v>
      </c>
      <c r="D47" t="s">
        <v>1066</v>
      </c>
      <c r="E47" t="s">
        <v>1072</v>
      </c>
      <c r="F47" t="s">
        <v>1072</v>
      </c>
      <c r="G47" t="s">
        <v>1036</v>
      </c>
      <c r="J47" t="s">
        <v>1037</v>
      </c>
      <c r="P47">
        <v>2113378</v>
      </c>
      <c r="Q47">
        <v>2310710</v>
      </c>
      <c r="R47">
        <v>2489258</v>
      </c>
      <c r="S47">
        <v>2587114</v>
      </c>
      <c r="T47">
        <v>2431174</v>
      </c>
      <c r="U47">
        <v>2586106</v>
      </c>
      <c r="V47">
        <v>2845552</v>
      </c>
      <c r="W47">
        <v>2929656</v>
      </c>
      <c r="X47">
        <v>2865018</v>
      </c>
      <c r="Y47">
        <v>2885580</v>
      </c>
      <c r="Z47">
        <v>2953152</v>
      </c>
      <c r="AA47">
        <v>2999118</v>
      </c>
      <c r="AB47">
        <v>2878768</v>
      </c>
      <c r="AC47">
        <v>2919600</v>
      </c>
      <c r="AD47">
        <v>2857772</v>
      </c>
    </row>
    <row r="48" spans="1:30" x14ac:dyDescent="0.25">
      <c r="A48" t="s">
        <v>1087</v>
      </c>
      <c r="B48" t="s">
        <v>1031</v>
      </c>
      <c r="C48" t="s">
        <v>1063</v>
      </c>
      <c r="D48" t="s">
        <v>1068</v>
      </c>
      <c r="E48" t="s">
        <v>1072</v>
      </c>
      <c r="F48" t="s">
        <v>1072</v>
      </c>
      <c r="G48" t="s">
        <v>1036</v>
      </c>
      <c r="J48" t="s">
        <v>1037</v>
      </c>
      <c r="P48">
        <v>1011790</v>
      </c>
      <c r="Q48">
        <v>1057568</v>
      </c>
      <c r="R48">
        <v>1099016</v>
      </c>
      <c r="S48">
        <v>1113808</v>
      </c>
      <c r="T48">
        <v>1107058</v>
      </c>
      <c r="U48">
        <v>1122422</v>
      </c>
      <c r="V48">
        <v>1066510</v>
      </c>
      <c r="W48">
        <v>1101864</v>
      </c>
      <c r="X48">
        <v>1077278</v>
      </c>
      <c r="Y48">
        <v>1107470</v>
      </c>
      <c r="Z48">
        <v>1117358</v>
      </c>
      <c r="AA48">
        <v>1143138</v>
      </c>
      <c r="AB48">
        <v>1225706</v>
      </c>
      <c r="AC48">
        <v>1347838</v>
      </c>
      <c r="AD48">
        <v>1444336</v>
      </c>
    </row>
    <row r="49" spans="1:30" x14ac:dyDescent="0.25">
      <c r="A49" t="s">
        <v>1088</v>
      </c>
      <c r="B49" t="s">
        <v>1031</v>
      </c>
      <c r="C49" t="s">
        <v>1063</v>
      </c>
      <c r="D49" t="s">
        <v>1070</v>
      </c>
      <c r="E49" t="s">
        <v>1072</v>
      </c>
      <c r="F49" t="s">
        <v>1072</v>
      </c>
      <c r="G49" t="s">
        <v>1036</v>
      </c>
      <c r="J49" t="s">
        <v>1037</v>
      </c>
      <c r="P49">
        <v>2787752</v>
      </c>
      <c r="Q49">
        <v>2929118</v>
      </c>
      <c r="R49">
        <v>3098830</v>
      </c>
      <c r="S49">
        <v>3100060</v>
      </c>
      <c r="T49">
        <v>3041800</v>
      </c>
      <c r="U49">
        <v>3186444</v>
      </c>
      <c r="V49">
        <v>3325358</v>
      </c>
      <c r="W49">
        <v>3453182</v>
      </c>
      <c r="X49">
        <v>3507644</v>
      </c>
      <c r="Y49">
        <v>3562698</v>
      </c>
      <c r="Z49">
        <v>3629522</v>
      </c>
      <c r="AA49">
        <v>3722208</v>
      </c>
      <c r="AB49">
        <v>3940854</v>
      </c>
      <c r="AC49">
        <v>4089942</v>
      </c>
      <c r="AD49">
        <v>4102090</v>
      </c>
    </row>
    <row r="50" spans="1:30" x14ac:dyDescent="0.25">
      <c r="A50" t="s">
        <v>1084</v>
      </c>
      <c r="B50" t="s">
        <v>1031</v>
      </c>
      <c r="C50" t="s">
        <v>1063</v>
      </c>
      <c r="D50" t="s">
        <v>1061</v>
      </c>
      <c r="E50" t="s">
        <v>1072</v>
      </c>
      <c r="F50" t="s">
        <v>1072</v>
      </c>
      <c r="G50" t="s">
        <v>1036</v>
      </c>
      <c r="J50" t="s">
        <v>1037</v>
      </c>
      <c r="P50">
        <v>806078</v>
      </c>
      <c r="Q50">
        <v>857054</v>
      </c>
      <c r="R50">
        <v>893496</v>
      </c>
      <c r="S50">
        <v>935950</v>
      </c>
      <c r="T50">
        <v>952342</v>
      </c>
      <c r="U50">
        <v>1002430</v>
      </c>
      <c r="V50">
        <v>1031036</v>
      </c>
      <c r="W50">
        <v>1092882</v>
      </c>
      <c r="X50">
        <v>1160270</v>
      </c>
      <c r="Y50">
        <v>1177670</v>
      </c>
      <c r="Z50">
        <v>1218440</v>
      </c>
      <c r="AA50">
        <v>1261578</v>
      </c>
      <c r="AB50">
        <v>1469890</v>
      </c>
      <c r="AC50">
        <v>1578660</v>
      </c>
      <c r="AD50">
        <v>1514624</v>
      </c>
    </row>
    <row r="51" spans="1:30" x14ac:dyDescent="0.25">
      <c r="A51" t="s">
        <v>1089</v>
      </c>
      <c r="B51" t="s">
        <v>1031</v>
      </c>
      <c r="C51" t="s">
        <v>1032</v>
      </c>
      <c r="D51" t="s">
        <v>1033</v>
      </c>
      <c r="E51" t="s">
        <v>1090</v>
      </c>
      <c r="F51" t="s">
        <v>251</v>
      </c>
      <c r="G51" t="s">
        <v>1036</v>
      </c>
      <c r="J51" t="s">
        <v>1037</v>
      </c>
      <c r="P51">
        <v>105191484.552</v>
      </c>
      <c r="Q51">
        <v>112493644.29400003</v>
      </c>
      <c r="R51">
        <v>123838600.83999997</v>
      </c>
      <c r="S51">
        <v>125880476.26800001</v>
      </c>
      <c r="T51">
        <v>129715564.56199998</v>
      </c>
      <c r="U51">
        <v>137744447.93600002</v>
      </c>
      <c r="V51">
        <v>159483426.09000003</v>
      </c>
      <c r="W51">
        <v>167076819.84000009</v>
      </c>
      <c r="X51">
        <v>182024221.21799996</v>
      </c>
      <c r="Y51">
        <v>186928752.95599991</v>
      </c>
      <c r="Z51">
        <v>197121983.79399997</v>
      </c>
      <c r="AA51">
        <v>208412425.26800001</v>
      </c>
      <c r="AB51">
        <v>218934277.92399999</v>
      </c>
      <c r="AC51">
        <v>224018129.97799999</v>
      </c>
      <c r="AD51">
        <v>239570537.87199998</v>
      </c>
    </row>
    <row r="52" spans="1:30" x14ac:dyDescent="0.25">
      <c r="A52" t="s">
        <v>1091</v>
      </c>
      <c r="B52" t="s">
        <v>1031</v>
      </c>
      <c r="C52" t="s">
        <v>1032</v>
      </c>
      <c r="D52" t="s">
        <v>1039</v>
      </c>
      <c r="E52" t="s">
        <v>1090</v>
      </c>
      <c r="F52" t="s">
        <v>251</v>
      </c>
      <c r="G52" t="s">
        <v>1036</v>
      </c>
      <c r="J52" t="s">
        <v>1037</v>
      </c>
      <c r="P52">
        <v>169484597.17799997</v>
      </c>
      <c r="Q52">
        <v>182309578.794</v>
      </c>
      <c r="R52">
        <v>201900843.02399999</v>
      </c>
      <c r="S52">
        <v>205030002.366</v>
      </c>
      <c r="T52">
        <v>210346786.102</v>
      </c>
      <c r="U52">
        <v>239380344.75800002</v>
      </c>
      <c r="V52">
        <v>249167062.71999997</v>
      </c>
      <c r="W52">
        <v>275043497.06599998</v>
      </c>
      <c r="X52">
        <v>290011730.222</v>
      </c>
      <c r="Y52">
        <v>307009697.3039999</v>
      </c>
      <c r="Z52">
        <v>305607451.46400011</v>
      </c>
      <c r="AA52">
        <v>313635505.26199996</v>
      </c>
      <c r="AB52">
        <v>318683918.30199999</v>
      </c>
      <c r="AC52">
        <v>335367025.56599993</v>
      </c>
      <c r="AD52">
        <v>346134947.26199991</v>
      </c>
    </row>
    <row r="53" spans="1:30" x14ac:dyDescent="0.25">
      <c r="A53" t="s">
        <v>1092</v>
      </c>
      <c r="B53" t="s">
        <v>1031</v>
      </c>
      <c r="C53" t="s">
        <v>1032</v>
      </c>
      <c r="D53" t="s">
        <v>1041</v>
      </c>
      <c r="E53" t="s">
        <v>1090</v>
      </c>
      <c r="F53" t="s">
        <v>251</v>
      </c>
      <c r="G53" t="s">
        <v>1036</v>
      </c>
      <c r="J53" t="s">
        <v>1037</v>
      </c>
      <c r="P53">
        <v>60237576.608000003</v>
      </c>
      <c r="Q53">
        <v>73184613.06400001</v>
      </c>
      <c r="R53">
        <v>81901108.737999991</v>
      </c>
      <c r="S53">
        <v>84908387.777999997</v>
      </c>
      <c r="T53">
        <v>95217642.996000007</v>
      </c>
      <c r="U53">
        <v>107427278.88</v>
      </c>
      <c r="V53">
        <v>117074587.85800001</v>
      </c>
      <c r="W53">
        <v>119490959.72</v>
      </c>
      <c r="X53">
        <v>135052587.574</v>
      </c>
      <c r="Y53">
        <v>132647503.448</v>
      </c>
      <c r="Z53">
        <v>132591269.462</v>
      </c>
      <c r="AA53">
        <v>150881647.96800002</v>
      </c>
      <c r="AB53">
        <v>146973843.14600003</v>
      </c>
      <c r="AC53">
        <v>150796323.25600001</v>
      </c>
      <c r="AD53">
        <v>158860146.67400002</v>
      </c>
    </row>
    <row r="54" spans="1:30" x14ac:dyDescent="0.25">
      <c r="A54" t="s">
        <v>1093</v>
      </c>
      <c r="B54" t="s">
        <v>1031</v>
      </c>
      <c r="C54" t="s">
        <v>1032</v>
      </c>
      <c r="D54" t="s">
        <v>1043</v>
      </c>
      <c r="E54" t="s">
        <v>1090</v>
      </c>
      <c r="F54" t="s">
        <v>251</v>
      </c>
      <c r="G54" t="s">
        <v>1036</v>
      </c>
      <c r="J54" t="s">
        <v>1037</v>
      </c>
      <c r="P54">
        <v>450374899.9059999</v>
      </c>
      <c r="Q54">
        <v>524856265.10999995</v>
      </c>
      <c r="R54">
        <v>588971692.63000011</v>
      </c>
      <c r="S54">
        <v>639177921.74399996</v>
      </c>
      <c r="T54">
        <v>684375840.37800002</v>
      </c>
      <c r="U54">
        <v>776177389.52200007</v>
      </c>
      <c r="V54">
        <v>892104409.75</v>
      </c>
      <c r="W54">
        <v>1038981455.1060002</v>
      </c>
      <c r="X54">
        <v>1133490838.9340003</v>
      </c>
      <c r="Y54">
        <v>1196548400.786</v>
      </c>
      <c r="Z54">
        <v>1204186388.7900004</v>
      </c>
      <c r="AA54">
        <v>1173911225.744</v>
      </c>
      <c r="AB54">
        <v>1200400091.7159996</v>
      </c>
      <c r="AC54">
        <v>1257517206.4619997</v>
      </c>
      <c r="AD54">
        <v>1358277746.6780005</v>
      </c>
    </row>
    <row r="55" spans="1:30" x14ac:dyDescent="0.25">
      <c r="A55" t="s">
        <v>1094</v>
      </c>
      <c r="B55" t="s">
        <v>1031</v>
      </c>
      <c r="C55" t="s">
        <v>1032</v>
      </c>
      <c r="D55" t="s">
        <v>1045</v>
      </c>
      <c r="E55" t="s">
        <v>1090</v>
      </c>
      <c r="F55" t="s">
        <v>251</v>
      </c>
      <c r="G55" t="s">
        <v>1036</v>
      </c>
      <c r="J55" t="s">
        <v>1037</v>
      </c>
      <c r="P55">
        <v>99917755.819999993</v>
      </c>
      <c r="Q55">
        <v>106191603.50400001</v>
      </c>
      <c r="R55">
        <v>115302020.38400002</v>
      </c>
      <c r="S55">
        <v>120009214.588</v>
      </c>
      <c r="T55">
        <v>123052163.792</v>
      </c>
      <c r="U55">
        <v>127188923.92799999</v>
      </c>
      <c r="V55">
        <v>147919397.82600003</v>
      </c>
      <c r="W55">
        <v>146834346.77200004</v>
      </c>
      <c r="X55">
        <v>156382250.15600002</v>
      </c>
      <c r="Y55">
        <v>172383874.66600001</v>
      </c>
      <c r="Z55">
        <v>183397018.42799997</v>
      </c>
      <c r="AA55">
        <v>194309969.63000003</v>
      </c>
      <c r="AB55">
        <v>196603655.93999994</v>
      </c>
      <c r="AC55">
        <v>207615368.00399992</v>
      </c>
      <c r="AD55">
        <v>220842392.78799993</v>
      </c>
    </row>
    <row r="56" spans="1:30" x14ac:dyDescent="0.25">
      <c r="A56" t="s">
        <v>1095</v>
      </c>
      <c r="B56" t="s">
        <v>1031</v>
      </c>
      <c r="C56" t="s">
        <v>1032</v>
      </c>
      <c r="D56" t="s">
        <v>1047</v>
      </c>
      <c r="E56" t="s">
        <v>1090</v>
      </c>
      <c r="F56" t="s">
        <v>251</v>
      </c>
      <c r="G56" t="s">
        <v>1036</v>
      </c>
      <c r="J56" t="s">
        <v>1037</v>
      </c>
      <c r="P56">
        <v>104899356.506</v>
      </c>
      <c r="Q56">
        <v>113204701.90000005</v>
      </c>
      <c r="R56">
        <v>119408602.29400004</v>
      </c>
      <c r="S56">
        <v>128208973.74399997</v>
      </c>
      <c r="T56">
        <v>134162140.08400002</v>
      </c>
      <c r="U56">
        <v>142015114.21799994</v>
      </c>
      <c r="V56">
        <v>158685726.37599999</v>
      </c>
      <c r="W56">
        <v>172962256.48000002</v>
      </c>
      <c r="X56">
        <v>191485504.10199994</v>
      </c>
      <c r="Y56">
        <v>192706478.39000002</v>
      </c>
      <c r="Z56">
        <v>214193333.02199984</v>
      </c>
      <c r="AA56">
        <v>210557209.90600005</v>
      </c>
      <c r="AB56">
        <v>212330172.23399997</v>
      </c>
      <c r="AC56">
        <v>216685235.19599992</v>
      </c>
      <c r="AD56">
        <v>225016353.66399986</v>
      </c>
    </row>
    <row r="57" spans="1:30" x14ac:dyDescent="0.25">
      <c r="A57" t="s">
        <v>1096</v>
      </c>
      <c r="B57" t="s">
        <v>1031</v>
      </c>
      <c r="C57" t="s">
        <v>1032</v>
      </c>
      <c r="D57" t="s">
        <v>1049</v>
      </c>
      <c r="E57" t="s">
        <v>1090</v>
      </c>
      <c r="F57" t="s">
        <v>251</v>
      </c>
      <c r="G57" t="s">
        <v>1036</v>
      </c>
      <c r="J57" t="s">
        <v>1037</v>
      </c>
      <c r="P57">
        <v>26993079.583999958</v>
      </c>
      <c r="Q57">
        <v>27925963.347999986</v>
      </c>
      <c r="R57">
        <v>32171658.813999958</v>
      </c>
      <c r="S57">
        <v>24055269.347999997</v>
      </c>
      <c r="T57">
        <v>30301143.572000004</v>
      </c>
      <c r="U57">
        <v>33872196.720000029</v>
      </c>
      <c r="V57">
        <v>52491667.147999987</v>
      </c>
      <c r="W57">
        <v>48096237.428000003</v>
      </c>
      <c r="X57">
        <v>26800024.938000005</v>
      </c>
      <c r="Y57">
        <v>40077158.197999969</v>
      </c>
      <c r="Z57">
        <v>45098931.462000005</v>
      </c>
      <c r="AA57">
        <v>65217697.549999967</v>
      </c>
      <c r="AB57">
        <v>41939554.469999976</v>
      </c>
      <c r="AC57">
        <v>49430769.310000025</v>
      </c>
      <c r="AD57">
        <v>70911868.938000008</v>
      </c>
    </row>
    <row r="58" spans="1:30" x14ac:dyDescent="0.25">
      <c r="A58" t="s">
        <v>1097</v>
      </c>
      <c r="B58" t="s">
        <v>1031</v>
      </c>
      <c r="C58" t="s">
        <v>1032</v>
      </c>
      <c r="D58" t="s">
        <v>1051</v>
      </c>
      <c r="E58" t="s">
        <v>1090</v>
      </c>
      <c r="F58" t="s">
        <v>251</v>
      </c>
      <c r="G58" t="s">
        <v>1036</v>
      </c>
      <c r="J58" t="s">
        <v>1037</v>
      </c>
      <c r="P58">
        <v>20041697.521999996</v>
      </c>
      <c r="Q58">
        <v>18960490.029999986</v>
      </c>
      <c r="R58">
        <v>17716455.581999987</v>
      </c>
      <c r="S58">
        <v>23946072.686000019</v>
      </c>
      <c r="T58">
        <v>20096332.375999991</v>
      </c>
      <c r="U58">
        <v>45576145.955999985</v>
      </c>
      <c r="V58">
        <v>22274435.525999989</v>
      </c>
      <c r="W58">
        <v>25806734.339999996</v>
      </c>
      <c r="X58">
        <v>21573359.165999994</v>
      </c>
      <c r="Y58">
        <v>26871853.458000001</v>
      </c>
      <c r="Z58">
        <v>27675157.476000026</v>
      </c>
      <c r="AA58">
        <v>20193793.318000004</v>
      </c>
      <c r="AB58">
        <v>25479079.492000002</v>
      </c>
      <c r="AC58">
        <v>27662035.531999983</v>
      </c>
      <c r="AD58">
        <v>47893001.84200003</v>
      </c>
    </row>
    <row r="59" spans="1:30" x14ac:dyDescent="0.25">
      <c r="A59" t="s">
        <v>1098</v>
      </c>
      <c r="B59" t="s">
        <v>1031</v>
      </c>
      <c r="C59" t="s">
        <v>1032</v>
      </c>
      <c r="D59" t="s">
        <v>1053</v>
      </c>
      <c r="E59" t="s">
        <v>1090</v>
      </c>
      <c r="F59" t="s">
        <v>251</v>
      </c>
      <c r="G59" t="s">
        <v>1036</v>
      </c>
      <c r="J59" t="s">
        <v>1037</v>
      </c>
      <c r="P59">
        <v>58259854.416000009</v>
      </c>
      <c r="Q59">
        <v>72134936.095999971</v>
      </c>
      <c r="R59">
        <v>78331146.40200001</v>
      </c>
      <c r="S59">
        <v>77718702.886000007</v>
      </c>
      <c r="T59">
        <v>91715801.607999995</v>
      </c>
      <c r="U59">
        <v>64204636.600000009</v>
      </c>
      <c r="V59">
        <v>62306735.278000027</v>
      </c>
      <c r="W59">
        <v>75061425.974000007</v>
      </c>
      <c r="X59">
        <v>92981208.756000027</v>
      </c>
      <c r="Y59">
        <v>83309665.10799998</v>
      </c>
      <c r="Z59">
        <v>83031489.115999997</v>
      </c>
      <c r="AA59">
        <v>76236191.489999965</v>
      </c>
      <c r="AB59">
        <v>97620462.539999977</v>
      </c>
      <c r="AC59">
        <v>102773315.28200001</v>
      </c>
      <c r="AD59">
        <v>107294272.15799998</v>
      </c>
    </row>
    <row r="60" spans="1:30" x14ac:dyDescent="0.25">
      <c r="A60" t="s">
        <v>1099</v>
      </c>
      <c r="B60" t="s">
        <v>1031</v>
      </c>
      <c r="C60" t="s">
        <v>1032</v>
      </c>
      <c r="D60" t="s">
        <v>1055</v>
      </c>
      <c r="E60" t="s">
        <v>1090</v>
      </c>
      <c r="F60" t="s">
        <v>251</v>
      </c>
      <c r="G60" t="s">
        <v>1036</v>
      </c>
      <c r="J60" t="s">
        <v>1037</v>
      </c>
      <c r="P60">
        <v>54619082.515999988</v>
      </c>
      <c r="Q60">
        <v>45342956.796000004</v>
      </c>
      <c r="R60">
        <v>46765646.743999988</v>
      </c>
      <c r="S60">
        <v>48851092.50599996</v>
      </c>
      <c r="T60">
        <v>49924038.592000015</v>
      </c>
      <c r="U60">
        <v>63487655.820000038</v>
      </c>
      <c r="V60">
        <v>71643523.349999994</v>
      </c>
      <c r="W60">
        <v>58273028.572000049</v>
      </c>
      <c r="X60">
        <v>74750150.680000007</v>
      </c>
      <c r="Y60">
        <v>87592887.460000008</v>
      </c>
      <c r="Z60">
        <v>90654852.754000038</v>
      </c>
      <c r="AA60">
        <v>95031461.401999995</v>
      </c>
      <c r="AB60">
        <v>106586738.84799999</v>
      </c>
      <c r="AC60">
        <v>118774208.99999999</v>
      </c>
      <c r="AD60">
        <v>111790516.94200003</v>
      </c>
    </row>
    <row r="61" spans="1:30" x14ac:dyDescent="0.25">
      <c r="A61" t="s">
        <v>1100</v>
      </c>
      <c r="B61" t="s">
        <v>1031</v>
      </c>
      <c r="C61" t="s">
        <v>1032</v>
      </c>
      <c r="D61" t="s">
        <v>1057</v>
      </c>
      <c r="E61" t="s">
        <v>1090</v>
      </c>
      <c r="F61" t="s">
        <v>251</v>
      </c>
      <c r="G61" t="s">
        <v>1036</v>
      </c>
      <c r="J61" t="s">
        <v>1037</v>
      </c>
      <c r="P61">
        <v>58569244.559999973</v>
      </c>
      <c r="Q61">
        <v>71903867.409999967</v>
      </c>
      <c r="R61">
        <v>73393249.687999994</v>
      </c>
      <c r="S61">
        <v>71159970.442000002</v>
      </c>
      <c r="T61">
        <v>77354691.40199998</v>
      </c>
      <c r="U61">
        <v>76803029.775999978</v>
      </c>
      <c r="V61">
        <v>80318407.212000012</v>
      </c>
      <c r="W61">
        <v>97752516.654000014</v>
      </c>
      <c r="X61">
        <v>96564363.426000029</v>
      </c>
      <c r="Y61">
        <v>97761966.166000009</v>
      </c>
      <c r="Z61">
        <v>107347960.30000001</v>
      </c>
      <c r="AA61">
        <v>112541776.68000001</v>
      </c>
      <c r="AB61">
        <v>139737014.05600005</v>
      </c>
      <c r="AC61">
        <v>158523475.70400006</v>
      </c>
      <c r="AD61">
        <v>140251153.91999996</v>
      </c>
    </row>
    <row r="62" spans="1:30" x14ac:dyDescent="0.25">
      <c r="A62" t="s">
        <v>1101</v>
      </c>
      <c r="B62" t="s">
        <v>1031</v>
      </c>
      <c r="C62" t="s">
        <v>1032</v>
      </c>
      <c r="D62" t="s">
        <v>1059</v>
      </c>
      <c r="E62" t="s">
        <v>1090</v>
      </c>
      <c r="F62" t="s">
        <v>251</v>
      </c>
      <c r="G62" t="s">
        <v>1036</v>
      </c>
      <c r="J62" t="s">
        <v>1037</v>
      </c>
      <c r="P62">
        <v>110179485.03399998</v>
      </c>
      <c r="Q62">
        <v>111558465.82599998</v>
      </c>
      <c r="R62">
        <v>118243232.68200004</v>
      </c>
      <c r="S62">
        <v>119698658.954</v>
      </c>
      <c r="T62">
        <v>123823123.28</v>
      </c>
      <c r="U62">
        <v>139765567.91000003</v>
      </c>
      <c r="V62">
        <v>145445034.02600002</v>
      </c>
      <c r="W62">
        <v>169129728.05800006</v>
      </c>
      <c r="X62">
        <v>186634046.96000004</v>
      </c>
      <c r="Y62">
        <v>199372644.472</v>
      </c>
      <c r="Z62">
        <v>200580415.39599997</v>
      </c>
      <c r="AA62">
        <v>223628803.31199998</v>
      </c>
      <c r="AB62">
        <v>254269235.36200005</v>
      </c>
      <c r="AC62">
        <v>258403060.11599994</v>
      </c>
      <c r="AD62">
        <v>291324748.67199993</v>
      </c>
    </row>
    <row r="63" spans="1:30" x14ac:dyDescent="0.25">
      <c r="A63" t="s">
        <v>1102</v>
      </c>
      <c r="B63" t="s">
        <v>1031</v>
      </c>
      <c r="C63" t="s">
        <v>1032</v>
      </c>
      <c r="D63" t="s">
        <v>1061</v>
      </c>
      <c r="E63" t="s">
        <v>1090</v>
      </c>
      <c r="F63" t="s">
        <v>251</v>
      </c>
      <c r="G63" t="s">
        <v>1036</v>
      </c>
      <c r="J63" t="s">
        <v>1037</v>
      </c>
      <c r="P63">
        <v>177433258.86399996</v>
      </c>
      <c r="Q63">
        <v>190261140.29799998</v>
      </c>
      <c r="R63">
        <v>205260340.27799988</v>
      </c>
      <c r="S63">
        <v>216711936.0380002</v>
      </c>
      <c r="T63">
        <v>248290161.94999984</v>
      </c>
      <c r="U63">
        <v>275534588.04199982</v>
      </c>
      <c r="V63">
        <v>286938642.08599991</v>
      </c>
      <c r="W63">
        <v>314475107.47199982</v>
      </c>
      <c r="X63">
        <v>358746723.94799978</v>
      </c>
      <c r="Y63">
        <v>370232533.47399968</v>
      </c>
      <c r="Z63">
        <v>399597252.89000034</v>
      </c>
      <c r="AA63">
        <v>424810797.38000005</v>
      </c>
      <c r="AB63">
        <v>487931158.36000049</v>
      </c>
      <c r="AC63">
        <v>508997177.29000008</v>
      </c>
      <c r="AD63">
        <v>504516745.17599964</v>
      </c>
    </row>
    <row r="64" spans="1:30" x14ac:dyDescent="0.25">
      <c r="A64" t="s">
        <v>1103</v>
      </c>
      <c r="B64" t="s">
        <v>1031</v>
      </c>
      <c r="C64" t="s">
        <v>1063</v>
      </c>
      <c r="D64" t="s">
        <v>1064</v>
      </c>
      <c r="E64" t="s">
        <v>1090</v>
      </c>
      <c r="F64" t="s">
        <v>251</v>
      </c>
      <c r="G64" t="s">
        <v>1036</v>
      </c>
      <c r="J64" t="s">
        <v>1037</v>
      </c>
      <c r="P64">
        <v>785288558.24400008</v>
      </c>
      <c r="Q64">
        <v>892844101.26200032</v>
      </c>
      <c r="R64">
        <v>996612245.23200011</v>
      </c>
      <c r="S64">
        <v>1054996788.156</v>
      </c>
      <c r="T64">
        <v>1119655834.0379999</v>
      </c>
      <c r="U64">
        <v>1260729461.0960002</v>
      </c>
      <c r="V64">
        <v>1417829486.4179997</v>
      </c>
      <c r="W64">
        <v>1600592731.7319999</v>
      </c>
      <c r="X64">
        <v>1740579377.948</v>
      </c>
      <c r="Y64">
        <v>1823134354.4940004</v>
      </c>
      <c r="Z64">
        <v>1839507093.5100005</v>
      </c>
      <c r="AA64">
        <v>1846840804.2420003</v>
      </c>
      <c r="AB64">
        <v>1884992131.0879993</v>
      </c>
      <c r="AC64">
        <v>1967698685.2619998</v>
      </c>
      <c r="AD64">
        <v>2102843378.4860003</v>
      </c>
    </row>
    <row r="65" spans="1:32" x14ac:dyDescent="0.25">
      <c r="A65" t="s">
        <v>1104</v>
      </c>
      <c r="B65" t="s">
        <v>1031</v>
      </c>
      <c r="C65" t="s">
        <v>1063</v>
      </c>
      <c r="D65" t="s">
        <v>1066</v>
      </c>
      <c r="E65" t="s">
        <v>1090</v>
      </c>
      <c r="F65" t="s">
        <v>251</v>
      </c>
      <c r="G65" t="s">
        <v>1036</v>
      </c>
      <c r="J65" t="s">
        <v>1037</v>
      </c>
      <c r="P65">
        <v>204817112.32600003</v>
      </c>
      <c r="Q65">
        <v>219396305.40400001</v>
      </c>
      <c r="R65">
        <v>234710622.67800006</v>
      </c>
      <c r="S65">
        <v>248218188.33200002</v>
      </c>
      <c r="T65">
        <v>257214303.87600005</v>
      </c>
      <c r="U65">
        <v>269204038.14599997</v>
      </c>
      <c r="V65">
        <v>306605124.20199996</v>
      </c>
      <c r="W65">
        <v>319796603.25199986</v>
      </c>
      <c r="X65">
        <v>347867754.25800002</v>
      </c>
      <c r="Y65">
        <v>365090353.05600023</v>
      </c>
      <c r="Z65">
        <v>397590351.44999981</v>
      </c>
      <c r="AA65">
        <v>404867179.53600019</v>
      </c>
      <c r="AB65">
        <v>408933828.17399991</v>
      </c>
      <c r="AC65">
        <v>424300603.20000017</v>
      </c>
      <c r="AD65">
        <v>445858746.45199996</v>
      </c>
    </row>
    <row r="66" spans="1:32" x14ac:dyDescent="0.25">
      <c r="A66" t="s">
        <v>1105</v>
      </c>
      <c r="B66" t="s">
        <v>1031</v>
      </c>
      <c r="C66" t="s">
        <v>1063</v>
      </c>
      <c r="D66" t="s">
        <v>1068</v>
      </c>
      <c r="E66" t="s">
        <v>1090</v>
      </c>
      <c r="F66" t="s">
        <v>251</v>
      </c>
      <c r="G66" t="s">
        <v>1036</v>
      </c>
      <c r="J66" t="s">
        <v>1037</v>
      </c>
      <c r="P66">
        <v>105294631.52199998</v>
      </c>
      <c r="Q66">
        <v>119021389.47400004</v>
      </c>
      <c r="R66">
        <v>128219260.79799992</v>
      </c>
      <c r="S66">
        <v>125720044.92000009</v>
      </c>
      <c r="T66">
        <v>142113277.55600011</v>
      </c>
      <c r="U66">
        <v>143652979.2759999</v>
      </c>
      <c r="V66">
        <v>137072837.95200011</v>
      </c>
      <c r="W66">
        <v>148964397.74199992</v>
      </c>
      <c r="X66">
        <v>141354592.85999992</v>
      </c>
      <c r="Y66">
        <v>150258676.76399994</v>
      </c>
      <c r="Z66">
        <v>155805578.05399966</v>
      </c>
      <c r="AA66">
        <v>161647682.35800001</v>
      </c>
      <c r="AB66">
        <v>165039096.50200009</v>
      </c>
      <c r="AC66">
        <v>179866120.12400016</v>
      </c>
      <c r="AD66">
        <v>226099142.93800014</v>
      </c>
    </row>
    <row r="67" spans="1:32" x14ac:dyDescent="0.25">
      <c r="A67" t="s">
        <v>1106</v>
      </c>
      <c r="B67" t="s">
        <v>1031</v>
      </c>
      <c r="C67" t="s">
        <v>1063</v>
      </c>
      <c r="D67" t="s">
        <v>1070</v>
      </c>
      <c r="E67" t="s">
        <v>1090</v>
      </c>
      <c r="F67" t="s">
        <v>251</v>
      </c>
      <c r="G67" t="s">
        <v>1036</v>
      </c>
      <c r="J67" t="s">
        <v>1037</v>
      </c>
      <c r="P67">
        <v>223367812.11000004</v>
      </c>
      <c r="Q67">
        <v>228805290.03199989</v>
      </c>
      <c r="R67">
        <v>238402129.1139999</v>
      </c>
      <c r="S67">
        <v>239709721.90200016</v>
      </c>
      <c r="T67">
        <v>251101853.27399984</v>
      </c>
      <c r="U67">
        <v>280056253.50599986</v>
      </c>
      <c r="V67">
        <v>297406964.58799982</v>
      </c>
      <c r="W67">
        <v>325155273.28400016</v>
      </c>
      <c r="X67">
        <v>357948561.0660004</v>
      </c>
      <c r="Y67">
        <v>384727498.09799969</v>
      </c>
      <c r="Z67">
        <v>398583228.45000011</v>
      </c>
      <c r="AA67">
        <v>431202041.39399993</v>
      </c>
      <c r="AB67">
        <v>500592988.26600003</v>
      </c>
      <c r="AC67">
        <v>535700744.82000095</v>
      </c>
      <c r="AD67">
        <v>543366419.53400028</v>
      </c>
    </row>
    <row r="68" spans="1:32" x14ac:dyDescent="0.25">
      <c r="A68" t="s">
        <v>1102</v>
      </c>
      <c r="B68" t="s">
        <v>1031</v>
      </c>
      <c r="C68" t="s">
        <v>1063</v>
      </c>
      <c r="D68" t="s">
        <v>1061</v>
      </c>
      <c r="E68" t="s">
        <v>1090</v>
      </c>
      <c r="F68" t="s">
        <v>251</v>
      </c>
      <c r="G68" t="s">
        <v>1036</v>
      </c>
      <c r="J68" t="s">
        <v>1037</v>
      </c>
      <c r="P68">
        <v>177433258.86399996</v>
      </c>
      <c r="Q68">
        <v>190261140.29800004</v>
      </c>
      <c r="R68">
        <v>205260340.27799985</v>
      </c>
      <c r="S68">
        <v>216711936.0379999</v>
      </c>
      <c r="T68">
        <v>248290161.95000002</v>
      </c>
      <c r="U68">
        <v>275534588.04199994</v>
      </c>
      <c r="V68">
        <v>286938642.08599997</v>
      </c>
      <c r="W68">
        <v>314475107.47199982</v>
      </c>
      <c r="X68">
        <v>358746723.94799989</v>
      </c>
      <c r="Y68">
        <v>370232533.47399998</v>
      </c>
      <c r="Z68">
        <v>399597252.89000034</v>
      </c>
      <c r="AA68">
        <v>424810797.38000017</v>
      </c>
      <c r="AB68">
        <v>487931158.36000019</v>
      </c>
      <c r="AC68">
        <v>508997177.29000002</v>
      </c>
      <c r="AD68">
        <v>504516745.17600012</v>
      </c>
    </row>
    <row r="69" spans="1:32" x14ac:dyDescent="0.25">
      <c r="A69" t="s">
        <v>1107</v>
      </c>
      <c r="B69" t="s">
        <v>1031</v>
      </c>
      <c r="C69" t="s">
        <v>1108</v>
      </c>
      <c r="D69" t="s">
        <v>1109</v>
      </c>
      <c r="E69" t="s">
        <v>1110</v>
      </c>
      <c r="F69" t="s">
        <v>1035</v>
      </c>
      <c r="G69" t="s">
        <v>1111</v>
      </c>
      <c r="J69" t="s">
        <v>1037</v>
      </c>
      <c r="K69">
        <v>16</v>
      </c>
      <c r="L69">
        <v>19</v>
      </c>
      <c r="M69">
        <v>6</v>
      </c>
      <c r="N69">
        <v>12</v>
      </c>
      <c r="O69">
        <v>15</v>
      </c>
      <c r="P69">
        <v>6</v>
      </c>
      <c r="Q69">
        <v>1</v>
      </c>
      <c r="R69">
        <v>12</v>
      </c>
      <c r="S69">
        <v>5</v>
      </c>
      <c r="T69">
        <v>7</v>
      </c>
      <c r="U69">
        <v>10</v>
      </c>
      <c r="V69">
        <v>5</v>
      </c>
      <c r="W69">
        <v>4</v>
      </c>
      <c r="X69">
        <v>3</v>
      </c>
      <c r="Y69">
        <v>5</v>
      </c>
      <c r="Z69">
        <v>4</v>
      </c>
      <c r="AA69">
        <v>12</v>
      </c>
      <c r="AB69">
        <v>12</v>
      </c>
      <c r="AC69">
        <v>12</v>
      </c>
      <c r="AD69">
        <v>14</v>
      </c>
      <c r="AE69">
        <v>5</v>
      </c>
    </row>
    <row r="70" spans="1:32" x14ac:dyDescent="0.25">
      <c r="A70" t="s">
        <v>1112</v>
      </c>
      <c r="B70" t="s">
        <v>1031</v>
      </c>
      <c r="C70" t="s">
        <v>1108</v>
      </c>
      <c r="D70" t="s">
        <v>1113</v>
      </c>
      <c r="E70" t="s">
        <v>1110</v>
      </c>
      <c r="F70" t="s">
        <v>1035</v>
      </c>
      <c r="G70" t="s">
        <v>1111</v>
      </c>
      <c r="J70" t="s">
        <v>1037</v>
      </c>
      <c r="K70">
        <v>2</v>
      </c>
      <c r="L70">
        <v>3</v>
      </c>
      <c r="M70">
        <v>1</v>
      </c>
      <c r="N70">
        <v>1</v>
      </c>
      <c r="O70">
        <v>5</v>
      </c>
      <c r="P70">
        <v>1</v>
      </c>
      <c r="Q70">
        <v>1</v>
      </c>
      <c r="R70">
        <v>1</v>
      </c>
      <c r="S70">
        <v>1</v>
      </c>
      <c r="V70">
        <v>1</v>
      </c>
      <c r="W70">
        <v>3</v>
      </c>
      <c r="X70">
        <v>1</v>
      </c>
      <c r="Y70">
        <v>1</v>
      </c>
      <c r="Z70">
        <v>1</v>
      </c>
      <c r="AB70">
        <v>1</v>
      </c>
    </row>
    <row r="71" spans="1:32" x14ac:dyDescent="0.25">
      <c r="A71" t="s">
        <v>1114</v>
      </c>
      <c r="B71" t="s">
        <v>1031</v>
      </c>
      <c r="C71" t="s">
        <v>1108</v>
      </c>
      <c r="D71" t="s">
        <v>1115</v>
      </c>
      <c r="E71" t="s">
        <v>1110</v>
      </c>
      <c r="F71" t="s">
        <v>1035</v>
      </c>
      <c r="G71" t="s">
        <v>1111</v>
      </c>
      <c r="J71" t="s">
        <v>1037</v>
      </c>
      <c r="V71">
        <v>1</v>
      </c>
    </row>
    <row r="72" spans="1:32" x14ac:dyDescent="0.25">
      <c r="A72" t="s">
        <v>1116</v>
      </c>
      <c r="B72" t="s">
        <v>1031</v>
      </c>
      <c r="C72" t="s">
        <v>1108</v>
      </c>
      <c r="D72" t="s">
        <v>1117</v>
      </c>
      <c r="E72" t="s">
        <v>1110</v>
      </c>
      <c r="F72" t="s">
        <v>1035</v>
      </c>
      <c r="G72" t="s">
        <v>1111</v>
      </c>
      <c r="J72" t="s">
        <v>1037</v>
      </c>
      <c r="M72">
        <v>1</v>
      </c>
      <c r="O72">
        <v>2</v>
      </c>
      <c r="W72">
        <v>1</v>
      </c>
      <c r="AB72">
        <v>2</v>
      </c>
      <c r="AC72">
        <v>1</v>
      </c>
      <c r="AD72">
        <v>1</v>
      </c>
    </row>
    <row r="73" spans="1:32" x14ac:dyDescent="0.25">
      <c r="A73" t="s">
        <v>1118</v>
      </c>
      <c r="B73" t="s">
        <v>1031</v>
      </c>
      <c r="C73" t="s">
        <v>1108</v>
      </c>
      <c r="D73" t="s">
        <v>1119</v>
      </c>
      <c r="E73" t="s">
        <v>1110</v>
      </c>
      <c r="F73" t="s">
        <v>1035</v>
      </c>
      <c r="G73" t="s">
        <v>1111</v>
      </c>
      <c r="J73" t="s">
        <v>1037</v>
      </c>
      <c r="K73">
        <v>367</v>
      </c>
      <c r="L73">
        <v>325</v>
      </c>
      <c r="M73">
        <v>317</v>
      </c>
      <c r="N73">
        <v>294</v>
      </c>
      <c r="O73">
        <v>303</v>
      </c>
      <c r="P73">
        <v>245</v>
      </c>
      <c r="Q73">
        <v>264</v>
      </c>
      <c r="R73">
        <v>247</v>
      </c>
      <c r="S73">
        <v>244</v>
      </c>
      <c r="T73">
        <v>275</v>
      </c>
      <c r="U73">
        <v>269</v>
      </c>
      <c r="V73">
        <v>273</v>
      </c>
      <c r="W73">
        <v>378</v>
      </c>
      <c r="X73">
        <v>410</v>
      </c>
      <c r="Y73">
        <v>503</v>
      </c>
      <c r="Z73">
        <v>443</v>
      </c>
      <c r="AA73">
        <v>960</v>
      </c>
      <c r="AB73">
        <v>1502</v>
      </c>
      <c r="AC73">
        <v>2510</v>
      </c>
      <c r="AD73">
        <v>925</v>
      </c>
      <c r="AE73">
        <v>196</v>
      </c>
      <c r="AF73">
        <v>5</v>
      </c>
    </row>
    <row r="74" spans="1:32" x14ac:dyDescent="0.25">
      <c r="A74" t="s">
        <v>1120</v>
      </c>
      <c r="B74" t="s">
        <v>1031</v>
      </c>
      <c r="C74" t="s">
        <v>1108</v>
      </c>
      <c r="D74" t="s">
        <v>1121</v>
      </c>
      <c r="E74" t="s">
        <v>1110</v>
      </c>
      <c r="F74" t="s">
        <v>1035</v>
      </c>
      <c r="G74" t="s">
        <v>1111</v>
      </c>
      <c r="J74" t="s">
        <v>1037</v>
      </c>
      <c r="K74">
        <v>6549</v>
      </c>
      <c r="L74">
        <v>6428</v>
      </c>
      <c r="M74">
        <v>7294</v>
      </c>
      <c r="N74">
        <v>7804</v>
      </c>
      <c r="O74">
        <v>8633</v>
      </c>
      <c r="P74">
        <v>10005</v>
      </c>
      <c r="Q74">
        <v>11529</v>
      </c>
      <c r="R74">
        <v>12870</v>
      </c>
      <c r="S74">
        <v>14225</v>
      </c>
      <c r="T74">
        <v>15335</v>
      </c>
      <c r="U74">
        <v>18117</v>
      </c>
      <c r="V74">
        <v>23227</v>
      </c>
      <c r="W74">
        <v>27645</v>
      </c>
      <c r="X74">
        <v>33822</v>
      </c>
      <c r="Y74">
        <v>39810</v>
      </c>
      <c r="Z74">
        <v>45345</v>
      </c>
      <c r="AA74">
        <v>53204</v>
      </c>
      <c r="AB74">
        <v>65884</v>
      </c>
      <c r="AC74">
        <v>82896</v>
      </c>
      <c r="AD74">
        <v>87799</v>
      </c>
      <c r="AE74">
        <v>224</v>
      </c>
      <c r="AF74">
        <v>1</v>
      </c>
    </row>
    <row r="75" spans="1:32" x14ac:dyDescent="0.25">
      <c r="A75" t="s">
        <v>1122</v>
      </c>
      <c r="B75" t="s">
        <v>1031</v>
      </c>
      <c r="C75" t="s">
        <v>1108</v>
      </c>
      <c r="D75" t="s">
        <v>1123</v>
      </c>
      <c r="E75" t="s">
        <v>1110</v>
      </c>
      <c r="F75" t="s">
        <v>1035</v>
      </c>
      <c r="G75" t="s">
        <v>1111</v>
      </c>
      <c r="J75" t="s">
        <v>1037</v>
      </c>
      <c r="K75">
        <v>279</v>
      </c>
      <c r="L75">
        <v>268</v>
      </c>
      <c r="M75">
        <v>256</v>
      </c>
      <c r="N75">
        <v>278</v>
      </c>
      <c r="O75">
        <v>292</v>
      </c>
      <c r="P75">
        <v>285</v>
      </c>
      <c r="Q75">
        <v>333</v>
      </c>
      <c r="R75">
        <v>269</v>
      </c>
      <c r="S75">
        <v>273</v>
      </c>
      <c r="T75">
        <v>278</v>
      </c>
      <c r="U75">
        <v>271</v>
      </c>
      <c r="V75">
        <v>285</v>
      </c>
      <c r="W75">
        <v>257</v>
      </c>
      <c r="X75">
        <v>214</v>
      </c>
      <c r="Y75">
        <v>203</v>
      </c>
      <c r="Z75">
        <v>189</v>
      </c>
      <c r="AA75">
        <v>196</v>
      </c>
      <c r="AB75">
        <v>172</v>
      </c>
      <c r="AC75">
        <v>174</v>
      </c>
      <c r="AD75">
        <v>140</v>
      </c>
      <c r="AE75">
        <v>86</v>
      </c>
      <c r="AF75">
        <v>2</v>
      </c>
    </row>
    <row r="76" spans="1:32" x14ac:dyDescent="0.25">
      <c r="A76" t="s">
        <v>1124</v>
      </c>
      <c r="B76" t="s">
        <v>1031</v>
      </c>
      <c r="C76" t="s">
        <v>1108</v>
      </c>
      <c r="D76" t="s">
        <v>1125</v>
      </c>
      <c r="E76" t="s">
        <v>1110</v>
      </c>
      <c r="F76" t="s">
        <v>1035</v>
      </c>
      <c r="G76" t="s">
        <v>1111</v>
      </c>
      <c r="J76" t="s">
        <v>1037</v>
      </c>
      <c r="K76">
        <v>22</v>
      </c>
      <c r="L76">
        <v>12</v>
      </c>
      <c r="M76">
        <v>14</v>
      </c>
      <c r="N76">
        <v>14</v>
      </c>
      <c r="O76">
        <v>27</v>
      </c>
      <c r="P76">
        <v>20</v>
      </c>
      <c r="Q76">
        <v>25</v>
      </c>
      <c r="R76">
        <v>13</v>
      </c>
      <c r="S76">
        <v>23</v>
      </c>
      <c r="T76">
        <v>16</v>
      </c>
      <c r="U76">
        <v>25</v>
      </c>
      <c r="V76">
        <v>36</v>
      </c>
      <c r="W76">
        <v>38</v>
      </c>
      <c r="X76">
        <v>44</v>
      </c>
      <c r="Y76">
        <v>31</v>
      </c>
      <c r="Z76">
        <v>34</v>
      </c>
      <c r="AA76">
        <v>50</v>
      </c>
      <c r="AB76">
        <v>31</v>
      </c>
      <c r="AC76">
        <v>47</v>
      </c>
      <c r="AD76">
        <v>44</v>
      </c>
    </row>
    <row r="77" spans="1:32" x14ac:dyDescent="0.25">
      <c r="A77" t="s">
        <v>1126</v>
      </c>
      <c r="B77" t="s">
        <v>1031</v>
      </c>
      <c r="C77" t="s">
        <v>1108</v>
      </c>
      <c r="D77" t="s">
        <v>1109</v>
      </c>
      <c r="E77" t="s">
        <v>1127</v>
      </c>
      <c r="F77" t="s">
        <v>1035</v>
      </c>
      <c r="G77" t="s">
        <v>1128</v>
      </c>
      <c r="J77" t="s">
        <v>1037</v>
      </c>
      <c r="K77">
        <v>8</v>
      </c>
      <c r="L77">
        <v>14</v>
      </c>
      <c r="M77">
        <v>3</v>
      </c>
      <c r="N77">
        <v>9</v>
      </c>
      <c r="O77">
        <v>12</v>
      </c>
      <c r="P77">
        <v>8</v>
      </c>
      <c r="Q77">
        <v>4</v>
      </c>
      <c r="R77">
        <v>16</v>
      </c>
      <c r="S77">
        <v>9</v>
      </c>
      <c r="T77">
        <v>12</v>
      </c>
      <c r="U77">
        <v>7</v>
      </c>
      <c r="V77">
        <v>5</v>
      </c>
      <c r="W77">
        <v>1</v>
      </c>
      <c r="X77">
        <v>8</v>
      </c>
      <c r="Y77">
        <v>9</v>
      </c>
      <c r="Z77">
        <v>5</v>
      </c>
      <c r="AA77">
        <v>15</v>
      </c>
      <c r="AB77">
        <v>16</v>
      </c>
      <c r="AC77">
        <v>12</v>
      </c>
      <c r="AD77">
        <v>17</v>
      </c>
    </row>
    <row r="78" spans="1:32" x14ac:dyDescent="0.25">
      <c r="A78" t="s">
        <v>1129</v>
      </c>
      <c r="B78" t="s">
        <v>1031</v>
      </c>
      <c r="C78" t="s">
        <v>1108</v>
      </c>
      <c r="D78" t="s">
        <v>1113</v>
      </c>
      <c r="E78" t="s">
        <v>1127</v>
      </c>
      <c r="F78" t="s">
        <v>1035</v>
      </c>
      <c r="G78" t="s">
        <v>1128</v>
      </c>
      <c r="J78" t="s">
        <v>1037</v>
      </c>
      <c r="K78">
        <v>2</v>
      </c>
      <c r="L78">
        <v>1</v>
      </c>
      <c r="N78">
        <v>1</v>
      </c>
      <c r="O78">
        <v>2</v>
      </c>
      <c r="P78">
        <v>4</v>
      </c>
      <c r="Q78">
        <v>1</v>
      </c>
      <c r="R78">
        <v>1</v>
      </c>
      <c r="S78">
        <v>1</v>
      </c>
      <c r="V78">
        <v>1</v>
      </c>
      <c r="W78">
        <v>1</v>
      </c>
      <c r="X78">
        <v>2</v>
      </c>
      <c r="AA78">
        <v>2</v>
      </c>
      <c r="AB78">
        <v>1</v>
      </c>
      <c r="AC78">
        <v>1</v>
      </c>
    </row>
    <row r="79" spans="1:32" x14ac:dyDescent="0.25">
      <c r="A79" t="s">
        <v>1130</v>
      </c>
      <c r="B79" t="s">
        <v>1031</v>
      </c>
      <c r="C79" t="s">
        <v>1108</v>
      </c>
      <c r="D79" t="s">
        <v>1115</v>
      </c>
      <c r="E79" t="s">
        <v>1127</v>
      </c>
      <c r="F79" t="s">
        <v>1035</v>
      </c>
      <c r="G79" t="s">
        <v>1128</v>
      </c>
      <c r="J79" t="s">
        <v>1037</v>
      </c>
      <c r="AA79">
        <v>1</v>
      </c>
    </row>
    <row r="80" spans="1:32" x14ac:dyDescent="0.25">
      <c r="A80" t="s">
        <v>1131</v>
      </c>
      <c r="B80" t="s">
        <v>1031</v>
      </c>
      <c r="C80" t="s">
        <v>1108</v>
      </c>
      <c r="D80" t="s">
        <v>1117</v>
      </c>
      <c r="E80" t="s">
        <v>1127</v>
      </c>
      <c r="F80" t="s">
        <v>1035</v>
      </c>
      <c r="G80" t="s">
        <v>1128</v>
      </c>
      <c r="J80" t="s">
        <v>1037</v>
      </c>
      <c r="M80">
        <v>1</v>
      </c>
      <c r="O80">
        <v>2</v>
      </c>
      <c r="X80">
        <v>1</v>
      </c>
      <c r="AB80">
        <v>2</v>
      </c>
      <c r="AC80">
        <v>1</v>
      </c>
      <c r="AD80">
        <v>1</v>
      </c>
    </row>
    <row r="81" spans="1:30" x14ac:dyDescent="0.25">
      <c r="A81" t="s">
        <v>1132</v>
      </c>
      <c r="B81" t="s">
        <v>1031</v>
      </c>
      <c r="C81" t="s">
        <v>1108</v>
      </c>
      <c r="D81" t="s">
        <v>1119</v>
      </c>
      <c r="E81" t="s">
        <v>1127</v>
      </c>
      <c r="F81" t="s">
        <v>1035</v>
      </c>
      <c r="G81" t="s">
        <v>1128</v>
      </c>
      <c r="J81" t="s">
        <v>1037</v>
      </c>
      <c r="K81">
        <v>204</v>
      </c>
      <c r="L81">
        <v>237</v>
      </c>
      <c r="M81">
        <v>230</v>
      </c>
      <c r="N81">
        <v>251</v>
      </c>
      <c r="O81">
        <v>293</v>
      </c>
      <c r="P81">
        <v>234</v>
      </c>
      <c r="Q81">
        <v>243</v>
      </c>
      <c r="R81">
        <v>237</v>
      </c>
      <c r="S81">
        <v>237</v>
      </c>
      <c r="T81">
        <v>235</v>
      </c>
      <c r="U81">
        <v>220</v>
      </c>
      <c r="V81">
        <v>258</v>
      </c>
      <c r="W81">
        <v>337</v>
      </c>
      <c r="X81">
        <v>405</v>
      </c>
      <c r="Y81">
        <v>453</v>
      </c>
      <c r="Z81">
        <v>528</v>
      </c>
      <c r="AA81">
        <v>874</v>
      </c>
      <c r="AB81">
        <v>1882</v>
      </c>
      <c r="AC81">
        <v>2906</v>
      </c>
      <c r="AD81">
        <v>1194</v>
      </c>
    </row>
    <row r="82" spans="1:30" x14ac:dyDescent="0.25">
      <c r="A82" t="s">
        <v>1133</v>
      </c>
      <c r="B82" t="s">
        <v>1031</v>
      </c>
      <c r="C82" t="s">
        <v>1108</v>
      </c>
      <c r="D82" t="s">
        <v>1121</v>
      </c>
      <c r="E82" t="s">
        <v>1127</v>
      </c>
      <c r="F82" t="s">
        <v>1035</v>
      </c>
      <c r="G82" t="s">
        <v>1128</v>
      </c>
      <c r="J82" t="s">
        <v>1037</v>
      </c>
      <c r="K82">
        <v>5557</v>
      </c>
      <c r="L82">
        <v>5913</v>
      </c>
      <c r="M82">
        <v>6703</v>
      </c>
      <c r="N82">
        <v>7503</v>
      </c>
      <c r="O82">
        <v>8524</v>
      </c>
      <c r="P82">
        <v>9860</v>
      </c>
      <c r="Q82">
        <v>11447</v>
      </c>
      <c r="R82">
        <v>12807</v>
      </c>
      <c r="S82">
        <v>14100</v>
      </c>
      <c r="T82">
        <v>15205</v>
      </c>
      <c r="U82">
        <v>17912</v>
      </c>
      <c r="V82">
        <v>22998</v>
      </c>
      <c r="W82">
        <v>27433</v>
      </c>
      <c r="X82">
        <v>33667</v>
      </c>
      <c r="Y82">
        <v>39780</v>
      </c>
      <c r="Z82">
        <v>45430</v>
      </c>
      <c r="AA82">
        <v>53448</v>
      </c>
      <c r="AB82">
        <v>66401</v>
      </c>
      <c r="AC82">
        <v>83553</v>
      </c>
      <c r="AD82">
        <v>88483</v>
      </c>
    </row>
    <row r="83" spans="1:30" x14ac:dyDescent="0.25">
      <c r="A83" t="s">
        <v>1134</v>
      </c>
      <c r="B83" t="s">
        <v>1031</v>
      </c>
      <c r="C83" t="s">
        <v>1108</v>
      </c>
      <c r="D83" t="s">
        <v>1123</v>
      </c>
      <c r="E83" t="s">
        <v>1127</v>
      </c>
      <c r="F83" t="s">
        <v>1035</v>
      </c>
      <c r="G83" t="s">
        <v>1128</v>
      </c>
      <c r="J83" t="s">
        <v>1037</v>
      </c>
      <c r="K83">
        <v>233</v>
      </c>
      <c r="L83">
        <v>232</v>
      </c>
      <c r="M83">
        <v>218</v>
      </c>
      <c r="N83">
        <v>257</v>
      </c>
      <c r="O83">
        <v>271</v>
      </c>
      <c r="P83">
        <v>269</v>
      </c>
      <c r="Q83">
        <v>318</v>
      </c>
      <c r="R83">
        <v>273</v>
      </c>
      <c r="S83">
        <v>262</v>
      </c>
      <c r="T83">
        <v>271</v>
      </c>
      <c r="U83">
        <v>270</v>
      </c>
      <c r="V83">
        <v>284</v>
      </c>
      <c r="W83">
        <v>261</v>
      </c>
      <c r="X83">
        <v>220</v>
      </c>
      <c r="Y83">
        <v>199</v>
      </c>
      <c r="Z83">
        <v>182</v>
      </c>
      <c r="AA83">
        <v>213</v>
      </c>
      <c r="AB83">
        <v>202</v>
      </c>
      <c r="AC83">
        <v>227</v>
      </c>
      <c r="AD83">
        <v>170</v>
      </c>
    </row>
    <row r="84" spans="1:30" x14ac:dyDescent="0.25">
      <c r="A84" t="s">
        <v>1135</v>
      </c>
      <c r="B84" t="s">
        <v>1031</v>
      </c>
      <c r="C84" t="s">
        <v>1108</v>
      </c>
      <c r="D84" t="s">
        <v>1125</v>
      </c>
      <c r="E84" t="s">
        <v>1127</v>
      </c>
      <c r="F84" t="s">
        <v>1035</v>
      </c>
      <c r="G84" t="s">
        <v>1128</v>
      </c>
      <c r="J84" t="s">
        <v>1037</v>
      </c>
      <c r="K84">
        <v>16</v>
      </c>
      <c r="L84">
        <v>13</v>
      </c>
      <c r="M84">
        <v>9</v>
      </c>
      <c r="N84">
        <v>10</v>
      </c>
      <c r="O84">
        <v>24</v>
      </c>
      <c r="P84">
        <v>22</v>
      </c>
      <c r="Q84">
        <v>24</v>
      </c>
      <c r="R84">
        <v>16</v>
      </c>
      <c r="S84">
        <v>21</v>
      </c>
      <c r="T84">
        <v>13</v>
      </c>
      <c r="U84">
        <v>25</v>
      </c>
      <c r="V84">
        <v>43</v>
      </c>
      <c r="W84">
        <v>40</v>
      </c>
      <c r="X84">
        <v>44</v>
      </c>
      <c r="Y84">
        <v>28</v>
      </c>
      <c r="Z84">
        <v>34</v>
      </c>
      <c r="AA84">
        <v>50</v>
      </c>
      <c r="AB84">
        <v>35</v>
      </c>
      <c r="AC84">
        <v>49</v>
      </c>
      <c r="AD84">
        <v>45</v>
      </c>
    </row>
    <row r="85" spans="1:30" x14ac:dyDescent="0.25">
      <c r="A85" t="s">
        <v>1136</v>
      </c>
      <c r="B85" t="s">
        <v>37</v>
      </c>
      <c r="C85" t="s">
        <v>38</v>
      </c>
      <c r="D85" t="s">
        <v>1137</v>
      </c>
      <c r="E85" t="s">
        <v>31</v>
      </c>
      <c r="F85" t="s">
        <v>449</v>
      </c>
      <c r="G85" t="s">
        <v>1138</v>
      </c>
      <c r="J85" t="s">
        <v>227</v>
      </c>
      <c r="K85">
        <v>14418.817997176</v>
      </c>
      <c r="L85">
        <v>14213.041423953</v>
      </c>
      <c r="M85">
        <v>14391.307409906003</v>
      </c>
      <c r="N85">
        <v>14121.302803823999</v>
      </c>
      <c r="O85">
        <v>14546.047724452003</v>
      </c>
      <c r="P85">
        <v>14315.847229862002</v>
      </c>
      <c r="Q85">
        <v>14478.234998074002</v>
      </c>
      <c r="R85">
        <v>14609.859961683</v>
      </c>
      <c r="S85">
        <v>14372.133839728001</v>
      </c>
      <c r="T85">
        <v>13895.567522980997</v>
      </c>
      <c r="U85">
        <v>13695.102894681999</v>
      </c>
      <c r="V85">
        <v>13092.415656604</v>
      </c>
      <c r="W85">
        <v>13206.638526702001</v>
      </c>
      <c r="X85">
        <v>13410.955173649998</v>
      </c>
      <c r="Y85">
        <v>12983.520368875999</v>
      </c>
      <c r="Z85">
        <v>12833.719137645998</v>
      </c>
      <c r="AA85">
        <v>12606.797514444999</v>
      </c>
      <c r="AB85">
        <v>12439.967644303999</v>
      </c>
      <c r="AC85">
        <v>12502.072940019998</v>
      </c>
    </row>
    <row r="86" spans="1:30" x14ac:dyDescent="0.25">
      <c r="A86" t="s">
        <v>1139</v>
      </c>
      <c r="B86" t="s">
        <v>37</v>
      </c>
      <c r="C86" t="s">
        <v>38</v>
      </c>
      <c r="D86" t="s">
        <v>1137</v>
      </c>
      <c r="E86" t="s">
        <v>81</v>
      </c>
      <c r="F86" t="s">
        <v>449</v>
      </c>
      <c r="G86" t="s">
        <v>1138</v>
      </c>
      <c r="J86" t="s">
        <v>227</v>
      </c>
      <c r="K86">
        <v>100809.586015828</v>
      </c>
      <c r="L86">
        <v>96606.010631353012</v>
      </c>
      <c r="M86">
        <v>98058.33907111299</v>
      </c>
      <c r="N86">
        <v>99415.389446248999</v>
      </c>
      <c r="O86">
        <v>109336.65078560999</v>
      </c>
      <c r="P86">
        <v>110608.447311</v>
      </c>
      <c r="Q86">
        <v>113490.51157469201</v>
      </c>
      <c r="R86">
        <v>132508.33245315403</v>
      </c>
      <c r="S86">
        <v>135669.16914893099</v>
      </c>
      <c r="T86">
        <v>130986.98363560699</v>
      </c>
      <c r="U86">
        <v>130617.90490731501</v>
      </c>
      <c r="V86">
        <v>148034.19712339001</v>
      </c>
      <c r="W86">
        <v>158423.97964749101</v>
      </c>
      <c r="X86">
        <v>157091.848709863</v>
      </c>
      <c r="Y86">
        <v>150273.39088676599</v>
      </c>
      <c r="Z86">
        <v>162964.715917236</v>
      </c>
      <c r="AA86">
        <v>169588.95398326599</v>
      </c>
      <c r="AB86">
        <v>171058.575687968</v>
      </c>
      <c r="AC86">
        <v>171171.421624301</v>
      </c>
    </row>
    <row r="87" spans="1:30" x14ac:dyDescent="0.25">
      <c r="A87" t="s">
        <v>1140</v>
      </c>
      <c r="B87" t="s">
        <v>37</v>
      </c>
      <c r="C87" t="s">
        <v>38</v>
      </c>
      <c r="D87" t="s">
        <v>1137</v>
      </c>
      <c r="E87" t="s">
        <v>1141</v>
      </c>
      <c r="F87" t="s">
        <v>449</v>
      </c>
      <c r="G87" t="s">
        <v>1138</v>
      </c>
      <c r="J87" t="s">
        <v>227</v>
      </c>
      <c r="K87">
        <v>8951.7895055006011</v>
      </c>
      <c r="L87">
        <v>8715.1499434765992</v>
      </c>
      <c r="M87">
        <v>9155.5931425946001</v>
      </c>
      <c r="N87">
        <v>9345.1708431962998</v>
      </c>
      <c r="O87">
        <v>9859.8313442210965</v>
      </c>
      <c r="P87">
        <v>10583.347058273299</v>
      </c>
      <c r="Q87">
        <v>11511.821124165201</v>
      </c>
      <c r="R87">
        <v>10343.374751246301</v>
      </c>
      <c r="S87">
        <v>8830.4137727890011</v>
      </c>
      <c r="T87">
        <v>8197.8935993082996</v>
      </c>
      <c r="U87">
        <v>8341.3155745981003</v>
      </c>
      <c r="V87">
        <v>8874.1654492153993</v>
      </c>
      <c r="W87">
        <v>9813.6296754038012</v>
      </c>
      <c r="X87">
        <v>9818.3779476544314</v>
      </c>
      <c r="Y87">
        <v>9934.6293434815907</v>
      </c>
      <c r="Z87">
        <v>10534.951011465</v>
      </c>
      <c r="AA87">
        <v>11742.26307314497</v>
      </c>
      <c r="AB87">
        <v>11902.32348260123</v>
      </c>
      <c r="AC87">
        <v>13114.034316905829</v>
      </c>
    </row>
    <row r="88" spans="1:30" x14ac:dyDescent="0.25">
      <c r="A88" t="s">
        <v>1142</v>
      </c>
      <c r="B88" t="s">
        <v>37</v>
      </c>
      <c r="C88" t="s">
        <v>38</v>
      </c>
      <c r="D88" t="s">
        <v>1137</v>
      </c>
      <c r="E88" t="s">
        <v>1143</v>
      </c>
      <c r="F88" t="s">
        <v>449</v>
      </c>
      <c r="G88" t="s">
        <v>1138</v>
      </c>
      <c r="J88" t="s">
        <v>227</v>
      </c>
      <c r="K88">
        <v>2870.3829502829994</v>
      </c>
      <c r="L88">
        <v>3357.6994167910007</v>
      </c>
      <c r="M88">
        <v>3571.9155655130007</v>
      </c>
      <c r="N88">
        <v>3836.4064299520001</v>
      </c>
      <c r="O88">
        <v>4216.685544942</v>
      </c>
      <c r="P88">
        <v>4443.9007822550002</v>
      </c>
      <c r="Q88">
        <v>4974.5203832230009</v>
      </c>
      <c r="R88">
        <v>4709.2516916650011</v>
      </c>
      <c r="S88">
        <v>4408.9657094899994</v>
      </c>
      <c r="T88">
        <v>4042.5302034020001</v>
      </c>
      <c r="U88">
        <v>4324.1017815980003</v>
      </c>
      <c r="V88">
        <v>4602.9768662010001</v>
      </c>
      <c r="W88">
        <v>4603.8511229560008</v>
      </c>
      <c r="X88">
        <v>5328.2137891490011</v>
      </c>
      <c r="Y88">
        <v>5685.9450499300001</v>
      </c>
      <c r="Z88">
        <v>6353.9706796190003</v>
      </c>
      <c r="AA88">
        <v>6381.2225634380002</v>
      </c>
      <c r="AB88">
        <v>6807.6178612900003</v>
      </c>
      <c r="AC88">
        <v>7270.7517634379992</v>
      </c>
    </row>
    <row r="89" spans="1:30" x14ac:dyDescent="0.25">
      <c r="A89" t="s">
        <v>1144</v>
      </c>
      <c r="B89" t="s">
        <v>37</v>
      </c>
      <c r="C89" t="s">
        <v>38</v>
      </c>
      <c r="D89" t="s">
        <v>1137</v>
      </c>
      <c r="E89" t="s">
        <v>1145</v>
      </c>
      <c r="F89" t="s">
        <v>449</v>
      </c>
      <c r="G89" t="s">
        <v>1138</v>
      </c>
      <c r="J89" t="s">
        <v>227</v>
      </c>
      <c r="K89">
        <v>-146817.76062570134</v>
      </c>
      <c r="L89">
        <v>-150202.04578383919</v>
      </c>
      <c r="M89">
        <v>-125175.39514588956</v>
      </c>
      <c r="N89">
        <v>-156977.21588618381</v>
      </c>
      <c r="O89">
        <v>-146454.24502239161</v>
      </c>
      <c r="P89">
        <v>-145388.2552336721</v>
      </c>
      <c r="Q89">
        <v>-153470.38167601475</v>
      </c>
      <c r="R89">
        <v>-126643.27492470402</v>
      </c>
      <c r="S89">
        <v>-128260.77815212798</v>
      </c>
      <c r="T89">
        <v>-133636.45674432401</v>
      </c>
      <c r="U89">
        <v>-154197.08044831289</v>
      </c>
      <c r="V89">
        <v>-153055.63594377207</v>
      </c>
      <c r="W89">
        <v>-137171.1377674446</v>
      </c>
      <c r="X89">
        <v>-155183.18386744603</v>
      </c>
      <c r="Y89">
        <v>-132566.97496705316</v>
      </c>
      <c r="Z89">
        <v>-114159.80715313506</v>
      </c>
      <c r="AA89">
        <v>-149600.08381150893</v>
      </c>
      <c r="AB89">
        <v>-25962.607540582743</v>
      </c>
      <c r="AC89">
        <v>-128171.63281316556</v>
      </c>
    </row>
    <row r="90" spans="1:30" x14ac:dyDescent="0.25">
      <c r="A90" t="s">
        <v>1146</v>
      </c>
      <c r="B90" t="s">
        <v>37</v>
      </c>
      <c r="C90" t="s">
        <v>38</v>
      </c>
      <c r="D90" t="s">
        <v>1147</v>
      </c>
      <c r="E90" t="s">
        <v>1148</v>
      </c>
      <c r="F90" t="s">
        <v>449</v>
      </c>
      <c r="G90" t="s">
        <v>1138</v>
      </c>
      <c r="J90" t="s">
        <v>227</v>
      </c>
      <c r="K90">
        <v>119821.179672</v>
      </c>
      <c r="L90">
        <v>118533.93946699999</v>
      </c>
      <c r="M90">
        <v>134270.51995300001</v>
      </c>
      <c r="N90">
        <v>120694.52434699997</v>
      </c>
      <c r="O90">
        <v>134375.64944899999</v>
      </c>
      <c r="P90">
        <v>138259.564323</v>
      </c>
      <c r="Q90">
        <v>139497.31041999999</v>
      </c>
      <c r="R90">
        <v>164839.979589</v>
      </c>
      <c r="S90">
        <v>164915.63504099997</v>
      </c>
      <c r="T90">
        <v>159765.13753499999</v>
      </c>
      <c r="U90">
        <v>151230.77938200001</v>
      </c>
      <c r="V90">
        <v>163465.34595199997</v>
      </c>
      <c r="W90">
        <v>177168.91389300002</v>
      </c>
      <c r="X90">
        <v>169077.16285299999</v>
      </c>
      <c r="Y90">
        <v>176700.78493200001</v>
      </c>
      <c r="Z90">
        <v>191983.05779399999</v>
      </c>
      <c r="AA90">
        <v>179512.47871599998</v>
      </c>
      <c r="AB90">
        <v>236062.39537099999</v>
      </c>
      <c r="AC90">
        <v>187372.47765999995</v>
      </c>
    </row>
    <row r="91" spans="1:30" x14ac:dyDescent="0.25">
      <c r="A91" t="s">
        <v>1149</v>
      </c>
      <c r="B91" t="s">
        <v>37</v>
      </c>
      <c r="C91" t="s">
        <v>38</v>
      </c>
      <c r="D91" t="s">
        <v>1150</v>
      </c>
      <c r="E91" t="s">
        <v>1151</v>
      </c>
      <c r="F91" t="s">
        <v>449</v>
      </c>
      <c r="G91" t="s">
        <v>1138</v>
      </c>
      <c r="J91" t="s">
        <v>227</v>
      </c>
      <c r="K91">
        <v>13089.040548425</v>
      </c>
      <c r="L91">
        <v>13348.882386650001</v>
      </c>
      <c r="M91">
        <v>14076.615330050001</v>
      </c>
      <c r="N91">
        <v>13520.399942724998</v>
      </c>
      <c r="O91">
        <v>14064.922602849996</v>
      </c>
      <c r="P91">
        <v>14420.661774900003</v>
      </c>
      <c r="Q91">
        <v>14817.681185874997</v>
      </c>
      <c r="R91">
        <v>14466.562291449998</v>
      </c>
      <c r="S91">
        <v>13740.084535400001</v>
      </c>
      <c r="T91">
        <v>13208.882828450001</v>
      </c>
      <c r="U91">
        <v>13111.240353174997</v>
      </c>
      <c r="V91">
        <v>12985.823890424999</v>
      </c>
      <c r="W91">
        <v>13447.012513499998</v>
      </c>
      <c r="X91">
        <v>13879.570388849999</v>
      </c>
      <c r="Y91">
        <v>14229.118979849996</v>
      </c>
      <c r="Z91">
        <v>14934.101111525</v>
      </c>
      <c r="AA91">
        <v>14340.767073800002</v>
      </c>
      <c r="AB91">
        <v>15947.846236174999</v>
      </c>
      <c r="AC91">
        <v>14874.6325966</v>
      </c>
    </row>
    <row r="92" spans="1:30" x14ac:dyDescent="0.25">
      <c r="A92" t="s">
        <v>1152</v>
      </c>
      <c r="B92" t="s">
        <v>37</v>
      </c>
      <c r="C92" t="s">
        <v>38</v>
      </c>
      <c r="D92" t="s">
        <v>1153</v>
      </c>
      <c r="E92" t="s">
        <v>1154</v>
      </c>
      <c r="F92" t="s">
        <v>449</v>
      </c>
      <c r="G92" t="s">
        <v>1138</v>
      </c>
      <c r="J92" t="s">
        <v>227</v>
      </c>
      <c r="K92">
        <v>6497.7559181779989</v>
      </c>
      <c r="L92">
        <v>6590.6400102099988</v>
      </c>
      <c r="M92">
        <v>7092.0760889000003</v>
      </c>
      <c r="N92">
        <v>6630.099881359999</v>
      </c>
      <c r="O92">
        <v>7097.8069146819989</v>
      </c>
      <c r="P92">
        <v>7049.0535311980011</v>
      </c>
      <c r="Q92">
        <v>7103.3948759859995</v>
      </c>
      <c r="R92">
        <v>7506.3329193160007</v>
      </c>
      <c r="S92">
        <v>6758.3609441580002</v>
      </c>
      <c r="T92">
        <v>6815.7113722560007</v>
      </c>
      <c r="U92">
        <v>6605.3268144539998</v>
      </c>
      <c r="V92">
        <v>6107.5736298539987</v>
      </c>
      <c r="W92">
        <v>6435.1424340039994</v>
      </c>
      <c r="X92">
        <v>6464.8000555640001</v>
      </c>
      <c r="Y92">
        <v>6625.0380885240002</v>
      </c>
      <c r="Z92">
        <v>6814.4953096500012</v>
      </c>
      <c r="AA92">
        <v>6451.714253340002</v>
      </c>
      <c r="AB92">
        <v>7479.9850386299986</v>
      </c>
      <c r="AC92">
        <v>6496.9412788560003</v>
      </c>
    </row>
    <row r="93" spans="1:30" x14ac:dyDescent="0.25">
      <c r="A93" t="s">
        <v>1155</v>
      </c>
      <c r="B93" t="s">
        <v>37</v>
      </c>
      <c r="C93" t="s">
        <v>38</v>
      </c>
      <c r="D93" t="s">
        <v>1156</v>
      </c>
      <c r="E93" t="s">
        <v>1157</v>
      </c>
      <c r="F93" t="s">
        <v>449</v>
      </c>
      <c r="G93" t="s">
        <v>1138</v>
      </c>
      <c r="J93" t="s">
        <v>227</v>
      </c>
      <c r="K93">
        <v>144.41893079999997</v>
      </c>
      <c r="L93">
        <v>235.235878066</v>
      </c>
      <c r="M93">
        <v>245.59819779400001</v>
      </c>
      <c r="N93">
        <v>307.13384426699997</v>
      </c>
      <c r="O93">
        <v>386.98860367600003</v>
      </c>
      <c r="P93">
        <v>480.29804353999998</v>
      </c>
      <c r="Q93">
        <v>587.18021868299991</v>
      </c>
      <c r="R93">
        <v>736.61680572199987</v>
      </c>
      <c r="S93">
        <v>920.0071328790001</v>
      </c>
      <c r="T93">
        <v>1016.20766708</v>
      </c>
      <c r="U93">
        <v>1245.8099583599999</v>
      </c>
      <c r="V93">
        <v>1564.18959683</v>
      </c>
      <c r="W93">
        <v>1856.3990885499998</v>
      </c>
      <c r="X93">
        <v>2057.8555183799999</v>
      </c>
      <c r="Y93">
        <v>2379.2239995899999</v>
      </c>
      <c r="Z93">
        <v>2617.0645989200002</v>
      </c>
      <c r="AA93">
        <v>2979.2259850699998</v>
      </c>
      <c r="AB93">
        <v>3286.7597650100001</v>
      </c>
      <c r="AC93">
        <v>3830.5975333799997</v>
      </c>
    </row>
    <row r="94" spans="1:30" x14ac:dyDescent="0.25">
      <c r="A94" t="s">
        <v>1158</v>
      </c>
      <c r="B94" t="s">
        <v>37</v>
      </c>
      <c r="C94" t="s">
        <v>38</v>
      </c>
      <c r="D94" t="s">
        <v>1159</v>
      </c>
      <c r="E94" t="s">
        <v>1160</v>
      </c>
      <c r="F94" t="s">
        <v>449</v>
      </c>
      <c r="G94" t="s">
        <v>1138</v>
      </c>
      <c r="J94" t="s">
        <v>227</v>
      </c>
      <c r="K94">
        <v>43.798690559999997</v>
      </c>
      <c r="L94">
        <v>35.184321597999997</v>
      </c>
      <c r="M94">
        <v>39.396466564999997</v>
      </c>
      <c r="N94">
        <v>52.646923685999994</v>
      </c>
      <c r="O94">
        <v>49.476930237999994</v>
      </c>
      <c r="P94">
        <v>47.684923198</v>
      </c>
      <c r="Q94">
        <v>51.994168798000004</v>
      </c>
      <c r="R94">
        <v>54.974931352999995</v>
      </c>
      <c r="S94">
        <v>57.009557763000004</v>
      </c>
      <c r="T94">
        <v>66.653456156999994</v>
      </c>
      <c r="U94">
        <v>98.276855517000001</v>
      </c>
      <c r="V94">
        <v>63.853178395</v>
      </c>
      <c r="W94">
        <v>70.049762397000009</v>
      </c>
      <c r="X94">
        <v>77.304457927999991</v>
      </c>
      <c r="Y94">
        <v>84.540995515999995</v>
      </c>
      <c r="Z94">
        <v>94.898980792999993</v>
      </c>
      <c r="AA94">
        <v>86.814401756999999</v>
      </c>
      <c r="AB94">
        <v>106.38092400400001</v>
      </c>
      <c r="AC94">
        <v>111.42624480200001</v>
      </c>
    </row>
    <row r="95" spans="1:30" x14ac:dyDescent="0.25">
      <c r="A95" t="s">
        <v>1161</v>
      </c>
      <c r="B95" t="s">
        <v>37</v>
      </c>
      <c r="C95" t="s">
        <v>38</v>
      </c>
      <c r="D95" t="s">
        <v>104</v>
      </c>
      <c r="E95" t="s">
        <v>1162</v>
      </c>
      <c r="F95" t="s">
        <v>449</v>
      </c>
      <c r="G95" t="s">
        <v>1128</v>
      </c>
      <c r="J95" t="s">
        <v>1163</v>
      </c>
      <c r="K95">
        <v>14241968</v>
      </c>
      <c r="L95">
        <v>9263234</v>
      </c>
      <c r="M95">
        <v>9379840</v>
      </c>
      <c r="N95">
        <v>9244272</v>
      </c>
      <c r="O95">
        <v>10281184</v>
      </c>
      <c r="P95">
        <v>10251872</v>
      </c>
      <c r="Q95">
        <v>12538208</v>
      </c>
      <c r="R95">
        <v>13007200</v>
      </c>
      <c r="S95">
        <v>16733488</v>
      </c>
      <c r="T95">
        <v>13431481</v>
      </c>
      <c r="U95">
        <v>16525485</v>
      </c>
      <c r="V95">
        <v>20848160</v>
      </c>
      <c r="W95">
        <v>23476319</v>
      </c>
      <c r="X95">
        <v>25396312</v>
      </c>
      <c r="Y95">
        <v>24388728</v>
      </c>
      <c r="Z95">
        <v>27167352</v>
      </c>
      <c r="AA95">
        <v>27007344</v>
      </c>
      <c r="AB95">
        <v>27740144</v>
      </c>
      <c r="AC95">
        <v>26772689</v>
      </c>
      <c r="AD95">
        <v>24444998</v>
      </c>
    </row>
    <row r="96" spans="1:30" x14ac:dyDescent="0.25">
      <c r="A96" t="s">
        <v>1164</v>
      </c>
      <c r="B96" t="s">
        <v>37</v>
      </c>
      <c r="C96" t="s">
        <v>38</v>
      </c>
      <c r="D96" t="s">
        <v>1165</v>
      </c>
      <c r="E96" t="s">
        <v>1166</v>
      </c>
      <c r="F96" t="s">
        <v>449</v>
      </c>
      <c r="G96" t="s">
        <v>1128</v>
      </c>
      <c r="J96" t="s">
        <v>1163</v>
      </c>
      <c r="K96">
        <v>11918992</v>
      </c>
      <c r="L96">
        <v>13517432</v>
      </c>
      <c r="M96">
        <v>13505504</v>
      </c>
      <c r="N96">
        <v>14736608</v>
      </c>
      <c r="O96">
        <v>16048320</v>
      </c>
      <c r="P96">
        <v>15557344</v>
      </c>
      <c r="Q96">
        <v>14333568</v>
      </c>
      <c r="R96">
        <v>8764288</v>
      </c>
      <c r="S96">
        <v>4825488</v>
      </c>
      <c r="T96">
        <v>6378671</v>
      </c>
      <c r="U96">
        <v>10226747</v>
      </c>
      <c r="V96">
        <v>10449728</v>
      </c>
      <c r="W96">
        <v>9808976</v>
      </c>
      <c r="X96">
        <v>9292317</v>
      </c>
      <c r="Y96">
        <v>8295685</v>
      </c>
      <c r="Z96">
        <v>9111963</v>
      </c>
      <c r="AA96">
        <v>9951424</v>
      </c>
      <c r="AB96">
        <v>9944096</v>
      </c>
      <c r="AC96">
        <v>11359416</v>
      </c>
      <c r="AD96">
        <v>11479202</v>
      </c>
    </row>
    <row r="97" spans="1:32" x14ac:dyDescent="0.25">
      <c r="A97" t="s">
        <v>1167</v>
      </c>
      <c r="B97" t="s">
        <v>37</v>
      </c>
      <c r="C97" t="s">
        <v>38</v>
      </c>
      <c r="D97" t="s">
        <v>1168</v>
      </c>
      <c r="E97" t="s">
        <v>1169</v>
      </c>
      <c r="F97" t="s">
        <v>449</v>
      </c>
      <c r="G97" t="s">
        <v>1128</v>
      </c>
      <c r="J97" t="s">
        <v>1163</v>
      </c>
      <c r="K97">
        <v>30627376</v>
      </c>
      <c r="L97">
        <v>28467588</v>
      </c>
      <c r="M97">
        <v>30323264</v>
      </c>
      <c r="N97">
        <v>29586800</v>
      </c>
      <c r="O97">
        <v>31323536</v>
      </c>
      <c r="P97">
        <v>33826048</v>
      </c>
      <c r="Q97">
        <v>35734992</v>
      </c>
      <c r="R97">
        <v>47225296</v>
      </c>
      <c r="S97">
        <v>47551392</v>
      </c>
      <c r="T97">
        <v>44929147</v>
      </c>
      <c r="U97">
        <v>43460925</v>
      </c>
      <c r="V97">
        <v>45627792</v>
      </c>
      <c r="W97">
        <v>45164525</v>
      </c>
      <c r="X97">
        <v>45915623</v>
      </c>
      <c r="Y97">
        <v>43819832</v>
      </c>
      <c r="Z97">
        <v>44350748</v>
      </c>
      <c r="AA97">
        <v>46063808</v>
      </c>
      <c r="AB97">
        <v>45466576</v>
      </c>
      <c r="AC97">
        <v>46785697</v>
      </c>
      <c r="AD97">
        <v>47431109</v>
      </c>
    </row>
    <row r="98" spans="1:32" x14ac:dyDescent="0.25">
      <c r="A98" t="s">
        <v>1170</v>
      </c>
      <c r="B98" t="s">
        <v>106</v>
      </c>
      <c r="C98" t="s">
        <v>181</v>
      </c>
      <c r="D98" t="s">
        <v>1171</v>
      </c>
      <c r="E98" t="s">
        <v>1172</v>
      </c>
      <c r="F98" t="s">
        <v>1171</v>
      </c>
      <c r="G98" t="s">
        <v>1173</v>
      </c>
      <c r="J98" t="s">
        <v>1174</v>
      </c>
      <c r="X98">
        <v>4</v>
      </c>
      <c r="Y98">
        <v>10</v>
      </c>
      <c r="Z98">
        <v>3</v>
      </c>
      <c r="AA98">
        <v>6</v>
      </c>
      <c r="AB98">
        <v>3</v>
      </c>
      <c r="AC98">
        <v>8</v>
      </c>
      <c r="AD98">
        <v>2</v>
      </c>
    </row>
    <row r="99" spans="1:32" x14ac:dyDescent="0.25">
      <c r="A99" t="s">
        <v>1175</v>
      </c>
      <c r="B99" t="s">
        <v>106</v>
      </c>
      <c r="C99" t="s">
        <v>181</v>
      </c>
      <c r="D99" t="s">
        <v>1171</v>
      </c>
      <c r="E99" t="s">
        <v>1176</v>
      </c>
      <c r="F99" t="s">
        <v>1171</v>
      </c>
      <c r="G99" t="s">
        <v>1173</v>
      </c>
      <c r="J99" t="s">
        <v>1174</v>
      </c>
      <c r="X99">
        <v>53</v>
      </c>
      <c r="Y99">
        <v>39</v>
      </c>
      <c r="Z99">
        <v>39</v>
      </c>
      <c r="AA99">
        <v>40</v>
      </c>
      <c r="AB99">
        <v>44</v>
      </c>
      <c r="AC99">
        <v>22</v>
      </c>
      <c r="AD99">
        <v>31</v>
      </c>
    </row>
    <row r="100" spans="1:32" x14ac:dyDescent="0.25">
      <c r="A100" t="s">
        <v>1177</v>
      </c>
      <c r="B100" t="s">
        <v>106</v>
      </c>
      <c r="C100" t="s">
        <v>181</v>
      </c>
      <c r="D100" t="s">
        <v>1171</v>
      </c>
      <c r="E100" t="s">
        <v>1178</v>
      </c>
      <c r="F100" t="s">
        <v>1171</v>
      </c>
      <c r="G100" t="s">
        <v>1173</v>
      </c>
      <c r="J100" t="s">
        <v>1174</v>
      </c>
      <c r="X100">
        <v>27</v>
      </c>
      <c r="Y100">
        <v>22</v>
      </c>
      <c r="Z100">
        <v>34</v>
      </c>
      <c r="AA100">
        <v>28</v>
      </c>
      <c r="AB100">
        <v>29</v>
      </c>
      <c r="AC100">
        <v>18</v>
      </c>
      <c r="AD100">
        <v>33</v>
      </c>
    </row>
    <row r="101" spans="1:32" x14ac:dyDescent="0.25">
      <c r="A101" t="s">
        <v>1179</v>
      </c>
      <c r="B101" t="s">
        <v>106</v>
      </c>
      <c r="C101" t="s">
        <v>181</v>
      </c>
      <c r="D101" t="s">
        <v>1171</v>
      </c>
      <c r="E101" t="s">
        <v>1180</v>
      </c>
      <c r="F101" t="s">
        <v>1171</v>
      </c>
      <c r="G101" t="s">
        <v>1173</v>
      </c>
      <c r="J101" t="s">
        <v>1174</v>
      </c>
      <c r="X101">
        <v>75</v>
      </c>
      <c r="Y101">
        <v>68</v>
      </c>
      <c r="Z101">
        <v>69</v>
      </c>
      <c r="AA101">
        <v>112</v>
      </c>
      <c r="AB101">
        <v>96</v>
      </c>
      <c r="AC101">
        <v>97</v>
      </c>
      <c r="AD101">
        <v>123</v>
      </c>
    </row>
    <row r="102" spans="1:32" x14ac:dyDescent="0.25">
      <c r="A102" t="s">
        <v>1181</v>
      </c>
      <c r="B102" t="s">
        <v>106</v>
      </c>
      <c r="C102" t="s">
        <v>181</v>
      </c>
      <c r="D102" t="s">
        <v>1171</v>
      </c>
      <c r="E102" t="s">
        <v>1182</v>
      </c>
      <c r="F102" t="s">
        <v>1171</v>
      </c>
      <c r="G102" t="s">
        <v>1173</v>
      </c>
      <c r="J102" t="s">
        <v>1174</v>
      </c>
      <c r="X102">
        <v>2632</v>
      </c>
      <c r="Y102">
        <v>3614</v>
      </c>
      <c r="Z102">
        <v>4905</v>
      </c>
      <c r="AA102">
        <v>5491</v>
      </c>
      <c r="AB102">
        <v>4119</v>
      </c>
      <c r="AC102">
        <v>3474</v>
      </c>
      <c r="AD102">
        <v>3701</v>
      </c>
    </row>
    <row r="103" spans="1:32" x14ac:dyDescent="0.25">
      <c r="A103" t="s">
        <v>1183</v>
      </c>
      <c r="B103" t="s">
        <v>106</v>
      </c>
      <c r="C103" t="s">
        <v>181</v>
      </c>
      <c r="D103" t="s">
        <v>1171</v>
      </c>
      <c r="E103" t="s">
        <v>1184</v>
      </c>
      <c r="F103" t="s">
        <v>1171</v>
      </c>
      <c r="G103" t="s">
        <v>1173</v>
      </c>
      <c r="J103" t="s">
        <v>1174</v>
      </c>
      <c r="X103">
        <v>9</v>
      </c>
      <c r="Y103">
        <v>7</v>
      </c>
      <c r="Z103">
        <v>11</v>
      </c>
      <c r="AA103">
        <v>14</v>
      </c>
      <c r="AB103">
        <v>13</v>
      </c>
      <c r="AC103">
        <v>1</v>
      </c>
    </row>
    <row r="104" spans="1:32" x14ac:dyDescent="0.25">
      <c r="A104" t="s">
        <v>1185</v>
      </c>
      <c r="B104" t="s">
        <v>106</v>
      </c>
      <c r="C104" t="s">
        <v>1186</v>
      </c>
      <c r="D104" t="s">
        <v>401</v>
      </c>
      <c r="E104" t="s">
        <v>1187</v>
      </c>
      <c r="F104" t="s">
        <v>1188</v>
      </c>
      <c r="G104" t="s">
        <v>1189</v>
      </c>
      <c r="J104" t="s">
        <v>1174</v>
      </c>
      <c r="P104">
        <v>1932</v>
      </c>
      <c r="Q104">
        <v>5898</v>
      </c>
      <c r="R104">
        <v>10661</v>
      </c>
      <c r="S104">
        <v>18450</v>
      </c>
      <c r="T104">
        <v>23914</v>
      </c>
      <c r="U104">
        <v>24796</v>
      </c>
      <c r="V104">
        <v>29085</v>
      </c>
      <c r="W104">
        <v>28201</v>
      </c>
      <c r="X104">
        <v>27018</v>
      </c>
      <c r="Y104">
        <v>24576</v>
      </c>
      <c r="Z104">
        <v>22557</v>
      </c>
      <c r="AA104">
        <v>21043</v>
      </c>
      <c r="AB104">
        <v>22445</v>
      </c>
      <c r="AC104">
        <v>22696</v>
      </c>
      <c r="AD104">
        <v>23740</v>
      </c>
      <c r="AE104">
        <v>21910</v>
      </c>
      <c r="AF104">
        <v>5467</v>
      </c>
    </row>
    <row r="105" spans="1:32" x14ac:dyDescent="0.25">
      <c r="A105" t="s">
        <v>1190</v>
      </c>
      <c r="B105" t="s">
        <v>106</v>
      </c>
      <c r="C105" t="s">
        <v>1186</v>
      </c>
      <c r="D105" t="s">
        <v>69</v>
      </c>
      <c r="E105" t="s">
        <v>1191</v>
      </c>
      <c r="F105" t="s">
        <v>1188</v>
      </c>
      <c r="G105" t="s">
        <v>1189</v>
      </c>
      <c r="J105" t="s">
        <v>1174</v>
      </c>
      <c r="P105">
        <v>84447</v>
      </c>
      <c r="Q105">
        <v>86835</v>
      </c>
      <c r="R105">
        <v>100658</v>
      </c>
      <c r="S105">
        <v>111345</v>
      </c>
      <c r="T105">
        <v>115323</v>
      </c>
      <c r="U105">
        <v>110116</v>
      </c>
      <c r="V105">
        <v>123814</v>
      </c>
      <c r="W105">
        <v>114911</v>
      </c>
      <c r="X105">
        <v>111422</v>
      </c>
      <c r="Y105">
        <v>103703</v>
      </c>
      <c r="Z105">
        <v>95272</v>
      </c>
      <c r="AA105">
        <v>91121</v>
      </c>
      <c r="AB105">
        <v>90084</v>
      </c>
      <c r="AC105">
        <v>86439</v>
      </c>
      <c r="AD105">
        <v>92891</v>
      </c>
      <c r="AE105">
        <v>89545</v>
      </c>
      <c r="AF105">
        <v>22381</v>
      </c>
    </row>
    <row r="106" spans="1:32" x14ac:dyDescent="0.25">
      <c r="A106" t="s">
        <v>1192</v>
      </c>
      <c r="B106" t="s">
        <v>106</v>
      </c>
      <c r="C106" t="s">
        <v>1186</v>
      </c>
      <c r="D106" t="s">
        <v>70</v>
      </c>
      <c r="E106" t="s">
        <v>1193</v>
      </c>
      <c r="F106" t="s">
        <v>1188</v>
      </c>
      <c r="G106" t="s">
        <v>1189</v>
      </c>
      <c r="J106" t="s">
        <v>1174</v>
      </c>
      <c r="P106">
        <v>82590</v>
      </c>
      <c r="Q106">
        <v>81098</v>
      </c>
      <c r="R106">
        <v>90285</v>
      </c>
      <c r="S106">
        <v>93487</v>
      </c>
      <c r="T106">
        <v>92468</v>
      </c>
      <c r="U106">
        <v>86800</v>
      </c>
      <c r="V106">
        <v>96837</v>
      </c>
      <c r="W106">
        <v>89248</v>
      </c>
      <c r="X106">
        <v>87201</v>
      </c>
      <c r="Y106">
        <v>81863</v>
      </c>
      <c r="Z106">
        <v>75388</v>
      </c>
      <c r="AA106">
        <v>72668</v>
      </c>
      <c r="AB106">
        <v>70653</v>
      </c>
      <c r="AC106">
        <v>67058</v>
      </c>
      <c r="AD106">
        <v>72777</v>
      </c>
      <c r="AE106">
        <v>70777</v>
      </c>
      <c r="AF106">
        <v>17781</v>
      </c>
    </row>
    <row r="107" spans="1:32" x14ac:dyDescent="0.25">
      <c r="A107" t="s">
        <v>1194</v>
      </c>
      <c r="B107" t="s">
        <v>106</v>
      </c>
      <c r="C107" t="s">
        <v>1186</v>
      </c>
      <c r="D107" t="s">
        <v>71</v>
      </c>
      <c r="E107" t="s">
        <v>1195</v>
      </c>
      <c r="F107" t="s">
        <v>1188</v>
      </c>
      <c r="G107" t="s">
        <v>1189</v>
      </c>
      <c r="J107" t="s">
        <v>1174</v>
      </c>
      <c r="P107">
        <v>1857</v>
      </c>
      <c r="Q107">
        <v>5737</v>
      </c>
      <c r="R107">
        <v>10373</v>
      </c>
      <c r="S107">
        <v>17858</v>
      </c>
      <c r="T107">
        <v>22855</v>
      </c>
      <c r="U107">
        <v>23316</v>
      </c>
      <c r="V107">
        <v>26977</v>
      </c>
      <c r="W107">
        <v>25663</v>
      </c>
      <c r="X107">
        <v>24221</v>
      </c>
      <c r="Y107">
        <v>21840</v>
      </c>
      <c r="Z107">
        <v>19884</v>
      </c>
      <c r="AA107">
        <v>18453</v>
      </c>
      <c r="AB107">
        <v>19431</v>
      </c>
      <c r="AC107">
        <v>19381</v>
      </c>
      <c r="AD107">
        <v>20114</v>
      </c>
      <c r="AE107">
        <v>18768</v>
      </c>
      <c r="AF107">
        <v>4600</v>
      </c>
    </row>
    <row r="108" spans="1:32" x14ac:dyDescent="0.25">
      <c r="A108" t="s">
        <v>1196</v>
      </c>
      <c r="B108" t="s">
        <v>106</v>
      </c>
      <c r="C108" t="s">
        <v>1197</v>
      </c>
      <c r="D108" t="s">
        <v>401</v>
      </c>
      <c r="E108" t="s">
        <v>1198</v>
      </c>
      <c r="F108" t="s">
        <v>1188</v>
      </c>
      <c r="G108" t="s">
        <v>68</v>
      </c>
      <c r="J108" t="s">
        <v>1174</v>
      </c>
      <c r="S108">
        <v>442</v>
      </c>
      <c r="T108">
        <v>524</v>
      </c>
      <c r="U108">
        <v>482</v>
      </c>
      <c r="V108">
        <v>513</v>
      </c>
      <c r="W108">
        <v>501</v>
      </c>
      <c r="X108">
        <v>461</v>
      </c>
      <c r="Y108">
        <v>363</v>
      </c>
      <c r="Z108">
        <v>343</v>
      </c>
      <c r="AA108">
        <v>326</v>
      </c>
      <c r="AB108">
        <v>309</v>
      </c>
      <c r="AC108">
        <v>327</v>
      </c>
      <c r="AD108">
        <v>331</v>
      </c>
      <c r="AE108">
        <v>336</v>
      </c>
    </row>
    <row r="109" spans="1:32" x14ac:dyDescent="0.25">
      <c r="A109" t="s">
        <v>1199</v>
      </c>
      <c r="B109" t="s">
        <v>106</v>
      </c>
      <c r="C109" t="s">
        <v>1197</v>
      </c>
      <c r="D109" t="s">
        <v>69</v>
      </c>
      <c r="E109" t="s">
        <v>1191</v>
      </c>
      <c r="F109" t="s">
        <v>1188</v>
      </c>
      <c r="G109" t="s">
        <v>68</v>
      </c>
      <c r="J109" t="s">
        <v>1174</v>
      </c>
      <c r="S109">
        <v>3315</v>
      </c>
      <c r="T109">
        <v>3344</v>
      </c>
      <c r="U109">
        <v>3073</v>
      </c>
      <c r="V109">
        <v>3543</v>
      </c>
      <c r="W109">
        <v>3204</v>
      </c>
      <c r="X109">
        <v>3143</v>
      </c>
      <c r="Y109">
        <v>2811</v>
      </c>
      <c r="Z109">
        <v>2716</v>
      </c>
      <c r="AA109">
        <v>2621</v>
      </c>
      <c r="AB109">
        <v>2783</v>
      </c>
      <c r="AC109">
        <v>3469</v>
      </c>
      <c r="AD109">
        <v>4069</v>
      </c>
      <c r="AE109">
        <v>3402</v>
      </c>
    </row>
    <row r="110" spans="1:32" x14ac:dyDescent="0.25">
      <c r="A110" t="s">
        <v>1193</v>
      </c>
      <c r="B110" t="s">
        <v>106</v>
      </c>
      <c r="C110" t="s">
        <v>1197</v>
      </c>
      <c r="D110" t="s">
        <v>70</v>
      </c>
      <c r="E110" t="s">
        <v>1200</v>
      </c>
      <c r="F110" t="s">
        <v>1188</v>
      </c>
      <c r="G110" t="s">
        <v>68</v>
      </c>
      <c r="J110" t="s">
        <v>1174</v>
      </c>
      <c r="S110">
        <v>2932</v>
      </c>
      <c r="T110">
        <v>2881</v>
      </c>
      <c r="U110">
        <v>2636</v>
      </c>
      <c r="V110">
        <v>3085</v>
      </c>
      <c r="W110">
        <v>2766</v>
      </c>
      <c r="X110">
        <v>2740</v>
      </c>
      <c r="Y110">
        <v>2457</v>
      </c>
      <c r="Z110">
        <v>2371</v>
      </c>
      <c r="AA110">
        <v>2312</v>
      </c>
      <c r="AB110">
        <v>2456</v>
      </c>
      <c r="AC110">
        <v>3091</v>
      </c>
      <c r="AD110">
        <v>3688</v>
      </c>
      <c r="AE110">
        <v>3041</v>
      </c>
    </row>
    <row r="111" spans="1:32" x14ac:dyDescent="0.25">
      <c r="A111" t="s">
        <v>1201</v>
      </c>
      <c r="B111" t="s">
        <v>106</v>
      </c>
      <c r="C111" t="s">
        <v>1197</v>
      </c>
      <c r="D111" t="s">
        <v>71</v>
      </c>
      <c r="E111" t="s">
        <v>1195</v>
      </c>
      <c r="F111" t="s">
        <v>1188</v>
      </c>
      <c r="G111" t="s">
        <v>68</v>
      </c>
      <c r="J111" t="s">
        <v>1174</v>
      </c>
      <c r="S111">
        <v>408</v>
      </c>
      <c r="T111">
        <v>496</v>
      </c>
      <c r="U111">
        <v>458</v>
      </c>
      <c r="V111">
        <v>489</v>
      </c>
      <c r="W111">
        <v>475</v>
      </c>
      <c r="X111">
        <v>440</v>
      </c>
      <c r="Y111">
        <v>346</v>
      </c>
      <c r="Z111">
        <v>328</v>
      </c>
      <c r="AA111">
        <v>302</v>
      </c>
      <c r="AB111">
        <v>313</v>
      </c>
      <c r="AC111">
        <v>369</v>
      </c>
      <c r="AD111">
        <v>371</v>
      </c>
      <c r="AE111">
        <v>361</v>
      </c>
    </row>
    <row r="112" spans="1:32" x14ac:dyDescent="0.25">
      <c r="A112" t="s">
        <v>1202</v>
      </c>
      <c r="B112" t="s">
        <v>106</v>
      </c>
      <c r="C112" t="s">
        <v>1197</v>
      </c>
      <c r="D112" t="s">
        <v>401</v>
      </c>
      <c r="E112" t="s">
        <v>1203</v>
      </c>
      <c r="F112" t="s">
        <v>1204</v>
      </c>
      <c r="G112" t="s">
        <v>68</v>
      </c>
      <c r="J112" t="s">
        <v>1174</v>
      </c>
      <c r="S112">
        <v>0.67057971014492734</v>
      </c>
      <c r="T112">
        <v>0.99369565217391287</v>
      </c>
      <c r="U112">
        <v>0.78898550724637628</v>
      </c>
      <c r="V112">
        <v>0.93652173913043457</v>
      </c>
      <c r="W112">
        <v>1.7535507246376805</v>
      </c>
      <c r="X112">
        <v>0.91710144927536241</v>
      </c>
      <c r="Y112">
        <v>0.60753623188405825</v>
      </c>
      <c r="Z112">
        <v>0.62072463768115949</v>
      </c>
      <c r="AA112">
        <v>0.61405797101449289</v>
      </c>
      <c r="AB112">
        <v>0.53318840579710136</v>
      </c>
      <c r="AC112">
        <v>1.3051449275362319</v>
      </c>
      <c r="AD112">
        <v>0.5952898550724639</v>
      </c>
      <c r="AE112">
        <v>0.68884057971014501</v>
      </c>
    </row>
    <row r="113" spans="1:31" x14ac:dyDescent="0.25">
      <c r="A113" t="s">
        <v>1205</v>
      </c>
      <c r="B113" t="s">
        <v>106</v>
      </c>
      <c r="C113" t="s">
        <v>1197</v>
      </c>
      <c r="D113" t="s">
        <v>69</v>
      </c>
      <c r="E113" t="s">
        <v>72</v>
      </c>
      <c r="F113" t="s">
        <v>1204</v>
      </c>
      <c r="G113" t="s">
        <v>68</v>
      </c>
      <c r="J113" t="s">
        <v>1174</v>
      </c>
      <c r="S113">
        <v>4.4894927536231872</v>
      </c>
      <c r="T113">
        <v>5.1378985507246444</v>
      </c>
      <c r="U113">
        <v>4.6073188405797092</v>
      </c>
      <c r="V113">
        <v>4.9356521739130415</v>
      </c>
      <c r="W113">
        <v>5.2236231884057966</v>
      </c>
      <c r="X113">
        <v>4.6165217391304303</v>
      </c>
      <c r="Y113">
        <v>3.9113768115942027</v>
      </c>
      <c r="Z113">
        <v>4.3055797101449285</v>
      </c>
      <c r="AA113">
        <v>3.9811594202898544</v>
      </c>
      <c r="AB113">
        <v>3.9976086956521759</v>
      </c>
      <c r="AC113">
        <v>5.1477536231883994</v>
      </c>
      <c r="AD113">
        <v>5.7106521739130418</v>
      </c>
      <c r="AE113">
        <v>4.8647826086956512</v>
      </c>
    </row>
    <row r="114" spans="1:31" x14ac:dyDescent="0.25">
      <c r="A114" t="s">
        <v>1206</v>
      </c>
      <c r="B114" t="s">
        <v>106</v>
      </c>
      <c r="C114" t="s">
        <v>1197</v>
      </c>
      <c r="D114" t="s">
        <v>70</v>
      </c>
      <c r="E114" t="s">
        <v>73</v>
      </c>
      <c r="F114" t="s">
        <v>1204</v>
      </c>
      <c r="G114" t="s">
        <v>68</v>
      </c>
      <c r="J114" t="s">
        <v>1174</v>
      </c>
      <c r="S114">
        <v>3.8991304347826081</v>
      </c>
      <c r="T114">
        <v>4.2621014492753666</v>
      </c>
      <c r="U114">
        <v>3.8937681159420294</v>
      </c>
      <c r="V114">
        <v>4.1480434782608686</v>
      </c>
      <c r="W114">
        <v>4.3888405797101422</v>
      </c>
      <c r="X114">
        <v>3.8535507246376777</v>
      </c>
      <c r="Y114">
        <v>3.3264492753623163</v>
      </c>
      <c r="Z114">
        <v>3.6673188405797097</v>
      </c>
      <c r="AA114">
        <v>3.4252173913043484</v>
      </c>
      <c r="AB114">
        <v>3.4505797101449276</v>
      </c>
      <c r="AC114">
        <v>4.6429710144927476</v>
      </c>
      <c r="AD114">
        <v>5.0695652173913039</v>
      </c>
      <c r="AE114">
        <v>4.370289855072464</v>
      </c>
    </row>
    <row r="115" spans="1:31" x14ac:dyDescent="0.25">
      <c r="A115" t="s">
        <v>1207</v>
      </c>
      <c r="B115" t="s">
        <v>106</v>
      </c>
      <c r="C115" t="s">
        <v>1197</v>
      </c>
      <c r="D115" t="s">
        <v>71</v>
      </c>
      <c r="E115" t="s">
        <v>74</v>
      </c>
      <c r="F115" t="s">
        <v>1204</v>
      </c>
      <c r="G115" t="s">
        <v>68</v>
      </c>
      <c r="J115" t="s">
        <v>1174</v>
      </c>
      <c r="S115">
        <v>0.61913043478260854</v>
      </c>
      <c r="T115">
        <v>0.93565217391304334</v>
      </c>
      <c r="U115">
        <v>0.76297101449275306</v>
      </c>
      <c r="V115">
        <v>0.88782608695652165</v>
      </c>
      <c r="W115">
        <v>1.7208695652173915</v>
      </c>
      <c r="X115">
        <v>0.89369565217391322</v>
      </c>
      <c r="Y115">
        <v>0.5701449275362318</v>
      </c>
      <c r="Z115">
        <v>0.61717391304347824</v>
      </c>
      <c r="AA115">
        <v>0.58659420289855102</v>
      </c>
      <c r="AB115">
        <v>0.52471014492753631</v>
      </c>
      <c r="AC115">
        <v>1.3472463768115939</v>
      </c>
      <c r="AD115">
        <v>0.6772463768115945</v>
      </c>
      <c r="AE115">
        <v>0.72260869565217412</v>
      </c>
    </row>
    <row r="116" spans="1:31" x14ac:dyDescent="0.25">
      <c r="A116" t="s">
        <v>1208</v>
      </c>
      <c r="B116" t="s">
        <v>88</v>
      </c>
      <c r="C116" t="s">
        <v>89</v>
      </c>
      <c r="D116" t="s">
        <v>1209</v>
      </c>
      <c r="E116" t="s">
        <v>1210</v>
      </c>
      <c r="F116" t="s">
        <v>1211</v>
      </c>
      <c r="G116" t="s">
        <v>984</v>
      </c>
      <c r="J116" t="s">
        <v>1212</v>
      </c>
      <c r="U116">
        <v>31</v>
      </c>
      <c r="V116">
        <v>125</v>
      </c>
      <c r="W116">
        <v>127</v>
      </c>
      <c r="X116">
        <v>136</v>
      </c>
      <c r="Y116">
        <v>164</v>
      </c>
      <c r="Z116">
        <v>164</v>
      </c>
      <c r="AA116">
        <v>222</v>
      </c>
      <c r="AB116">
        <v>195</v>
      </c>
      <c r="AC116">
        <v>216</v>
      </c>
      <c r="AD116">
        <v>325</v>
      </c>
      <c r="AE116">
        <v>174</v>
      </c>
    </row>
    <row r="117" spans="1:31" x14ac:dyDescent="0.25">
      <c r="A117" t="s">
        <v>1213</v>
      </c>
      <c r="B117" t="s">
        <v>88</v>
      </c>
      <c r="C117" t="s">
        <v>89</v>
      </c>
      <c r="D117" t="s">
        <v>1209</v>
      </c>
      <c r="E117" t="s">
        <v>1214</v>
      </c>
      <c r="F117" t="s">
        <v>1211</v>
      </c>
      <c r="G117" t="s">
        <v>984</v>
      </c>
      <c r="J117" t="s">
        <v>1212</v>
      </c>
      <c r="U117">
        <v>10</v>
      </c>
      <c r="V117">
        <v>50</v>
      </c>
      <c r="W117">
        <v>52</v>
      </c>
      <c r="X117">
        <v>72</v>
      </c>
      <c r="Y117">
        <v>89</v>
      </c>
      <c r="Z117">
        <v>122</v>
      </c>
      <c r="AA117">
        <v>105</v>
      </c>
      <c r="AB117">
        <v>62</v>
      </c>
      <c r="AC117">
        <v>78</v>
      </c>
      <c r="AD117">
        <v>105</v>
      </c>
      <c r="AE117">
        <v>104</v>
      </c>
    </row>
    <row r="118" spans="1:31" x14ac:dyDescent="0.25">
      <c r="A118" t="s">
        <v>1215</v>
      </c>
      <c r="B118" t="s">
        <v>88</v>
      </c>
      <c r="C118" t="s">
        <v>89</v>
      </c>
      <c r="D118" t="s">
        <v>1209</v>
      </c>
      <c r="E118" t="s">
        <v>1216</v>
      </c>
      <c r="F118" t="s">
        <v>1211</v>
      </c>
      <c r="G118" t="s">
        <v>984</v>
      </c>
      <c r="J118" t="s">
        <v>1212</v>
      </c>
      <c r="U118">
        <v>124</v>
      </c>
      <c r="V118">
        <v>522</v>
      </c>
      <c r="W118">
        <v>306</v>
      </c>
      <c r="X118">
        <v>422</v>
      </c>
      <c r="Y118">
        <v>309</v>
      </c>
      <c r="Z118">
        <v>306</v>
      </c>
      <c r="AA118">
        <v>341</v>
      </c>
      <c r="AB118">
        <v>189</v>
      </c>
      <c r="AC118">
        <v>159</v>
      </c>
      <c r="AD118">
        <v>200</v>
      </c>
      <c r="AE118">
        <v>104</v>
      </c>
    </row>
    <row r="119" spans="1:31" x14ac:dyDescent="0.25">
      <c r="A119" t="s">
        <v>1217</v>
      </c>
      <c r="B119" t="s">
        <v>88</v>
      </c>
      <c r="C119" t="s">
        <v>89</v>
      </c>
      <c r="D119" t="s">
        <v>1209</v>
      </c>
      <c r="E119" t="s">
        <v>1218</v>
      </c>
      <c r="F119" t="s">
        <v>1211</v>
      </c>
      <c r="G119" t="s">
        <v>984</v>
      </c>
      <c r="J119" t="s">
        <v>1212</v>
      </c>
      <c r="U119">
        <v>10</v>
      </c>
      <c r="V119">
        <v>73</v>
      </c>
      <c r="W119">
        <v>44</v>
      </c>
      <c r="X119">
        <v>64</v>
      </c>
      <c r="Y119">
        <v>49</v>
      </c>
      <c r="Z119">
        <v>44</v>
      </c>
      <c r="AA119">
        <v>45</v>
      </c>
      <c r="AB119">
        <v>36</v>
      </c>
      <c r="AC119">
        <v>33</v>
      </c>
      <c r="AD119">
        <v>51</v>
      </c>
      <c r="AE119">
        <v>34</v>
      </c>
    </row>
    <row r="120" spans="1:31" x14ac:dyDescent="0.25">
      <c r="A120" t="s">
        <v>1219</v>
      </c>
      <c r="B120" t="s">
        <v>88</v>
      </c>
      <c r="C120" t="s">
        <v>89</v>
      </c>
      <c r="D120" t="s">
        <v>1209</v>
      </c>
      <c r="E120" t="s">
        <v>1220</v>
      </c>
      <c r="F120" t="s">
        <v>1211</v>
      </c>
      <c r="G120" t="s">
        <v>984</v>
      </c>
      <c r="J120" t="s">
        <v>1212</v>
      </c>
      <c r="U120">
        <v>48</v>
      </c>
      <c r="V120">
        <v>232</v>
      </c>
      <c r="W120">
        <v>182</v>
      </c>
      <c r="X120">
        <v>299</v>
      </c>
      <c r="Y120">
        <v>276</v>
      </c>
      <c r="Z120">
        <v>277</v>
      </c>
      <c r="AA120">
        <v>354</v>
      </c>
      <c r="AB120">
        <v>267</v>
      </c>
      <c r="AC120">
        <v>291</v>
      </c>
      <c r="AD120">
        <v>424</v>
      </c>
      <c r="AE120">
        <v>283</v>
      </c>
    </row>
    <row r="121" spans="1:31" x14ac:dyDescent="0.25">
      <c r="A121" t="s">
        <v>1221</v>
      </c>
      <c r="B121" t="s">
        <v>88</v>
      </c>
      <c r="C121" t="s">
        <v>89</v>
      </c>
      <c r="D121" t="s">
        <v>1209</v>
      </c>
      <c r="E121" t="s">
        <v>1222</v>
      </c>
      <c r="F121" t="s">
        <v>1211</v>
      </c>
      <c r="G121" t="s">
        <v>984</v>
      </c>
      <c r="J121" t="s">
        <v>1212</v>
      </c>
      <c r="U121">
        <v>67</v>
      </c>
      <c r="V121">
        <v>210</v>
      </c>
      <c r="W121">
        <v>217</v>
      </c>
      <c r="X121">
        <v>310</v>
      </c>
      <c r="Y121">
        <v>308</v>
      </c>
      <c r="Z121">
        <v>317</v>
      </c>
      <c r="AA121">
        <v>316</v>
      </c>
      <c r="AB121">
        <v>247</v>
      </c>
      <c r="AC121">
        <v>297</v>
      </c>
      <c r="AD121">
        <v>474</v>
      </c>
      <c r="AE121">
        <v>206</v>
      </c>
    </row>
    <row r="122" spans="1:31" x14ac:dyDescent="0.25">
      <c r="A122" t="s">
        <v>1223</v>
      </c>
      <c r="B122" t="s">
        <v>88</v>
      </c>
      <c r="C122" t="s">
        <v>89</v>
      </c>
      <c r="D122" t="s">
        <v>1209</v>
      </c>
      <c r="E122" t="s">
        <v>1224</v>
      </c>
      <c r="F122" t="s">
        <v>1211</v>
      </c>
      <c r="G122" t="s">
        <v>984</v>
      </c>
      <c r="J122" t="s">
        <v>1212</v>
      </c>
      <c r="U122">
        <v>39</v>
      </c>
      <c r="V122">
        <v>189</v>
      </c>
      <c r="W122">
        <v>267</v>
      </c>
      <c r="X122">
        <v>240</v>
      </c>
      <c r="Y122">
        <v>356</v>
      </c>
      <c r="Z122">
        <v>460</v>
      </c>
      <c r="AA122">
        <v>280</v>
      </c>
      <c r="AB122">
        <v>211</v>
      </c>
      <c r="AC122">
        <v>365</v>
      </c>
      <c r="AD122">
        <v>561</v>
      </c>
      <c r="AE122">
        <v>574</v>
      </c>
    </row>
    <row r="123" spans="1:31" x14ac:dyDescent="0.25">
      <c r="A123" t="s">
        <v>1225</v>
      </c>
      <c r="B123" t="s">
        <v>88</v>
      </c>
      <c r="C123" t="s">
        <v>89</v>
      </c>
      <c r="D123" t="s">
        <v>1209</v>
      </c>
      <c r="E123" t="s">
        <v>1226</v>
      </c>
      <c r="F123" t="s">
        <v>1211</v>
      </c>
      <c r="G123" t="s">
        <v>984</v>
      </c>
      <c r="J123" t="s">
        <v>1212</v>
      </c>
      <c r="U123">
        <v>353</v>
      </c>
      <c r="V123">
        <v>2228</v>
      </c>
      <c r="W123">
        <v>1920</v>
      </c>
      <c r="X123">
        <v>2415</v>
      </c>
      <c r="Y123">
        <v>2273</v>
      </c>
      <c r="Z123">
        <v>2828</v>
      </c>
      <c r="AA123">
        <v>2615</v>
      </c>
      <c r="AB123">
        <v>1552</v>
      </c>
      <c r="AC123">
        <v>2015</v>
      </c>
      <c r="AD123">
        <v>2949</v>
      </c>
      <c r="AE123">
        <v>2570</v>
      </c>
    </row>
    <row r="124" spans="1:31" x14ac:dyDescent="0.25">
      <c r="A124" t="s">
        <v>1227</v>
      </c>
      <c r="B124" t="s">
        <v>88</v>
      </c>
      <c r="C124" t="s">
        <v>89</v>
      </c>
      <c r="D124" t="s">
        <v>1209</v>
      </c>
      <c r="E124" t="s">
        <v>1228</v>
      </c>
      <c r="F124" t="s">
        <v>1211</v>
      </c>
      <c r="G124" t="s">
        <v>984</v>
      </c>
      <c r="J124" t="s">
        <v>1212</v>
      </c>
      <c r="U124">
        <v>2</v>
      </c>
      <c r="V124">
        <v>15</v>
      </c>
      <c r="W124">
        <v>16</v>
      </c>
      <c r="X124">
        <v>20</v>
      </c>
      <c r="Y124">
        <v>17</v>
      </c>
      <c r="Z124">
        <v>56</v>
      </c>
      <c r="AA124">
        <v>17</v>
      </c>
      <c r="AB124">
        <v>19</v>
      </c>
      <c r="AC124">
        <v>21</v>
      </c>
      <c r="AD124">
        <v>56</v>
      </c>
      <c r="AE124">
        <v>18</v>
      </c>
    </row>
    <row r="125" spans="1:31" x14ac:dyDescent="0.25">
      <c r="A125" t="s">
        <v>1229</v>
      </c>
      <c r="B125" t="s">
        <v>88</v>
      </c>
      <c r="C125" t="s">
        <v>89</v>
      </c>
      <c r="D125" t="s">
        <v>1209</v>
      </c>
      <c r="E125" t="s">
        <v>1230</v>
      </c>
      <c r="F125" t="s">
        <v>1211</v>
      </c>
      <c r="G125" t="s">
        <v>984</v>
      </c>
      <c r="J125" t="s">
        <v>1212</v>
      </c>
      <c r="U125">
        <v>3</v>
      </c>
      <c r="V125">
        <v>22</v>
      </c>
      <c r="W125">
        <v>10</v>
      </c>
      <c r="X125">
        <v>18</v>
      </c>
      <c r="Y125">
        <v>19</v>
      </c>
      <c r="Z125">
        <v>24</v>
      </c>
      <c r="AA125">
        <v>15</v>
      </c>
      <c r="AB125">
        <v>15</v>
      </c>
      <c r="AC125">
        <v>18</v>
      </c>
      <c r="AD125">
        <v>14</v>
      </c>
      <c r="AE125">
        <v>11</v>
      </c>
    </row>
    <row r="126" spans="1:31" x14ac:dyDescent="0.25">
      <c r="A126" t="s">
        <v>1231</v>
      </c>
      <c r="B126" t="s">
        <v>88</v>
      </c>
      <c r="C126" t="s">
        <v>89</v>
      </c>
      <c r="D126" t="s">
        <v>1209</v>
      </c>
      <c r="E126" t="s">
        <v>1232</v>
      </c>
      <c r="F126" t="s">
        <v>1211</v>
      </c>
      <c r="G126" t="s">
        <v>984</v>
      </c>
      <c r="J126" t="s">
        <v>1212</v>
      </c>
      <c r="U126">
        <v>15</v>
      </c>
      <c r="V126">
        <v>86</v>
      </c>
      <c r="W126">
        <v>51</v>
      </c>
      <c r="X126">
        <v>76</v>
      </c>
      <c r="Y126">
        <v>43</v>
      </c>
      <c r="Z126">
        <v>81</v>
      </c>
      <c r="AA126">
        <v>93</v>
      </c>
      <c r="AB126">
        <v>91</v>
      </c>
      <c r="AC126">
        <v>106</v>
      </c>
      <c r="AD126">
        <v>116</v>
      </c>
      <c r="AE126">
        <v>55</v>
      </c>
    </row>
    <row r="127" spans="1:31" x14ac:dyDescent="0.25">
      <c r="A127" t="s">
        <v>1233</v>
      </c>
      <c r="B127" t="s">
        <v>88</v>
      </c>
      <c r="C127" t="s">
        <v>89</v>
      </c>
      <c r="D127" t="s">
        <v>1209</v>
      </c>
      <c r="E127" t="s">
        <v>1234</v>
      </c>
      <c r="F127" t="s">
        <v>1211</v>
      </c>
      <c r="G127" t="s">
        <v>984</v>
      </c>
      <c r="J127" t="s">
        <v>1212</v>
      </c>
      <c r="U127">
        <v>62</v>
      </c>
      <c r="V127">
        <v>244</v>
      </c>
      <c r="W127">
        <v>198</v>
      </c>
      <c r="X127">
        <v>300</v>
      </c>
      <c r="Y127">
        <v>240</v>
      </c>
      <c r="Z127">
        <v>290</v>
      </c>
      <c r="AA127">
        <v>328</v>
      </c>
      <c r="AB127">
        <v>220</v>
      </c>
      <c r="AC127">
        <v>324</v>
      </c>
      <c r="AD127">
        <v>417</v>
      </c>
      <c r="AE127">
        <v>201</v>
      </c>
    </row>
    <row r="128" spans="1:31" x14ac:dyDescent="0.25">
      <c r="A128" t="s">
        <v>1235</v>
      </c>
      <c r="B128" t="s">
        <v>88</v>
      </c>
      <c r="C128" t="s">
        <v>89</v>
      </c>
      <c r="D128" t="s">
        <v>1209</v>
      </c>
      <c r="E128" t="s">
        <v>1236</v>
      </c>
      <c r="F128" t="s">
        <v>1211</v>
      </c>
      <c r="G128" t="s">
        <v>984</v>
      </c>
      <c r="J128" t="s">
        <v>1212</v>
      </c>
      <c r="U128">
        <v>546</v>
      </c>
      <c r="V128">
        <v>1598</v>
      </c>
      <c r="W128">
        <v>1468</v>
      </c>
      <c r="X128">
        <v>2253</v>
      </c>
      <c r="Y128">
        <v>2014</v>
      </c>
      <c r="Z128">
        <v>2362</v>
      </c>
      <c r="AA128">
        <v>2745</v>
      </c>
      <c r="AB128">
        <v>1807</v>
      </c>
      <c r="AC128">
        <v>2291</v>
      </c>
      <c r="AD128">
        <v>2340</v>
      </c>
      <c r="AE128">
        <v>1132</v>
      </c>
    </row>
    <row r="129" spans="1:31" x14ac:dyDescent="0.25">
      <c r="A129" t="s">
        <v>1237</v>
      </c>
      <c r="B129" t="s">
        <v>88</v>
      </c>
      <c r="C129" t="s">
        <v>89</v>
      </c>
      <c r="D129" t="s">
        <v>1209</v>
      </c>
      <c r="E129" t="s">
        <v>1210</v>
      </c>
      <c r="F129" t="s">
        <v>1238</v>
      </c>
      <c r="G129" t="s">
        <v>984</v>
      </c>
      <c r="J129" t="s">
        <v>1212</v>
      </c>
      <c r="U129">
        <v>139.9</v>
      </c>
      <c r="V129">
        <v>1846.3</v>
      </c>
      <c r="W129">
        <v>6341.5</v>
      </c>
      <c r="X129">
        <v>1184.5999999999999</v>
      </c>
      <c r="Y129">
        <v>20263.5</v>
      </c>
      <c r="Z129">
        <v>6359</v>
      </c>
      <c r="AA129">
        <v>17197.8</v>
      </c>
      <c r="AB129">
        <v>79333.8</v>
      </c>
      <c r="AC129">
        <v>1429.8</v>
      </c>
      <c r="AD129">
        <v>6013.3</v>
      </c>
      <c r="AE129">
        <v>910.3</v>
      </c>
    </row>
    <row r="130" spans="1:31" x14ac:dyDescent="0.25">
      <c r="A130" t="s">
        <v>1239</v>
      </c>
      <c r="B130" t="s">
        <v>88</v>
      </c>
      <c r="C130" t="s">
        <v>89</v>
      </c>
      <c r="D130" t="s">
        <v>1209</v>
      </c>
      <c r="E130" t="s">
        <v>1214</v>
      </c>
      <c r="F130" t="s">
        <v>1238</v>
      </c>
      <c r="G130" t="s">
        <v>984</v>
      </c>
      <c r="J130" t="s">
        <v>1212</v>
      </c>
      <c r="U130">
        <v>13.1</v>
      </c>
      <c r="V130">
        <v>74.5</v>
      </c>
      <c r="W130">
        <v>215</v>
      </c>
      <c r="X130">
        <v>339.1</v>
      </c>
      <c r="Y130">
        <v>841.9</v>
      </c>
      <c r="Z130">
        <v>1848.9</v>
      </c>
      <c r="AA130">
        <v>1452.7</v>
      </c>
      <c r="AB130">
        <v>207.5</v>
      </c>
      <c r="AC130">
        <v>255.4</v>
      </c>
      <c r="AD130">
        <v>1427.8</v>
      </c>
      <c r="AE130">
        <v>1438.5</v>
      </c>
    </row>
    <row r="131" spans="1:31" x14ac:dyDescent="0.25">
      <c r="A131" t="s">
        <v>1240</v>
      </c>
      <c r="B131" t="s">
        <v>88</v>
      </c>
      <c r="C131" t="s">
        <v>89</v>
      </c>
      <c r="D131" t="s">
        <v>1209</v>
      </c>
      <c r="E131" t="s">
        <v>1216</v>
      </c>
      <c r="F131" t="s">
        <v>1238</v>
      </c>
      <c r="G131" t="s">
        <v>984</v>
      </c>
      <c r="J131" t="s">
        <v>1212</v>
      </c>
      <c r="U131">
        <v>1049.0999999999999</v>
      </c>
      <c r="V131">
        <v>2442.3000000000002</v>
      </c>
      <c r="W131">
        <v>1075.7</v>
      </c>
      <c r="X131">
        <v>1112.8</v>
      </c>
      <c r="Y131">
        <v>1820</v>
      </c>
      <c r="Z131">
        <v>3433.4</v>
      </c>
      <c r="AA131">
        <v>5382.4</v>
      </c>
      <c r="AB131">
        <v>13286.5</v>
      </c>
      <c r="AC131">
        <v>305.7</v>
      </c>
      <c r="AD131">
        <v>5647.4</v>
      </c>
      <c r="AE131">
        <v>1352.4</v>
      </c>
    </row>
    <row r="132" spans="1:31" x14ac:dyDescent="0.25">
      <c r="A132" t="s">
        <v>1241</v>
      </c>
      <c r="B132" t="s">
        <v>88</v>
      </c>
      <c r="C132" t="s">
        <v>89</v>
      </c>
      <c r="D132" t="s">
        <v>1209</v>
      </c>
      <c r="E132" t="s">
        <v>1218</v>
      </c>
      <c r="F132" t="s">
        <v>1238</v>
      </c>
      <c r="G132" t="s">
        <v>984</v>
      </c>
      <c r="J132" t="s">
        <v>1212</v>
      </c>
      <c r="U132">
        <v>40</v>
      </c>
      <c r="V132">
        <v>1973.2</v>
      </c>
      <c r="W132">
        <v>3329.4</v>
      </c>
      <c r="X132">
        <v>344.5</v>
      </c>
      <c r="Y132">
        <v>1401.4</v>
      </c>
      <c r="Z132">
        <v>8775.1</v>
      </c>
      <c r="AA132">
        <v>205.4</v>
      </c>
      <c r="AB132">
        <v>88.5</v>
      </c>
      <c r="AC132">
        <v>191.5</v>
      </c>
      <c r="AD132">
        <v>993.8</v>
      </c>
      <c r="AE132">
        <v>108.4</v>
      </c>
    </row>
    <row r="133" spans="1:31" x14ac:dyDescent="0.25">
      <c r="A133" t="s">
        <v>1242</v>
      </c>
      <c r="B133" t="s">
        <v>88</v>
      </c>
      <c r="C133" t="s">
        <v>89</v>
      </c>
      <c r="D133" t="s">
        <v>1209</v>
      </c>
      <c r="E133" t="s">
        <v>1220</v>
      </c>
      <c r="F133" t="s">
        <v>1238</v>
      </c>
      <c r="G133" t="s">
        <v>984</v>
      </c>
      <c r="J133" t="s">
        <v>1212</v>
      </c>
      <c r="U133">
        <v>1918.6</v>
      </c>
      <c r="V133">
        <v>1919</v>
      </c>
      <c r="W133">
        <v>1695.1</v>
      </c>
      <c r="X133">
        <v>2723.7</v>
      </c>
      <c r="Y133">
        <v>3821.7</v>
      </c>
      <c r="Z133">
        <v>7227.4</v>
      </c>
      <c r="AA133">
        <v>9365.1</v>
      </c>
      <c r="AB133">
        <v>9934.7999999999993</v>
      </c>
      <c r="AC133">
        <v>2551.6</v>
      </c>
      <c r="AD133">
        <v>2781.5</v>
      </c>
      <c r="AE133">
        <v>7103.4</v>
      </c>
    </row>
    <row r="134" spans="1:31" x14ac:dyDescent="0.25">
      <c r="A134" t="s">
        <v>1243</v>
      </c>
      <c r="B134" t="s">
        <v>88</v>
      </c>
      <c r="C134" t="s">
        <v>89</v>
      </c>
      <c r="D134" t="s">
        <v>1209</v>
      </c>
      <c r="E134" t="s">
        <v>1222</v>
      </c>
      <c r="F134" t="s">
        <v>1238</v>
      </c>
      <c r="G134" t="s">
        <v>984</v>
      </c>
      <c r="J134" t="s">
        <v>1212</v>
      </c>
      <c r="U134">
        <v>88.8</v>
      </c>
      <c r="V134">
        <v>655.4</v>
      </c>
      <c r="W134">
        <v>525.29999999999995</v>
      </c>
      <c r="X134">
        <v>3307.6</v>
      </c>
      <c r="Y134">
        <v>2274.8000000000002</v>
      </c>
      <c r="Z134">
        <v>2163.1</v>
      </c>
      <c r="AA134">
        <v>3750</v>
      </c>
      <c r="AB134">
        <v>3632.8</v>
      </c>
      <c r="AC134">
        <v>1207.5999999999999</v>
      </c>
      <c r="AD134">
        <v>4102.5</v>
      </c>
      <c r="AE134">
        <v>1593.9</v>
      </c>
    </row>
    <row r="135" spans="1:31" x14ac:dyDescent="0.25">
      <c r="A135" t="s">
        <v>1244</v>
      </c>
      <c r="B135" t="s">
        <v>88</v>
      </c>
      <c r="C135" t="s">
        <v>89</v>
      </c>
      <c r="D135" t="s">
        <v>1209</v>
      </c>
      <c r="E135" t="s">
        <v>1224</v>
      </c>
      <c r="F135" t="s">
        <v>1238</v>
      </c>
      <c r="G135" t="s">
        <v>984</v>
      </c>
      <c r="J135" t="s">
        <v>1212</v>
      </c>
      <c r="U135">
        <v>285.8</v>
      </c>
      <c r="V135">
        <v>5968.9</v>
      </c>
      <c r="W135">
        <v>7786.2</v>
      </c>
      <c r="X135">
        <v>3343.9</v>
      </c>
      <c r="Y135">
        <v>9794.2999999999993</v>
      </c>
      <c r="Z135">
        <v>13052.9</v>
      </c>
      <c r="AA135">
        <v>5642.1</v>
      </c>
      <c r="AB135">
        <v>174525.4</v>
      </c>
      <c r="AC135">
        <v>4374.6000000000004</v>
      </c>
      <c r="AD135">
        <v>10882.1</v>
      </c>
      <c r="AE135">
        <v>9725.7000000000007</v>
      </c>
    </row>
    <row r="136" spans="1:31" x14ac:dyDescent="0.25">
      <c r="A136" t="s">
        <v>1245</v>
      </c>
      <c r="B136" t="s">
        <v>88</v>
      </c>
      <c r="C136" t="s">
        <v>89</v>
      </c>
      <c r="D136" t="s">
        <v>1209</v>
      </c>
      <c r="E136" t="s">
        <v>1226</v>
      </c>
      <c r="F136" t="s">
        <v>1238</v>
      </c>
      <c r="G136" t="s">
        <v>984</v>
      </c>
      <c r="J136" t="s">
        <v>1212</v>
      </c>
      <c r="U136">
        <v>3670</v>
      </c>
      <c r="V136">
        <v>34252</v>
      </c>
      <c r="W136">
        <v>9430</v>
      </c>
      <c r="X136">
        <v>9130.7000000000007</v>
      </c>
      <c r="Y136">
        <v>15131.4</v>
      </c>
      <c r="Z136">
        <v>56773.5</v>
      </c>
      <c r="AA136">
        <v>16000.9</v>
      </c>
      <c r="AB136">
        <v>147187.4</v>
      </c>
      <c r="AC136">
        <v>14377.4</v>
      </c>
      <c r="AD136">
        <v>27909.7</v>
      </c>
      <c r="AE136">
        <v>50455.1</v>
      </c>
    </row>
    <row r="137" spans="1:31" x14ac:dyDescent="0.25">
      <c r="A137" t="s">
        <v>1246</v>
      </c>
      <c r="B137" t="s">
        <v>88</v>
      </c>
      <c r="C137" t="s">
        <v>89</v>
      </c>
      <c r="D137" t="s">
        <v>1209</v>
      </c>
      <c r="E137" t="s">
        <v>1228</v>
      </c>
      <c r="F137" t="s">
        <v>1238</v>
      </c>
      <c r="G137" t="s">
        <v>984</v>
      </c>
      <c r="J137" t="s">
        <v>1212</v>
      </c>
      <c r="U137">
        <v>2.7</v>
      </c>
      <c r="V137">
        <v>10.6</v>
      </c>
      <c r="W137">
        <v>65.599999999999994</v>
      </c>
      <c r="X137">
        <v>5</v>
      </c>
      <c r="Y137">
        <v>1788.9</v>
      </c>
      <c r="Z137">
        <v>8327.1</v>
      </c>
      <c r="AA137">
        <v>6.5</v>
      </c>
      <c r="AB137">
        <v>83.3</v>
      </c>
      <c r="AC137">
        <v>101.8</v>
      </c>
      <c r="AD137">
        <v>2098.9</v>
      </c>
      <c r="AE137">
        <v>7.5</v>
      </c>
    </row>
    <row r="138" spans="1:31" x14ac:dyDescent="0.25">
      <c r="A138" t="s">
        <v>1247</v>
      </c>
      <c r="B138" t="s">
        <v>88</v>
      </c>
      <c r="C138" t="s">
        <v>89</v>
      </c>
      <c r="D138" t="s">
        <v>1209</v>
      </c>
      <c r="E138" t="s">
        <v>1230</v>
      </c>
      <c r="F138" t="s">
        <v>1238</v>
      </c>
      <c r="G138" t="s">
        <v>984</v>
      </c>
      <c r="J138" t="s">
        <v>1212</v>
      </c>
      <c r="U138">
        <v>6.7</v>
      </c>
      <c r="V138">
        <v>59.7</v>
      </c>
      <c r="W138">
        <v>17.100000000000001</v>
      </c>
      <c r="X138">
        <v>20</v>
      </c>
      <c r="Y138">
        <v>21.3</v>
      </c>
      <c r="Z138">
        <v>46</v>
      </c>
      <c r="AA138">
        <v>37.4</v>
      </c>
      <c r="AB138">
        <v>18.5</v>
      </c>
      <c r="AC138">
        <v>72.599999999999994</v>
      </c>
      <c r="AD138">
        <v>10.1</v>
      </c>
      <c r="AE138">
        <v>47.7</v>
      </c>
    </row>
    <row r="139" spans="1:31" x14ac:dyDescent="0.25">
      <c r="A139" t="s">
        <v>1248</v>
      </c>
      <c r="B139" t="s">
        <v>88</v>
      </c>
      <c r="C139" t="s">
        <v>89</v>
      </c>
      <c r="D139" t="s">
        <v>1209</v>
      </c>
      <c r="E139" t="s">
        <v>1232</v>
      </c>
      <c r="F139" t="s">
        <v>1238</v>
      </c>
      <c r="G139" t="s">
        <v>984</v>
      </c>
      <c r="J139" t="s">
        <v>1212</v>
      </c>
      <c r="U139">
        <v>1880.5</v>
      </c>
      <c r="V139">
        <v>1455.1</v>
      </c>
      <c r="W139">
        <v>189.5</v>
      </c>
      <c r="X139">
        <v>1054.4000000000001</v>
      </c>
      <c r="Y139">
        <v>425.4</v>
      </c>
      <c r="Z139">
        <v>1301</v>
      </c>
      <c r="AA139">
        <v>3286.2</v>
      </c>
      <c r="AB139">
        <v>29121.599999999999</v>
      </c>
      <c r="AC139">
        <v>1699.8</v>
      </c>
      <c r="AD139">
        <v>2638.7</v>
      </c>
      <c r="AE139">
        <v>1296.4000000000001</v>
      </c>
    </row>
    <row r="140" spans="1:31" x14ac:dyDescent="0.25">
      <c r="A140" t="s">
        <v>1249</v>
      </c>
      <c r="B140" t="s">
        <v>88</v>
      </c>
      <c r="C140" t="s">
        <v>89</v>
      </c>
      <c r="D140" t="s">
        <v>1209</v>
      </c>
      <c r="E140" t="s">
        <v>1234</v>
      </c>
      <c r="F140" t="s">
        <v>1238</v>
      </c>
      <c r="G140" t="s">
        <v>984</v>
      </c>
      <c r="J140" t="s">
        <v>1212</v>
      </c>
      <c r="U140">
        <v>88.1</v>
      </c>
      <c r="V140">
        <v>403.5</v>
      </c>
      <c r="W140">
        <v>562.29999999999995</v>
      </c>
      <c r="X140">
        <v>453.4</v>
      </c>
      <c r="Y140">
        <v>1533.5</v>
      </c>
      <c r="Z140">
        <v>2061.5</v>
      </c>
      <c r="AA140">
        <v>1348.1</v>
      </c>
      <c r="AB140">
        <v>2340.3000000000002</v>
      </c>
      <c r="AC140">
        <v>957.4</v>
      </c>
      <c r="AD140">
        <v>16607.900000000001</v>
      </c>
      <c r="AE140">
        <v>4193.1000000000004</v>
      </c>
    </row>
    <row r="141" spans="1:31" x14ac:dyDescent="0.25">
      <c r="A141" t="s">
        <v>1250</v>
      </c>
      <c r="B141" t="s">
        <v>88</v>
      </c>
      <c r="C141" t="s">
        <v>89</v>
      </c>
      <c r="D141" t="s">
        <v>1209</v>
      </c>
      <c r="E141" t="s">
        <v>1236</v>
      </c>
      <c r="F141" t="s">
        <v>1238</v>
      </c>
      <c r="G141" t="s">
        <v>984</v>
      </c>
      <c r="J141" t="s">
        <v>1212</v>
      </c>
      <c r="U141">
        <v>4253.6000000000004</v>
      </c>
      <c r="V141">
        <v>25805.200000000001</v>
      </c>
      <c r="W141">
        <v>9372.4</v>
      </c>
      <c r="X141">
        <v>13720.5</v>
      </c>
      <c r="Y141">
        <v>28794.9</v>
      </c>
      <c r="Z141">
        <v>16934.8</v>
      </c>
      <c r="AA141">
        <v>38368.1</v>
      </c>
      <c r="AB141">
        <v>54364.7</v>
      </c>
      <c r="AC141">
        <v>7935.5</v>
      </c>
      <c r="AD141">
        <v>10846.9</v>
      </c>
      <c r="AE141">
        <v>6643.6</v>
      </c>
    </row>
    <row r="142" spans="1:31" x14ac:dyDescent="0.25">
      <c r="A142" t="s">
        <v>1251</v>
      </c>
      <c r="B142" t="s">
        <v>88</v>
      </c>
      <c r="C142" t="s">
        <v>89</v>
      </c>
      <c r="D142" t="s">
        <v>1209</v>
      </c>
      <c r="E142" t="s">
        <v>1210</v>
      </c>
      <c r="F142" t="s">
        <v>1252</v>
      </c>
      <c r="G142" t="s">
        <v>984</v>
      </c>
      <c r="J142" t="s">
        <v>1212</v>
      </c>
      <c r="U142">
        <v>4.5</v>
      </c>
      <c r="V142">
        <v>14.8</v>
      </c>
      <c r="W142">
        <v>49.9</v>
      </c>
      <c r="X142">
        <v>8.6999999999999993</v>
      </c>
      <c r="Y142">
        <v>123.6</v>
      </c>
      <c r="Z142">
        <v>38.799999999999997</v>
      </c>
      <c r="AA142">
        <v>77.5</v>
      </c>
      <c r="AB142">
        <v>406.8</v>
      </c>
      <c r="AC142">
        <v>6.6</v>
      </c>
      <c r="AD142">
        <v>18.5</v>
      </c>
      <c r="AE142">
        <v>5.2</v>
      </c>
    </row>
    <row r="143" spans="1:31" x14ac:dyDescent="0.25">
      <c r="A143" t="s">
        <v>1253</v>
      </c>
      <c r="B143" t="s">
        <v>88</v>
      </c>
      <c r="C143" t="s">
        <v>89</v>
      </c>
      <c r="D143" t="s">
        <v>1209</v>
      </c>
      <c r="E143" t="s">
        <v>1214</v>
      </c>
      <c r="F143" t="s">
        <v>1252</v>
      </c>
      <c r="G143" t="s">
        <v>984</v>
      </c>
      <c r="J143" t="s">
        <v>1212</v>
      </c>
      <c r="U143">
        <v>1.3</v>
      </c>
      <c r="V143">
        <v>1.5</v>
      </c>
      <c r="W143">
        <v>4.0999999999999996</v>
      </c>
      <c r="X143">
        <v>4.7</v>
      </c>
      <c r="Y143">
        <v>9.5</v>
      </c>
      <c r="Z143">
        <v>15.2</v>
      </c>
      <c r="AA143">
        <v>13.8</v>
      </c>
      <c r="AB143">
        <v>3.3</v>
      </c>
      <c r="AC143">
        <v>3.3</v>
      </c>
      <c r="AD143">
        <v>13.6</v>
      </c>
      <c r="AE143">
        <v>13.8</v>
      </c>
    </row>
    <row r="144" spans="1:31" x14ac:dyDescent="0.25">
      <c r="A144" t="s">
        <v>1254</v>
      </c>
      <c r="B144" t="s">
        <v>88</v>
      </c>
      <c r="C144" t="s">
        <v>89</v>
      </c>
      <c r="D144" t="s">
        <v>1209</v>
      </c>
      <c r="E144" t="s">
        <v>1216</v>
      </c>
      <c r="F144" t="s">
        <v>1252</v>
      </c>
      <c r="G144" t="s">
        <v>984</v>
      </c>
      <c r="J144" t="s">
        <v>1212</v>
      </c>
      <c r="U144">
        <v>8.5</v>
      </c>
      <c r="V144">
        <v>4.7</v>
      </c>
      <c r="W144">
        <v>3.5</v>
      </c>
      <c r="X144">
        <v>2.6</v>
      </c>
      <c r="Y144">
        <v>5.9</v>
      </c>
      <c r="Z144">
        <v>11.2</v>
      </c>
      <c r="AA144">
        <v>15.8</v>
      </c>
      <c r="AB144">
        <v>70.3</v>
      </c>
      <c r="AC144">
        <v>1.9</v>
      </c>
      <c r="AD144">
        <v>28.2</v>
      </c>
      <c r="AE144">
        <v>13</v>
      </c>
    </row>
    <row r="145" spans="1:31" x14ac:dyDescent="0.25">
      <c r="A145" t="s">
        <v>1255</v>
      </c>
      <c r="B145" t="s">
        <v>88</v>
      </c>
      <c r="C145" t="s">
        <v>89</v>
      </c>
      <c r="D145" t="s">
        <v>1209</v>
      </c>
      <c r="E145" t="s">
        <v>1218</v>
      </c>
      <c r="F145" t="s">
        <v>1252</v>
      </c>
      <c r="G145" t="s">
        <v>984</v>
      </c>
      <c r="J145" t="s">
        <v>1212</v>
      </c>
      <c r="U145">
        <v>4</v>
      </c>
      <c r="V145">
        <v>27</v>
      </c>
      <c r="W145">
        <v>75.7</v>
      </c>
      <c r="X145">
        <v>5.4</v>
      </c>
      <c r="Y145">
        <v>28.6</v>
      </c>
      <c r="Z145">
        <v>199.4</v>
      </c>
      <c r="AA145">
        <v>4.5999999999999996</v>
      </c>
      <c r="AB145">
        <v>2.5</v>
      </c>
      <c r="AC145">
        <v>5.8</v>
      </c>
      <c r="AD145">
        <v>19.5</v>
      </c>
      <c r="AE145">
        <v>3.2</v>
      </c>
    </row>
    <row r="146" spans="1:31" x14ac:dyDescent="0.25">
      <c r="A146" t="s">
        <v>1256</v>
      </c>
      <c r="B146" t="s">
        <v>88</v>
      </c>
      <c r="C146" t="s">
        <v>89</v>
      </c>
      <c r="D146" t="s">
        <v>1209</v>
      </c>
      <c r="E146" t="s">
        <v>1220</v>
      </c>
      <c r="F146" t="s">
        <v>1252</v>
      </c>
      <c r="G146" t="s">
        <v>984</v>
      </c>
      <c r="J146" t="s">
        <v>1212</v>
      </c>
      <c r="U146">
        <v>40</v>
      </c>
      <c r="V146">
        <v>8.3000000000000007</v>
      </c>
      <c r="W146">
        <v>9.3000000000000007</v>
      </c>
      <c r="X146">
        <v>9.1</v>
      </c>
      <c r="Y146">
        <v>13.8</v>
      </c>
      <c r="Z146">
        <v>26.1</v>
      </c>
      <c r="AA146">
        <v>26.5</v>
      </c>
      <c r="AB146">
        <v>37.200000000000003</v>
      </c>
      <c r="AC146">
        <v>8.8000000000000007</v>
      </c>
      <c r="AD146">
        <v>6.6</v>
      </c>
      <c r="AE146">
        <v>25.1</v>
      </c>
    </row>
    <row r="147" spans="1:31" x14ac:dyDescent="0.25">
      <c r="A147" t="s">
        <v>1257</v>
      </c>
      <c r="B147" t="s">
        <v>88</v>
      </c>
      <c r="C147" t="s">
        <v>89</v>
      </c>
      <c r="D147" t="s">
        <v>1209</v>
      </c>
      <c r="E147" t="s">
        <v>1222</v>
      </c>
      <c r="F147" t="s">
        <v>1252</v>
      </c>
      <c r="G147" t="s">
        <v>984</v>
      </c>
      <c r="J147" t="s">
        <v>1212</v>
      </c>
      <c r="U147">
        <v>1.3</v>
      </c>
      <c r="V147">
        <v>3.1</v>
      </c>
      <c r="W147">
        <v>2.4</v>
      </c>
      <c r="X147">
        <v>10.7</v>
      </c>
      <c r="Y147">
        <v>7.4</v>
      </c>
      <c r="Z147">
        <v>6.8</v>
      </c>
      <c r="AA147">
        <v>11.9</v>
      </c>
      <c r="AB147">
        <v>14.7</v>
      </c>
      <c r="AC147">
        <v>4.0999999999999996</v>
      </c>
      <c r="AD147">
        <v>8.6999999999999993</v>
      </c>
      <c r="AE147">
        <v>7.7</v>
      </c>
    </row>
    <row r="148" spans="1:31" x14ac:dyDescent="0.25">
      <c r="A148" t="s">
        <v>1258</v>
      </c>
      <c r="B148" t="s">
        <v>88</v>
      </c>
      <c r="C148" t="s">
        <v>89</v>
      </c>
      <c r="D148" t="s">
        <v>1209</v>
      </c>
      <c r="E148" t="s">
        <v>1224</v>
      </c>
      <c r="F148" t="s">
        <v>1252</v>
      </c>
      <c r="G148" t="s">
        <v>984</v>
      </c>
      <c r="J148" t="s">
        <v>1212</v>
      </c>
      <c r="U148">
        <v>7.3</v>
      </c>
      <c r="V148">
        <v>31.6</v>
      </c>
      <c r="W148">
        <v>29.2</v>
      </c>
      <c r="X148">
        <v>13.9</v>
      </c>
      <c r="Y148">
        <v>27.5</v>
      </c>
      <c r="Z148">
        <v>28.4</v>
      </c>
      <c r="AA148">
        <v>20.2</v>
      </c>
      <c r="AB148">
        <v>827.1</v>
      </c>
      <c r="AC148">
        <v>12</v>
      </c>
      <c r="AD148">
        <v>19.399999999999999</v>
      </c>
      <c r="AE148">
        <v>16.899999999999999</v>
      </c>
    </row>
    <row r="149" spans="1:31" x14ac:dyDescent="0.25">
      <c r="A149" t="s">
        <v>1259</v>
      </c>
      <c r="B149" t="s">
        <v>88</v>
      </c>
      <c r="C149" t="s">
        <v>89</v>
      </c>
      <c r="D149" t="s">
        <v>1209</v>
      </c>
      <c r="E149" t="s">
        <v>1226</v>
      </c>
      <c r="F149" t="s">
        <v>1252</v>
      </c>
      <c r="G149" t="s">
        <v>984</v>
      </c>
      <c r="J149" t="s">
        <v>1212</v>
      </c>
      <c r="U149">
        <v>10.4</v>
      </c>
      <c r="V149">
        <v>15.4</v>
      </c>
      <c r="W149">
        <v>4.9000000000000004</v>
      </c>
      <c r="X149">
        <v>3.8</v>
      </c>
      <c r="Y149">
        <v>6.7</v>
      </c>
      <c r="Z149">
        <v>20.100000000000001</v>
      </c>
      <c r="AA149">
        <v>6.1</v>
      </c>
      <c r="AB149">
        <v>94.8</v>
      </c>
      <c r="AC149">
        <v>7.1</v>
      </c>
      <c r="AD149">
        <v>9.5</v>
      </c>
      <c r="AE149">
        <v>19.600000000000001</v>
      </c>
    </row>
    <row r="150" spans="1:31" x14ac:dyDescent="0.25">
      <c r="A150" t="s">
        <v>1260</v>
      </c>
      <c r="B150" t="s">
        <v>88</v>
      </c>
      <c r="C150" t="s">
        <v>89</v>
      </c>
      <c r="D150" t="s">
        <v>1209</v>
      </c>
      <c r="E150" t="s">
        <v>1228</v>
      </c>
      <c r="F150" t="s">
        <v>1252</v>
      </c>
      <c r="G150" t="s">
        <v>984</v>
      </c>
      <c r="J150" t="s">
        <v>1212</v>
      </c>
      <c r="U150">
        <v>1.4</v>
      </c>
      <c r="V150">
        <v>0.7</v>
      </c>
      <c r="W150">
        <v>4.0999999999999996</v>
      </c>
      <c r="X150">
        <v>0.3</v>
      </c>
      <c r="Y150">
        <v>105.2</v>
      </c>
      <c r="Z150">
        <v>148.69999999999999</v>
      </c>
      <c r="AA150">
        <v>0.4</v>
      </c>
      <c r="AB150">
        <v>4.4000000000000004</v>
      </c>
      <c r="AC150">
        <v>4.8</v>
      </c>
      <c r="AD150">
        <v>37.5</v>
      </c>
      <c r="AE150">
        <v>0.4</v>
      </c>
    </row>
    <row r="151" spans="1:31" x14ac:dyDescent="0.25">
      <c r="A151" t="s">
        <v>1261</v>
      </c>
      <c r="B151" t="s">
        <v>88</v>
      </c>
      <c r="C151" t="s">
        <v>89</v>
      </c>
      <c r="D151" t="s">
        <v>1209</v>
      </c>
      <c r="E151" t="s">
        <v>1230</v>
      </c>
      <c r="F151" t="s">
        <v>1252</v>
      </c>
      <c r="G151" t="s">
        <v>984</v>
      </c>
      <c r="J151" t="s">
        <v>1212</v>
      </c>
      <c r="U151">
        <v>2.2000000000000002</v>
      </c>
      <c r="V151">
        <v>2.7</v>
      </c>
      <c r="W151">
        <v>1.7</v>
      </c>
      <c r="X151">
        <v>1.1000000000000001</v>
      </c>
      <c r="Y151">
        <v>1.1000000000000001</v>
      </c>
      <c r="Z151">
        <v>1.9</v>
      </c>
      <c r="AA151">
        <v>2.5</v>
      </c>
      <c r="AB151">
        <v>1.2</v>
      </c>
      <c r="AC151">
        <v>4</v>
      </c>
      <c r="AD151">
        <v>0.7</v>
      </c>
      <c r="AE151">
        <v>4.3</v>
      </c>
    </row>
    <row r="152" spans="1:31" x14ac:dyDescent="0.25">
      <c r="A152" t="s">
        <v>1262</v>
      </c>
      <c r="B152" t="s">
        <v>88</v>
      </c>
      <c r="C152" t="s">
        <v>89</v>
      </c>
      <c r="D152" t="s">
        <v>1209</v>
      </c>
      <c r="E152" t="s">
        <v>1232</v>
      </c>
      <c r="F152" t="s">
        <v>1252</v>
      </c>
      <c r="G152" t="s">
        <v>984</v>
      </c>
      <c r="J152" t="s">
        <v>1212</v>
      </c>
      <c r="U152">
        <v>125.4</v>
      </c>
      <c r="V152">
        <v>16.899999999999999</v>
      </c>
      <c r="W152">
        <v>3.7</v>
      </c>
      <c r="X152">
        <v>13.9</v>
      </c>
      <c r="Y152">
        <v>9.9</v>
      </c>
      <c r="Z152">
        <v>16.100000000000001</v>
      </c>
      <c r="AA152">
        <v>35.299999999999997</v>
      </c>
      <c r="AB152">
        <v>320</v>
      </c>
      <c r="AC152">
        <v>16</v>
      </c>
      <c r="AD152">
        <v>22.7</v>
      </c>
      <c r="AE152">
        <v>23.6</v>
      </c>
    </row>
    <row r="153" spans="1:31" x14ac:dyDescent="0.25">
      <c r="A153" t="s">
        <v>1263</v>
      </c>
      <c r="B153" t="s">
        <v>88</v>
      </c>
      <c r="C153" t="s">
        <v>89</v>
      </c>
      <c r="D153" t="s">
        <v>1209</v>
      </c>
      <c r="E153" t="s">
        <v>1234</v>
      </c>
      <c r="F153" t="s">
        <v>1252</v>
      </c>
      <c r="G153" t="s">
        <v>984</v>
      </c>
      <c r="J153" t="s">
        <v>1212</v>
      </c>
      <c r="U153">
        <v>1.4</v>
      </c>
      <c r="V153">
        <v>1.7</v>
      </c>
      <c r="W153">
        <v>2.8</v>
      </c>
      <c r="X153">
        <v>1.5</v>
      </c>
      <c r="Y153">
        <v>6.4</v>
      </c>
      <c r="Z153">
        <v>7.1</v>
      </c>
      <c r="AA153">
        <v>4.0999999999999996</v>
      </c>
      <c r="AB153">
        <v>10.6</v>
      </c>
      <c r="AC153">
        <v>3</v>
      </c>
      <c r="AD153">
        <v>39.799999999999997</v>
      </c>
      <c r="AE153">
        <v>20.9</v>
      </c>
    </row>
    <row r="154" spans="1:31" x14ac:dyDescent="0.25">
      <c r="A154" t="s">
        <v>1264</v>
      </c>
      <c r="B154" t="s">
        <v>88</v>
      </c>
      <c r="C154" t="s">
        <v>89</v>
      </c>
      <c r="D154" t="s">
        <v>1209</v>
      </c>
      <c r="E154" t="s">
        <v>1236</v>
      </c>
      <c r="F154" t="s">
        <v>1252</v>
      </c>
      <c r="G154" t="s">
        <v>984</v>
      </c>
      <c r="J154" t="s">
        <v>1212</v>
      </c>
      <c r="U154">
        <v>7.8</v>
      </c>
      <c r="V154">
        <v>16.100000000000001</v>
      </c>
      <c r="W154">
        <v>6.4</v>
      </c>
      <c r="X154">
        <v>6.1</v>
      </c>
      <c r="Y154">
        <v>14.3</v>
      </c>
      <c r="Z154">
        <v>7.2</v>
      </c>
      <c r="AA154">
        <v>14</v>
      </c>
      <c r="AB154">
        <v>30.1</v>
      </c>
      <c r="AC154">
        <v>3.5</v>
      </c>
      <c r="AD154">
        <v>4.5999999999999996</v>
      </c>
      <c r="AE154">
        <v>5.9</v>
      </c>
    </row>
    <row r="155" spans="1:31" x14ac:dyDescent="0.25">
      <c r="A155" t="s">
        <v>1265</v>
      </c>
      <c r="B155" t="s">
        <v>88</v>
      </c>
      <c r="C155" t="s">
        <v>1266</v>
      </c>
      <c r="D155" t="s">
        <v>1209</v>
      </c>
      <c r="E155" t="s">
        <v>1210</v>
      </c>
      <c r="F155" t="s">
        <v>1211</v>
      </c>
      <c r="G155" t="s">
        <v>984</v>
      </c>
      <c r="J155" t="s">
        <v>1212</v>
      </c>
      <c r="U155">
        <v>10</v>
      </c>
      <c r="V155">
        <v>54</v>
      </c>
      <c r="W155">
        <v>58</v>
      </c>
      <c r="X155">
        <v>61</v>
      </c>
      <c r="Y155">
        <v>72</v>
      </c>
      <c r="Z155">
        <v>67</v>
      </c>
      <c r="AA155">
        <v>82</v>
      </c>
      <c r="AB155">
        <v>65</v>
      </c>
      <c r="AC155">
        <v>72</v>
      </c>
      <c r="AD155">
        <v>100</v>
      </c>
      <c r="AE155">
        <v>63</v>
      </c>
    </row>
    <row r="156" spans="1:31" x14ac:dyDescent="0.25">
      <c r="A156" t="s">
        <v>1267</v>
      </c>
      <c r="B156" t="s">
        <v>88</v>
      </c>
      <c r="C156" t="s">
        <v>1266</v>
      </c>
      <c r="D156" t="s">
        <v>1209</v>
      </c>
      <c r="E156" t="s">
        <v>1214</v>
      </c>
      <c r="F156" t="s">
        <v>1211</v>
      </c>
      <c r="G156" t="s">
        <v>984</v>
      </c>
      <c r="J156" t="s">
        <v>1212</v>
      </c>
      <c r="U156">
        <v>2</v>
      </c>
      <c r="V156">
        <v>18</v>
      </c>
      <c r="W156">
        <v>12</v>
      </c>
      <c r="X156">
        <v>28</v>
      </c>
      <c r="Y156">
        <v>32</v>
      </c>
      <c r="Z156">
        <v>40</v>
      </c>
      <c r="AA156">
        <v>24</v>
      </c>
      <c r="AB156">
        <v>15</v>
      </c>
      <c r="AC156">
        <v>21</v>
      </c>
      <c r="AD156">
        <v>32</v>
      </c>
      <c r="AE156">
        <v>35</v>
      </c>
    </row>
    <row r="157" spans="1:31" x14ac:dyDescent="0.25">
      <c r="A157" t="s">
        <v>1268</v>
      </c>
      <c r="B157" t="s">
        <v>88</v>
      </c>
      <c r="C157" t="s">
        <v>1266</v>
      </c>
      <c r="D157" t="s">
        <v>1209</v>
      </c>
      <c r="E157" t="s">
        <v>1216</v>
      </c>
      <c r="F157" t="s">
        <v>1211</v>
      </c>
      <c r="G157" t="s">
        <v>984</v>
      </c>
      <c r="J157" t="s">
        <v>1212</v>
      </c>
      <c r="U157">
        <v>32</v>
      </c>
      <c r="V157">
        <v>106</v>
      </c>
      <c r="W157">
        <v>66</v>
      </c>
      <c r="X157">
        <v>79</v>
      </c>
      <c r="Y157">
        <v>58</v>
      </c>
      <c r="Z157">
        <v>61</v>
      </c>
      <c r="AA157">
        <v>53</v>
      </c>
      <c r="AB157">
        <v>36</v>
      </c>
      <c r="AC157">
        <v>30</v>
      </c>
      <c r="AD157">
        <v>33</v>
      </c>
      <c r="AE157">
        <v>28</v>
      </c>
    </row>
    <row r="158" spans="1:31" x14ac:dyDescent="0.25">
      <c r="A158" t="s">
        <v>1269</v>
      </c>
      <c r="B158" t="s">
        <v>88</v>
      </c>
      <c r="C158" t="s">
        <v>1266</v>
      </c>
      <c r="D158" t="s">
        <v>1209</v>
      </c>
      <c r="E158" t="s">
        <v>1218</v>
      </c>
      <c r="F158" t="s">
        <v>1211</v>
      </c>
      <c r="G158" t="s">
        <v>984</v>
      </c>
      <c r="J158" t="s">
        <v>1212</v>
      </c>
      <c r="U158">
        <v>4</v>
      </c>
      <c r="V158">
        <v>20</v>
      </c>
      <c r="W158">
        <v>17</v>
      </c>
      <c r="X158">
        <v>18</v>
      </c>
      <c r="Y158">
        <v>16</v>
      </c>
      <c r="Z158">
        <v>14</v>
      </c>
      <c r="AA158">
        <v>11</v>
      </c>
      <c r="AB158">
        <v>12</v>
      </c>
      <c r="AC158">
        <v>6</v>
      </c>
      <c r="AD158">
        <v>13</v>
      </c>
      <c r="AE158">
        <v>6</v>
      </c>
    </row>
    <row r="159" spans="1:31" x14ac:dyDescent="0.25">
      <c r="A159" t="s">
        <v>1270</v>
      </c>
      <c r="B159" t="s">
        <v>88</v>
      </c>
      <c r="C159" t="s">
        <v>1266</v>
      </c>
      <c r="D159" t="s">
        <v>1209</v>
      </c>
      <c r="E159" t="s">
        <v>1220</v>
      </c>
      <c r="F159" t="s">
        <v>1211</v>
      </c>
      <c r="G159" t="s">
        <v>984</v>
      </c>
      <c r="J159" t="s">
        <v>1212</v>
      </c>
      <c r="U159">
        <v>5</v>
      </c>
      <c r="V159">
        <v>57</v>
      </c>
      <c r="W159">
        <v>49</v>
      </c>
      <c r="X159">
        <v>68</v>
      </c>
      <c r="Y159">
        <v>70</v>
      </c>
      <c r="Z159">
        <v>63</v>
      </c>
      <c r="AA159">
        <v>90</v>
      </c>
      <c r="AB159">
        <v>62</v>
      </c>
      <c r="AC159">
        <v>44</v>
      </c>
      <c r="AD159">
        <v>92</v>
      </c>
      <c r="AE159">
        <v>70</v>
      </c>
    </row>
    <row r="160" spans="1:31" x14ac:dyDescent="0.25">
      <c r="A160" t="s">
        <v>1271</v>
      </c>
      <c r="B160" t="s">
        <v>88</v>
      </c>
      <c r="C160" t="s">
        <v>1266</v>
      </c>
      <c r="D160" t="s">
        <v>1209</v>
      </c>
      <c r="E160" t="s">
        <v>1222</v>
      </c>
      <c r="F160" t="s">
        <v>1211</v>
      </c>
      <c r="G160" t="s">
        <v>984</v>
      </c>
      <c r="J160" t="s">
        <v>1212</v>
      </c>
      <c r="U160">
        <v>27</v>
      </c>
      <c r="V160">
        <v>62</v>
      </c>
      <c r="W160">
        <v>74</v>
      </c>
      <c r="X160">
        <v>87</v>
      </c>
      <c r="Y160">
        <v>88</v>
      </c>
      <c r="Z160">
        <v>76</v>
      </c>
      <c r="AA160">
        <v>80</v>
      </c>
      <c r="AB160">
        <v>69</v>
      </c>
      <c r="AC160">
        <v>72</v>
      </c>
      <c r="AD160">
        <v>130</v>
      </c>
      <c r="AE160">
        <v>47</v>
      </c>
    </row>
    <row r="161" spans="1:31" x14ac:dyDescent="0.25">
      <c r="A161" t="s">
        <v>1272</v>
      </c>
      <c r="B161" t="s">
        <v>88</v>
      </c>
      <c r="C161" t="s">
        <v>1266</v>
      </c>
      <c r="D161" t="s">
        <v>1209</v>
      </c>
      <c r="E161" t="s">
        <v>1224</v>
      </c>
      <c r="F161" t="s">
        <v>1211</v>
      </c>
      <c r="G161" t="s">
        <v>984</v>
      </c>
      <c r="J161" t="s">
        <v>1212</v>
      </c>
      <c r="U161">
        <v>10</v>
      </c>
      <c r="V161">
        <v>42</v>
      </c>
      <c r="W161">
        <v>82</v>
      </c>
      <c r="X161">
        <v>79</v>
      </c>
      <c r="Y161">
        <v>157</v>
      </c>
      <c r="Z161">
        <v>154</v>
      </c>
      <c r="AA161">
        <v>82</v>
      </c>
      <c r="AB161">
        <v>75</v>
      </c>
      <c r="AC161">
        <v>101</v>
      </c>
      <c r="AD161">
        <v>159</v>
      </c>
      <c r="AE161">
        <v>188</v>
      </c>
    </row>
    <row r="162" spans="1:31" x14ac:dyDescent="0.25">
      <c r="A162" t="s">
        <v>1273</v>
      </c>
      <c r="B162" t="s">
        <v>88</v>
      </c>
      <c r="C162" t="s">
        <v>1266</v>
      </c>
      <c r="D162" t="s">
        <v>1209</v>
      </c>
      <c r="E162" t="s">
        <v>1226</v>
      </c>
      <c r="F162" t="s">
        <v>1211</v>
      </c>
      <c r="G162" t="s">
        <v>984</v>
      </c>
      <c r="J162" t="s">
        <v>1212</v>
      </c>
      <c r="U162">
        <v>77</v>
      </c>
      <c r="V162">
        <v>560</v>
      </c>
      <c r="W162">
        <v>493</v>
      </c>
      <c r="X162">
        <v>560</v>
      </c>
      <c r="Y162">
        <v>596</v>
      </c>
      <c r="Z162">
        <v>820</v>
      </c>
      <c r="AA162">
        <v>655</v>
      </c>
      <c r="AB162">
        <v>407</v>
      </c>
      <c r="AC162">
        <v>466</v>
      </c>
      <c r="AD162">
        <v>709</v>
      </c>
      <c r="AE162">
        <v>655</v>
      </c>
    </row>
    <row r="163" spans="1:31" x14ac:dyDescent="0.25">
      <c r="A163" t="s">
        <v>1274</v>
      </c>
      <c r="B163" t="s">
        <v>88</v>
      </c>
      <c r="C163" t="s">
        <v>1266</v>
      </c>
      <c r="D163" t="s">
        <v>1209</v>
      </c>
      <c r="E163" t="s">
        <v>1228</v>
      </c>
      <c r="F163" t="s">
        <v>1211</v>
      </c>
      <c r="G163" t="s">
        <v>984</v>
      </c>
      <c r="J163" t="s">
        <v>1212</v>
      </c>
      <c r="U163">
        <v>1</v>
      </c>
      <c r="V163">
        <v>3</v>
      </c>
      <c r="W163">
        <v>6</v>
      </c>
      <c r="X163">
        <v>1</v>
      </c>
      <c r="Y163">
        <v>1</v>
      </c>
      <c r="Z163">
        <v>10</v>
      </c>
      <c r="AB163">
        <v>2</v>
      </c>
      <c r="AC163">
        <v>2</v>
      </c>
      <c r="AD163">
        <v>12</v>
      </c>
    </row>
    <row r="164" spans="1:31" x14ac:dyDescent="0.25">
      <c r="A164" t="s">
        <v>1275</v>
      </c>
      <c r="B164" t="s">
        <v>88</v>
      </c>
      <c r="C164" t="s">
        <v>1266</v>
      </c>
      <c r="D164" t="s">
        <v>1209</v>
      </c>
      <c r="E164" t="s">
        <v>1230</v>
      </c>
      <c r="F164" t="s">
        <v>1211</v>
      </c>
      <c r="G164" t="s">
        <v>984</v>
      </c>
      <c r="J164" t="s">
        <v>1212</v>
      </c>
      <c r="V164">
        <v>2</v>
      </c>
      <c r="W164">
        <v>3</v>
      </c>
      <c r="X164">
        <v>2</v>
      </c>
      <c r="Y164">
        <v>2</v>
      </c>
      <c r="Z164">
        <v>6</v>
      </c>
      <c r="AA164">
        <v>4</v>
      </c>
      <c r="AB164">
        <v>1</v>
      </c>
      <c r="AC164">
        <v>1</v>
      </c>
      <c r="AD164">
        <v>4</v>
      </c>
      <c r="AE164">
        <v>2</v>
      </c>
    </row>
    <row r="165" spans="1:31" x14ac:dyDescent="0.25">
      <c r="A165" t="s">
        <v>1276</v>
      </c>
      <c r="B165" t="s">
        <v>88</v>
      </c>
      <c r="C165" t="s">
        <v>1266</v>
      </c>
      <c r="D165" t="s">
        <v>1209</v>
      </c>
      <c r="E165" t="s">
        <v>1232</v>
      </c>
      <c r="F165" t="s">
        <v>1211</v>
      </c>
      <c r="G165" t="s">
        <v>984</v>
      </c>
      <c r="J165" t="s">
        <v>1212</v>
      </c>
      <c r="U165">
        <v>3</v>
      </c>
      <c r="V165">
        <v>21</v>
      </c>
      <c r="W165">
        <v>15</v>
      </c>
      <c r="X165">
        <v>20</v>
      </c>
      <c r="Y165">
        <v>14</v>
      </c>
      <c r="Z165">
        <v>23</v>
      </c>
      <c r="AA165">
        <v>17</v>
      </c>
      <c r="AB165">
        <v>23</v>
      </c>
      <c r="AC165">
        <v>19</v>
      </c>
      <c r="AD165">
        <v>20</v>
      </c>
      <c r="AE165">
        <v>14</v>
      </c>
    </row>
    <row r="166" spans="1:31" x14ac:dyDescent="0.25">
      <c r="A166" t="s">
        <v>1277</v>
      </c>
      <c r="B166" t="s">
        <v>88</v>
      </c>
      <c r="C166" t="s">
        <v>1266</v>
      </c>
      <c r="D166" t="s">
        <v>1209</v>
      </c>
      <c r="E166" t="s">
        <v>1234</v>
      </c>
      <c r="F166" t="s">
        <v>1211</v>
      </c>
      <c r="G166" t="s">
        <v>984</v>
      </c>
      <c r="J166" t="s">
        <v>1212</v>
      </c>
      <c r="U166">
        <v>12</v>
      </c>
      <c r="V166">
        <v>44</v>
      </c>
      <c r="W166">
        <v>47</v>
      </c>
      <c r="X166">
        <v>52</v>
      </c>
      <c r="Y166">
        <v>48</v>
      </c>
      <c r="Z166">
        <v>59</v>
      </c>
      <c r="AA166">
        <v>80</v>
      </c>
      <c r="AB166">
        <v>63</v>
      </c>
      <c r="AC166">
        <v>63</v>
      </c>
      <c r="AD166">
        <v>83</v>
      </c>
      <c r="AE166">
        <v>46</v>
      </c>
    </row>
    <row r="167" spans="1:31" x14ac:dyDescent="0.25">
      <c r="A167" t="s">
        <v>1278</v>
      </c>
      <c r="B167" t="s">
        <v>88</v>
      </c>
      <c r="C167" t="s">
        <v>1266</v>
      </c>
      <c r="D167" t="s">
        <v>1209</v>
      </c>
      <c r="E167" t="s">
        <v>1236</v>
      </c>
      <c r="F167" t="s">
        <v>1211</v>
      </c>
      <c r="G167" t="s">
        <v>984</v>
      </c>
      <c r="J167" t="s">
        <v>1212</v>
      </c>
      <c r="U167">
        <v>99</v>
      </c>
      <c r="V167">
        <v>384</v>
      </c>
      <c r="W167">
        <v>359</v>
      </c>
      <c r="X167">
        <v>586</v>
      </c>
      <c r="Y167">
        <v>547</v>
      </c>
      <c r="Z167">
        <v>609</v>
      </c>
      <c r="AA167">
        <v>681</v>
      </c>
      <c r="AB167">
        <v>436</v>
      </c>
      <c r="AC167">
        <v>539</v>
      </c>
      <c r="AD167">
        <v>546</v>
      </c>
      <c r="AE167">
        <v>352</v>
      </c>
    </row>
    <row r="168" spans="1:31" x14ac:dyDescent="0.25">
      <c r="A168" t="s">
        <v>1279</v>
      </c>
      <c r="B168" t="s">
        <v>88</v>
      </c>
      <c r="C168" t="s">
        <v>1266</v>
      </c>
      <c r="D168" t="s">
        <v>1209</v>
      </c>
      <c r="E168" t="s">
        <v>1210</v>
      </c>
      <c r="F168" t="s">
        <v>1238</v>
      </c>
      <c r="G168" t="s">
        <v>984</v>
      </c>
      <c r="J168" t="s">
        <v>1212</v>
      </c>
      <c r="U168">
        <v>31.5</v>
      </c>
      <c r="V168">
        <v>443.7</v>
      </c>
      <c r="W168">
        <v>3188</v>
      </c>
      <c r="X168">
        <v>207.9</v>
      </c>
      <c r="Y168">
        <v>11382.4</v>
      </c>
      <c r="Z168">
        <v>2113.4</v>
      </c>
      <c r="AA168">
        <v>10703.3</v>
      </c>
      <c r="AB168">
        <v>31118.3</v>
      </c>
      <c r="AC168">
        <v>747</v>
      </c>
      <c r="AD168">
        <v>1986.2</v>
      </c>
      <c r="AE168">
        <v>315.89999999999998</v>
      </c>
    </row>
    <row r="169" spans="1:31" x14ac:dyDescent="0.25">
      <c r="A169" t="s">
        <v>1280</v>
      </c>
      <c r="B169" t="s">
        <v>88</v>
      </c>
      <c r="C169" t="s">
        <v>1266</v>
      </c>
      <c r="D169" t="s">
        <v>1209</v>
      </c>
      <c r="E169" t="s">
        <v>1214</v>
      </c>
      <c r="F169" t="s">
        <v>1238</v>
      </c>
      <c r="G169" t="s">
        <v>984</v>
      </c>
      <c r="J169" t="s">
        <v>1212</v>
      </c>
      <c r="U169">
        <v>0.6</v>
      </c>
      <c r="V169">
        <v>13</v>
      </c>
      <c r="W169">
        <v>17.2</v>
      </c>
      <c r="X169">
        <v>104.8</v>
      </c>
      <c r="Y169">
        <v>191.2</v>
      </c>
      <c r="Z169">
        <v>1099.7</v>
      </c>
      <c r="AA169">
        <v>60.3</v>
      </c>
      <c r="AB169">
        <v>30.4</v>
      </c>
      <c r="AC169">
        <v>29.3</v>
      </c>
      <c r="AD169">
        <v>601</v>
      </c>
      <c r="AE169">
        <v>189.8</v>
      </c>
    </row>
    <row r="170" spans="1:31" x14ac:dyDescent="0.25">
      <c r="A170" t="s">
        <v>1281</v>
      </c>
      <c r="B170" t="s">
        <v>88</v>
      </c>
      <c r="C170" t="s">
        <v>1266</v>
      </c>
      <c r="D170" t="s">
        <v>1209</v>
      </c>
      <c r="E170" t="s">
        <v>1216</v>
      </c>
      <c r="F170" t="s">
        <v>1238</v>
      </c>
      <c r="G170" t="s">
        <v>984</v>
      </c>
      <c r="J170" t="s">
        <v>1212</v>
      </c>
      <c r="U170">
        <v>243.8</v>
      </c>
      <c r="V170">
        <v>137.6</v>
      </c>
      <c r="W170">
        <v>49.9</v>
      </c>
      <c r="X170">
        <v>41.9</v>
      </c>
      <c r="Y170">
        <v>139.5</v>
      </c>
      <c r="Z170">
        <v>265.2</v>
      </c>
      <c r="AA170">
        <v>309.3</v>
      </c>
      <c r="AB170">
        <v>5041</v>
      </c>
      <c r="AC170">
        <v>26.5</v>
      </c>
      <c r="AD170">
        <v>2303.4</v>
      </c>
      <c r="AE170">
        <v>191.2</v>
      </c>
    </row>
    <row r="171" spans="1:31" x14ac:dyDescent="0.25">
      <c r="A171" t="s">
        <v>1282</v>
      </c>
      <c r="B171" t="s">
        <v>88</v>
      </c>
      <c r="C171" t="s">
        <v>1266</v>
      </c>
      <c r="D171" t="s">
        <v>1209</v>
      </c>
      <c r="E171" t="s">
        <v>1218</v>
      </c>
      <c r="F171" t="s">
        <v>1238</v>
      </c>
      <c r="G171" t="s">
        <v>984</v>
      </c>
      <c r="J171" t="s">
        <v>1212</v>
      </c>
      <c r="U171">
        <v>3.4</v>
      </c>
      <c r="V171">
        <v>238.7</v>
      </c>
      <c r="W171">
        <v>252</v>
      </c>
      <c r="X171">
        <v>11</v>
      </c>
      <c r="Y171">
        <v>938.6</v>
      </c>
      <c r="Z171">
        <v>118.9</v>
      </c>
      <c r="AA171">
        <v>17.2</v>
      </c>
      <c r="AB171">
        <v>17.399999999999999</v>
      </c>
      <c r="AC171">
        <v>5.6</v>
      </c>
      <c r="AD171">
        <v>25.6</v>
      </c>
      <c r="AE171">
        <v>4.0999999999999996</v>
      </c>
    </row>
    <row r="172" spans="1:31" x14ac:dyDescent="0.25">
      <c r="A172" t="s">
        <v>1283</v>
      </c>
      <c r="B172" t="s">
        <v>88</v>
      </c>
      <c r="C172" t="s">
        <v>1266</v>
      </c>
      <c r="D172" t="s">
        <v>1209</v>
      </c>
      <c r="E172" t="s">
        <v>1220</v>
      </c>
      <c r="F172" t="s">
        <v>1238</v>
      </c>
      <c r="G172" t="s">
        <v>984</v>
      </c>
      <c r="J172" t="s">
        <v>1212</v>
      </c>
      <c r="U172">
        <v>5.7</v>
      </c>
      <c r="V172">
        <v>84.3</v>
      </c>
      <c r="W172">
        <v>73.2</v>
      </c>
      <c r="X172">
        <v>111.7</v>
      </c>
      <c r="Y172">
        <v>824.4</v>
      </c>
      <c r="Z172">
        <v>696.7</v>
      </c>
      <c r="AA172">
        <v>661.2</v>
      </c>
      <c r="AB172">
        <v>215.7</v>
      </c>
      <c r="AC172">
        <v>326.89999999999998</v>
      </c>
      <c r="AD172">
        <v>178.4</v>
      </c>
      <c r="AE172">
        <v>1311.5</v>
      </c>
    </row>
    <row r="173" spans="1:31" x14ac:dyDescent="0.25">
      <c r="A173" t="s">
        <v>1284</v>
      </c>
      <c r="B173" t="s">
        <v>88</v>
      </c>
      <c r="C173" t="s">
        <v>1266</v>
      </c>
      <c r="D173" t="s">
        <v>1209</v>
      </c>
      <c r="E173" t="s">
        <v>1222</v>
      </c>
      <c r="F173" t="s">
        <v>1238</v>
      </c>
      <c r="G173" t="s">
        <v>984</v>
      </c>
      <c r="J173" t="s">
        <v>1212</v>
      </c>
      <c r="U173">
        <v>34.200000000000003</v>
      </c>
      <c r="V173">
        <v>98.7</v>
      </c>
      <c r="W173">
        <v>194.1</v>
      </c>
      <c r="X173">
        <v>264.39999999999998</v>
      </c>
      <c r="Y173">
        <v>745.1</v>
      </c>
      <c r="Z173">
        <v>298.7</v>
      </c>
      <c r="AA173">
        <v>157.80000000000001</v>
      </c>
      <c r="AB173">
        <v>925.5</v>
      </c>
      <c r="AC173">
        <v>312.60000000000002</v>
      </c>
      <c r="AD173">
        <v>1469.1</v>
      </c>
      <c r="AE173">
        <v>575</v>
      </c>
    </row>
    <row r="174" spans="1:31" x14ac:dyDescent="0.25">
      <c r="A174" t="s">
        <v>1285</v>
      </c>
      <c r="B174" t="s">
        <v>88</v>
      </c>
      <c r="C174" t="s">
        <v>1266</v>
      </c>
      <c r="D174" t="s">
        <v>1209</v>
      </c>
      <c r="E174" t="s">
        <v>1224</v>
      </c>
      <c r="F174" t="s">
        <v>1238</v>
      </c>
      <c r="G174" t="s">
        <v>984</v>
      </c>
      <c r="J174" t="s">
        <v>1212</v>
      </c>
      <c r="U174">
        <v>36.5</v>
      </c>
      <c r="V174">
        <v>2451.1999999999998</v>
      </c>
      <c r="W174">
        <v>3498.6</v>
      </c>
      <c r="X174">
        <v>1357.4</v>
      </c>
      <c r="Y174">
        <v>5081.6000000000004</v>
      </c>
      <c r="Z174">
        <v>6321.9</v>
      </c>
      <c r="AA174">
        <v>2097</v>
      </c>
      <c r="AB174">
        <v>128343.7</v>
      </c>
      <c r="AC174">
        <v>946.5</v>
      </c>
      <c r="AD174">
        <v>4101.3999999999996</v>
      </c>
      <c r="AE174">
        <v>3722.3</v>
      </c>
    </row>
    <row r="175" spans="1:31" x14ac:dyDescent="0.25">
      <c r="A175" t="s">
        <v>1286</v>
      </c>
      <c r="B175" t="s">
        <v>88</v>
      </c>
      <c r="C175" t="s">
        <v>1266</v>
      </c>
      <c r="D175" t="s">
        <v>1209</v>
      </c>
      <c r="E175" t="s">
        <v>1226</v>
      </c>
      <c r="F175" t="s">
        <v>1238</v>
      </c>
      <c r="G175" t="s">
        <v>984</v>
      </c>
      <c r="J175" t="s">
        <v>1212</v>
      </c>
      <c r="U175">
        <v>255.5</v>
      </c>
      <c r="V175">
        <v>19130</v>
      </c>
      <c r="W175">
        <v>3360.8</v>
      </c>
      <c r="X175">
        <v>4601.7</v>
      </c>
      <c r="Y175">
        <v>5900.5</v>
      </c>
      <c r="Z175">
        <v>27088.3</v>
      </c>
      <c r="AA175">
        <v>4297.7</v>
      </c>
      <c r="AB175">
        <v>80663.100000000006</v>
      </c>
      <c r="AC175">
        <v>4961.3</v>
      </c>
      <c r="AD175">
        <v>9876.9</v>
      </c>
      <c r="AE175">
        <v>15286.5</v>
      </c>
    </row>
    <row r="176" spans="1:31" x14ac:dyDescent="0.25">
      <c r="A176" t="s">
        <v>1287</v>
      </c>
      <c r="B176" t="s">
        <v>88</v>
      </c>
      <c r="C176" t="s">
        <v>1266</v>
      </c>
      <c r="D176" t="s">
        <v>1209</v>
      </c>
      <c r="E176" t="s">
        <v>1228</v>
      </c>
      <c r="F176" t="s">
        <v>1238</v>
      </c>
      <c r="G176" t="s">
        <v>984</v>
      </c>
      <c r="J176" t="s">
        <v>1212</v>
      </c>
      <c r="U176">
        <v>2.4</v>
      </c>
      <c r="V176">
        <v>0.8</v>
      </c>
      <c r="W176">
        <v>1.4</v>
      </c>
      <c r="X176">
        <v>0.1</v>
      </c>
      <c r="Y176">
        <v>4</v>
      </c>
      <c r="Z176">
        <v>7.1</v>
      </c>
      <c r="AB176">
        <v>10.4</v>
      </c>
      <c r="AC176">
        <v>0.1</v>
      </c>
      <c r="AD176">
        <v>515.4</v>
      </c>
    </row>
    <row r="177" spans="1:31" x14ac:dyDescent="0.25">
      <c r="A177" t="s">
        <v>1288</v>
      </c>
      <c r="B177" t="s">
        <v>88</v>
      </c>
      <c r="C177" t="s">
        <v>1266</v>
      </c>
      <c r="D177" t="s">
        <v>1209</v>
      </c>
      <c r="E177" t="s">
        <v>1230</v>
      </c>
      <c r="F177" t="s">
        <v>1238</v>
      </c>
      <c r="G177" t="s">
        <v>984</v>
      </c>
      <c r="J177" t="s">
        <v>1212</v>
      </c>
      <c r="V177">
        <v>1.1000000000000001</v>
      </c>
      <c r="W177">
        <v>0.4</v>
      </c>
      <c r="X177">
        <v>0.2</v>
      </c>
      <c r="Y177">
        <v>0.5</v>
      </c>
      <c r="Z177">
        <v>11.5</v>
      </c>
      <c r="AA177">
        <v>26.1</v>
      </c>
      <c r="AB177">
        <v>0.2</v>
      </c>
      <c r="AC177">
        <v>0.1</v>
      </c>
      <c r="AD177">
        <v>1</v>
      </c>
      <c r="AE177">
        <v>1.1000000000000001</v>
      </c>
    </row>
    <row r="178" spans="1:31" x14ac:dyDescent="0.25">
      <c r="A178" t="s">
        <v>1289</v>
      </c>
      <c r="B178" t="s">
        <v>88</v>
      </c>
      <c r="C178" t="s">
        <v>1266</v>
      </c>
      <c r="D178" t="s">
        <v>1209</v>
      </c>
      <c r="E178" t="s">
        <v>1232</v>
      </c>
      <c r="F178" t="s">
        <v>1238</v>
      </c>
      <c r="G178" t="s">
        <v>984</v>
      </c>
      <c r="J178" t="s">
        <v>1212</v>
      </c>
      <c r="U178">
        <v>150.1</v>
      </c>
      <c r="V178">
        <v>110.5</v>
      </c>
      <c r="W178">
        <v>12.6</v>
      </c>
      <c r="X178">
        <v>182.7</v>
      </c>
      <c r="Y178">
        <v>81.3</v>
      </c>
      <c r="Z178">
        <v>230.6</v>
      </c>
      <c r="AA178">
        <v>42.1</v>
      </c>
      <c r="AB178">
        <v>3700.8</v>
      </c>
      <c r="AC178">
        <v>539.70000000000005</v>
      </c>
      <c r="AD178">
        <v>366.5</v>
      </c>
      <c r="AE178">
        <v>542.20000000000005</v>
      </c>
    </row>
    <row r="179" spans="1:31" x14ac:dyDescent="0.25">
      <c r="A179" t="s">
        <v>1290</v>
      </c>
      <c r="B179" t="s">
        <v>88</v>
      </c>
      <c r="C179" t="s">
        <v>1266</v>
      </c>
      <c r="D179" t="s">
        <v>1209</v>
      </c>
      <c r="E179" t="s">
        <v>1234</v>
      </c>
      <c r="F179" t="s">
        <v>1238</v>
      </c>
      <c r="G179" t="s">
        <v>984</v>
      </c>
      <c r="J179" t="s">
        <v>1212</v>
      </c>
      <c r="U179">
        <v>14.8</v>
      </c>
      <c r="V179">
        <v>59.7</v>
      </c>
      <c r="W179">
        <v>120.2</v>
      </c>
      <c r="X179">
        <v>47.1</v>
      </c>
      <c r="Y179">
        <v>754.3</v>
      </c>
      <c r="Z179">
        <v>743.3</v>
      </c>
      <c r="AA179">
        <v>185.3</v>
      </c>
      <c r="AB179">
        <v>189.8</v>
      </c>
      <c r="AC179">
        <v>227.3</v>
      </c>
      <c r="AD179">
        <v>169.9</v>
      </c>
      <c r="AE179">
        <v>460.4</v>
      </c>
    </row>
    <row r="180" spans="1:31" x14ac:dyDescent="0.25">
      <c r="A180" t="s">
        <v>1291</v>
      </c>
      <c r="B180" t="s">
        <v>88</v>
      </c>
      <c r="C180" t="s">
        <v>1266</v>
      </c>
      <c r="D180" t="s">
        <v>1209</v>
      </c>
      <c r="E180" t="s">
        <v>1236</v>
      </c>
      <c r="F180" t="s">
        <v>1238</v>
      </c>
      <c r="G180" t="s">
        <v>984</v>
      </c>
      <c r="J180" t="s">
        <v>1212</v>
      </c>
      <c r="U180">
        <v>362.1</v>
      </c>
      <c r="V180">
        <v>1467</v>
      </c>
      <c r="W180">
        <v>3193.5</v>
      </c>
      <c r="X180">
        <v>1006.4</v>
      </c>
      <c r="Y180">
        <v>3420.7</v>
      </c>
      <c r="Z180">
        <v>3509.8</v>
      </c>
      <c r="AA180">
        <v>3140.9</v>
      </c>
      <c r="AB180">
        <v>16538.400000000001</v>
      </c>
      <c r="AC180">
        <v>1126.8</v>
      </c>
      <c r="AD180">
        <v>3301.9</v>
      </c>
      <c r="AE180">
        <v>2170.4</v>
      </c>
    </row>
    <row r="181" spans="1:31" x14ac:dyDescent="0.25">
      <c r="A181" t="s">
        <v>1292</v>
      </c>
      <c r="B181" t="s">
        <v>88</v>
      </c>
      <c r="C181" t="s">
        <v>1266</v>
      </c>
      <c r="D181" t="s">
        <v>1209</v>
      </c>
      <c r="E181" t="s">
        <v>1210</v>
      </c>
      <c r="F181" t="s">
        <v>1252</v>
      </c>
      <c r="G181" t="s">
        <v>984</v>
      </c>
      <c r="J181" t="s">
        <v>1212</v>
      </c>
      <c r="U181">
        <v>3.1</v>
      </c>
      <c r="V181">
        <v>8.1999999999999993</v>
      </c>
      <c r="W181">
        <v>55</v>
      </c>
      <c r="X181">
        <v>3.4</v>
      </c>
      <c r="Y181">
        <v>158.1</v>
      </c>
      <c r="Z181">
        <v>31.5</v>
      </c>
      <c r="AA181">
        <v>130.5</v>
      </c>
      <c r="AB181">
        <v>478.7</v>
      </c>
      <c r="AC181">
        <v>10.4</v>
      </c>
      <c r="AD181">
        <v>19.899999999999999</v>
      </c>
      <c r="AE181">
        <v>5</v>
      </c>
    </row>
    <row r="182" spans="1:31" x14ac:dyDescent="0.25">
      <c r="A182" t="s">
        <v>1293</v>
      </c>
      <c r="B182" t="s">
        <v>88</v>
      </c>
      <c r="C182" t="s">
        <v>1266</v>
      </c>
      <c r="D182" t="s">
        <v>1209</v>
      </c>
      <c r="E182" t="s">
        <v>1214</v>
      </c>
      <c r="F182" t="s">
        <v>1252</v>
      </c>
      <c r="G182" t="s">
        <v>984</v>
      </c>
      <c r="J182" t="s">
        <v>1212</v>
      </c>
      <c r="U182">
        <v>0.3</v>
      </c>
      <c r="V182">
        <v>0.7</v>
      </c>
      <c r="W182">
        <v>1.4</v>
      </c>
      <c r="X182">
        <v>3.7</v>
      </c>
      <c r="Y182">
        <v>6</v>
      </c>
      <c r="Z182">
        <v>27.5</v>
      </c>
      <c r="AA182">
        <v>2.5</v>
      </c>
      <c r="AB182">
        <v>2</v>
      </c>
      <c r="AC182">
        <v>1.4</v>
      </c>
      <c r="AD182">
        <v>18.8</v>
      </c>
      <c r="AE182">
        <v>5.4</v>
      </c>
    </row>
    <row r="183" spans="1:31" x14ac:dyDescent="0.25">
      <c r="A183" t="s">
        <v>1294</v>
      </c>
      <c r="B183" t="s">
        <v>88</v>
      </c>
      <c r="C183" t="s">
        <v>1266</v>
      </c>
      <c r="D183" t="s">
        <v>1209</v>
      </c>
      <c r="E183" t="s">
        <v>1216</v>
      </c>
      <c r="F183" t="s">
        <v>1252</v>
      </c>
      <c r="G183" t="s">
        <v>984</v>
      </c>
      <c r="J183" t="s">
        <v>1212</v>
      </c>
      <c r="U183">
        <v>7.6</v>
      </c>
      <c r="V183">
        <v>1.3</v>
      </c>
      <c r="W183">
        <v>0.8</v>
      </c>
      <c r="X183">
        <v>0.5</v>
      </c>
      <c r="Y183">
        <v>2.4</v>
      </c>
      <c r="Z183">
        <v>4.3</v>
      </c>
      <c r="AA183">
        <v>5.8</v>
      </c>
      <c r="AB183">
        <v>140</v>
      </c>
      <c r="AC183">
        <v>0.9</v>
      </c>
      <c r="AD183">
        <v>69.8</v>
      </c>
      <c r="AE183">
        <v>6.8</v>
      </c>
    </row>
    <row r="184" spans="1:31" x14ac:dyDescent="0.25">
      <c r="A184" t="s">
        <v>1295</v>
      </c>
      <c r="B184" t="s">
        <v>88</v>
      </c>
      <c r="C184" t="s">
        <v>1266</v>
      </c>
      <c r="D184" t="s">
        <v>1209</v>
      </c>
      <c r="E184" t="s">
        <v>1218</v>
      </c>
      <c r="F184" t="s">
        <v>1252</v>
      </c>
      <c r="G184" t="s">
        <v>984</v>
      </c>
      <c r="J184" t="s">
        <v>1212</v>
      </c>
      <c r="U184">
        <v>0.8</v>
      </c>
      <c r="V184">
        <v>11.9</v>
      </c>
      <c r="W184">
        <v>14.8</v>
      </c>
      <c r="X184">
        <v>0.6</v>
      </c>
      <c r="Y184">
        <v>58.7</v>
      </c>
      <c r="Z184">
        <v>8.5</v>
      </c>
      <c r="AA184">
        <v>1.6</v>
      </c>
      <c r="AB184">
        <v>1.4</v>
      </c>
      <c r="AC184">
        <v>0.9</v>
      </c>
      <c r="AD184">
        <v>2</v>
      </c>
      <c r="AE184">
        <v>0.7</v>
      </c>
    </row>
    <row r="185" spans="1:31" x14ac:dyDescent="0.25">
      <c r="A185" t="s">
        <v>1296</v>
      </c>
      <c r="B185" t="s">
        <v>88</v>
      </c>
      <c r="C185" t="s">
        <v>1266</v>
      </c>
      <c r="D185" t="s">
        <v>1209</v>
      </c>
      <c r="E185" t="s">
        <v>1220</v>
      </c>
      <c r="F185" t="s">
        <v>1252</v>
      </c>
      <c r="G185" t="s">
        <v>984</v>
      </c>
      <c r="J185" t="s">
        <v>1212</v>
      </c>
      <c r="U185">
        <v>1.1000000000000001</v>
      </c>
      <c r="V185">
        <v>1.5</v>
      </c>
      <c r="W185">
        <v>1.5</v>
      </c>
      <c r="X185">
        <v>1.6</v>
      </c>
      <c r="Y185">
        <v>11.8</v>
      </c>
      <c r="Z185">
        <v>11.1</v>
      </c>
      <c r="AA185">
        <v>7.3</v>
      </c>
      <c r="AB185">
        <v>3.5</v>
      </c>
      <c r="AC185">
        <v>7.4</v>
      </c>
      <c r="AD185">
        <v>1.9</v>
      </c>
      <c r="AE185">
        <v>18.7</v>
      </c>
    </row>
    <row r="186" spans="1:31" x14ac:dyDescent="0.25">
      <c r="A186" t="s">
        <v>1297</v>
      </c>
      <c r="B186" t="s">
        <v>88</v>
      </c>
      <c r="C186" t="s">
        <v>1266</v>
      </c>
      <c r="D186" t="s">
        <v>1209</v>
      </c>
      <c r="E186" t="s">
        <v>1222</v>
      </c>
      <c r="F186" t="s">
        <v>1252</v>
      </c>
      <c r="G186" t="s">
        <v>984</v>
      </c>
      <c r="J186" t="s">
        <v>1212</v>
      </c>
      <c r="U186">
        <v>1.3</v>
      </c>
      <c r="V186">
        <v>1.6</v>
      </c>
      <c r="W186">
        <v>2.6</v>
      </c>
      <c r="X186">
        <v>3</v>
      </c>
      <c r="Y186">
        <v>8.5</v>
      </c>
      <c r="Z186">
        <v>3.9</v>
      </c>
      <c r="AA186">
        <v>2</v>
      </c>
      <c r="AB186">
        <v>13.4</v>
      </c>
      <c r="AC186">
        <v>4.3</v>
      </c>
      <c r="AD186">
        <v>11.3</v>
      </c>
      <c r="AE186">
        <v>12.2</v>
      </c>
    </row>
    <row r="187" spans="1:31" x14ac:dyDescent="0.25">
      <c r="A187" t="s">
        <v>1298</v>
      </c>
      <c r="B187" t="s">
        <v>88</v>
      </c>
      <c r="C187" t="s">
        <v>1266</v>
      </c>
      <c r="D187" t="s">
        <v>1209</v>
      </c>
      <c r="E187" t="s">
        <v>1224</v>
      </c>
      <c r="F187" t="s">
        <v>1252</v>
      </c>
      <c r="G187" t="s">
        <v>984</v>
      </c>
      <c r="J187" t="s">
        <v>1212</v>
      </c>
      <c r="U187">
        <v>3.6</v>
      </c>
      <c r="V187">
        <v>58.4</v>
      </c>
      <c r="W187">
        <v>42.7</v>
      </c>
      <c r="X187">
        <v>17.2</v>
      </c>
      <c r="Y187">
        <v>32.4</v>
      </c>
      <c r="Z187">
        <v>41.1</v>
      </c>
      <c r="AA187">
        <v>25.6</v>
      </c>
      <c r="AB187">
        <v>1711.2</v>
      </c>
      <c r="AC187">
        <v>9.4</v>
      </c>
      <c r="AD187">
        <v>25.8</v>
      </c>
      <c r="AE187">
        <v>19.8</v>
      </c>
    </row>
    <row r="188" spans="1:31" x14ac:dyDescent="0.25">
      <c r="A188" t="s">
        <v>1299</v>
      </c>
      <c r="B188" t="s">
        <v>88</v>
      </c>
      <c r="C188" t="s">
        <v>1266</v>
      </c>
      <c r="D188" t="s">
        <v>1209</v>
      </c>
      <c r="E188" t="s">
        <v>1226</v>
      </c>
      <c r="F188" t="s">
        <v>1252</v>
      </c>
      <c r="G188" t="s">
        <v>984</v>
      </c>
      <c r="J188" t="s">
        <v>1212</v>
      </c>
      <c r="U188">
        <v>3.3</v>
      </c>
      <c r="V188">
        <v>34.200000000000003</v>
      </c>
      <c r="W188">
        <v>6.8</v>
      </c>
      <c r="X188">
        <v>8.1999999999999993</v>
      </c>
      <c r="Y188">
        <v>9.9</v>
      </c>
      <c r="Z188">
        <v>33</v>
      </c>
      <c r="AA188">
        <v>6.6</v>
      </c>
      <c r="AB188">
        <v>198.2</v>
      </c>
      <c r="AC188">
        <v>10.6</v>
      </c>
      <c r="AD188">
        <v>13.9</v>
      </c>
      <c r="AE188">
        <v>23.3</v>
      </c>
    </row>
    <row r="189" spans="1:31" x14ac:dyDescent="0.25">
      <c r="A189" t="s">
        <v>1300</v>
      </c>
      <c r="B189" t="s">
        <v>88</v>
      </c>
      <c r="C189" t="s">
        <v>1266</v>
      </c>
      <c r="D189" t="s">
        <v>1209</v>
      </c>
      <c r="E189" t="s">
        <v>1228</v>
      </c>
      <c r="F189" t="s">
        <v>1252</v>
      </c>
      <c r="G189" t="s">
        <v>984</v>
      </c>
      <c r="J189" t="s">
        <v>1212</v>
      </c>
      <c r="U189">
        <v>2.4</v>
      </c>
      <c r="V189">
        <v>0.3</v>
      </c>
      <c r="W189">
        <v>0.2</v>
      </c>
      <c r="X189">
        <v>0.1</v>
      </c>
      <c r="Y189">
        <v>4</v>
      </c>
      <c r="Z189">
        <v>0.7</v>
      </c>
      <c r="AB189">
        <v>5.2</v>
      </c>
      <c r="AC189">
        <v>0.1</v>
      </c>
      <c r="AD189">
        <v>42.9</v>
      </c>
    </row>
    <row r="190" spans="1:31" x14ac:dyDescent="0.25">
      <c r="A190" t="s">
        <v>1301</v>
      </c>
      <c r="B190" t="s">
        <v>88</v>
      </c>
      <c r="C190" t="s">
        <v>1266</v>
      </c>
      <c r="D190" t="s">
        <v>1209</v>
      </c>
      <c r="E190" t="s">
        <v>1230</v>
      </c>
      <c r="F190" t="s">
        <v>1252</v>
      </c>
      <c r="G190" t="s">
        <v>984</v>
      </c>
      <c r="J190" t="s">
        <v>1212</v>
      </c>
      <c r="V190">
        <v>0.5</v>
      </c>
      <c r="W190">
        <v>0.1</v>
      </c>
      <c r="X190">
        <v>0.1</v>
      </c>
      <c r="Y190">
        <v>0.3</v>
      </c>
      <c r="Z190">
        <v>1.9</v>
      </c>
      <c r="AA190">
        <v>6.5</v>
      </c>
      <c r="AB190">
        <v>0.2</v>
      </c>
      <c r="AC190">
        <v>0.1</v>
      </c>
      <c r="AD190">
        <v>0.2</v>
      </c>
      <c r="AE190">
        <v>0.5</v>
      </c>
    </row>
    <row r="191" spans="1:31" x14ac:dyDescent="0.25">
      <c r="A191" t="s">
        <v>1302</v>
      </c>
      <c r="B191" t="s">
        <v>88</v>
      </c>
      <c r="C191" t="s">
        <v>1266</v>
      </c>
      <c r="D191" t="s">
        <v>1209</v>
      </c>
      <c r="E191" t="s">
        <v>1232</v>
      </c>
      <c r="F191" t="s">
        <v>1252</v>
      </c>
      <c r="G191" t="s">
        <v>984</v>
      </c>
      <c r="J191" t="s">
        <v>1212</v>
      </c>
      <c r="U191">
        <v>50</v>
      </c>
      <c r="V191">
        <v>5.3</v>
      </c>
      <c r="W191">
        <v>0.8</v>
      </c>
      <c r="X191">
        <v>9.1</v>
      </c>
      <c r="Y191">
        <v>5.8</v>
      </c>
      <c r="Z191">
        <v>10</v>
      </c>
      <c r="AA191">
        <v>2.5</v>
      </c>
      <c r="AB191">
        <v>160.9</v>
      </c>
      <c r="AC191">
        <v>28.4</v>
      </c>
      <c r="AD191">
        <v>18.3</v>
      </c>
      <c r="AE191">
        <v>38.700000000000003</v>
      </c>
    </row>
    <row r="192" spans="1:31" x14ac:dyDescent="0.25">
      <c r="A192" t="s">
        <v>1303</v>
      </c>
      <c r="B192" t="s">
        <v>88</v>
      </c>
      <c r="C192" t="s">
        <v>1266</v>
      </c>
      <c r="D192" t="s">
        <v>1209</v>
      </c>
      <c r="E192" t="s">
        <v>1234</v>
      </c>
      <c r="F192" t="s">
        <v>1252</v>
      </c>
      <c r="G192" t="s">
        <v>984</v>
      </c>
      <c r="J192" t="s">
        <v>1212</v>
      </c>
      <c r="U192">
        <v>1.2</v>
      </c>
      <c r="V192">
        <v>1.4</v>
      </c>
      <c r="W192">
        <v>2.6</v>
      </c>
      <c r="X192">
        <v>0.9</v>
      </c>
      <c r="Y192">
        <v>15.7</v>
      </c>
      <c r="Z192">
        <v>12.6</v>
      </c>
      <c r="AA192">
        <v>2.2999999999999998</v>
      </c>
      <c r="AB192">
        <v>3</v>
      </c>
      <c r="AC192">
        <v>3.6</v>
      </c>
      <c r="AD192">
        <v>2</v>
      </c>
      <c r="AE192">
        <v>10</v>
      </c>
    </row>
    <row r="193" spans="1:32" x14ac:dyDescent="0.25">
      <c r="A193" t="s">
        <v>1304</v>
      </c>
      <c r="B193" t="s">
        <v>88</v>
      </c>
      <c r="C193" t="s">
        <v>1266</v>
      </c>
      <c r="D193" t="s">
        <v>1209</v>
      </c>
      <c r="E193" t="s">
        <v>1236</v>
      </c>
      <c r="F193" t="s">
        <v>1252</v>
      </c>
      <c r="G193" t="s">
        <v>984</v>
      </c>
      <c r="J193" t="s">
        <v>1212</v>
      </c>
      <c r="U193">
        <v>3.7</v>
      </c>
      <c r="V193">
        <v>3.8</v>
      </c>
      <c r="W193">
        <v>8.9</v>
      </c>
      <c r="X193">
        <v>1.7</v>
      </c>
      <c r="Y193">
        <v>6.3</v>
      </c>
      <c r="Z193">
        <v>5.8</v>
      </c>
      <c r="AA193">
        <v>4.5999999999999996</v>
      </c>
      <c r="AB193">
        <v>37.9</v>
      </c>
      <c r="AC193">
        <v>2.1</v>
      </c>
      <c r="AD193">
        <v>6</v>
      </c>
      <c r="AE193">
        <v>6.2</v>
      </c>
    </row>
    <row r="194" spans="1:32" x14ac:dyDescent="0.25">
      <c r="A194" t="s">
        <v>1305</v>
      </c>
      <c r="B194" t="s">
        <v>37</v>
      </c>
      <c r="C194" t="s">
        <v>1306</v>
      </c>
      <c r="D194" t="s">
        <v>1307</v>
      </c>
      <c r="E194" t="s">
        <v>1308</v>
      </c>
      <c r="F194" t="s">
        <v>1238</v>
      </c>
      <c r="G194" t="s">
        <v>1309</v>
      </c>
      <c r="J194" t="s">
        <v>1310</v>
      </c>
      <c r="AC194">
        <v>57934.291112888073</v>
      </c>
      <c r="AD194">
        <v>6877.3828351890024</v>
      </c>
      <c r="AE194">
        <v>17114.357269496046</v>
      </c>
      <c r="AF194">
        <v>13748.511442310974</v>
      </c>
    </row>
    <row r="195" spans="1:32" x14ac:dyDescent="0.25">
      <c r="A195" t="s">
        <v>1311</v>
      </c>
      <c r="B195" t="s">
        <v>37</v>
      </c>
      <c r="C195" t="s">
        <v>1306</v>
      </c>
      <c r="D195" t="s">
        <v>1307</v>
      </c>
      <c r="E195" t="s">
        <v>1312</v>
      </c>
      <c r="F195" t="s">
        <v>1238</v>
      </c>
      <c r="G195" t="s">
        <v>1313</v>
      </c>
      <c r="J195" t="s">
        <v>1310</v>
      </c>
      <c r="AC195">
        <v>25976.224842120049</v>
      </c>
      <c r="AD195">
        <v>68185.366234019923</v>
      </c>
      <c r="AE195">
        <v>29048.38764346996</v>
      </c>
    </row>
    <row r="196" spans="1:32" x14ac:dyDescent="0.25">
      <c r="A196" t="s">
        <v>1314</v>
      </c>
      <c r="B196" t="s">
        <v>37</v>
      </c>
      <c r="C196" t="s">
        <v>1306</v>
      </c>
      <c r="D196" t="s">
        <v>1315</v>
      </c>
      <c r="E196" t="s">
        <v>1308</v>
      </c>
      <c r="F196" t="s">
        <v>1238</v>
      </c>
      <c r="G196" t="s">
        <v>1309</v>
      </c>
      <c r="J196" t="s">
        <v>1310</v>
      </c>
      <c r="AC196">
        <v>5103.559843572003</v>
      </c>
      <c r="AD196">
        <v>24687.040944788045</v>
      </c>
      <c r="AE196">
        <v>6468.7707061150068</v>
      </c>
      <c r="AF196">
        <v>9828.0013147360241</v>
      </c>
    </row>
    <row r="197" spans="1:32" x14ac:dyDescent="0.25">
      <c r="A197" t="s">
        <v>1316</v>
      </c>
      <c r="B197" t="s">
        <v>37</v>
      </c>
      <c r="C197" t="s">
        <v>1306</v>
      </c>
      <c r="D197" t="s">
        <v>1315</v>
      </c>
      <c r="E197" t="s">
        <v>1312</v>
      </c>
      <c r="F197" t="s">
        <v>1238</v>
      </c>
      <c r="G197" t="s">
        <v>1313</v>
      </c>
      <c r="J197" t="s">
        <v>1310</v>
      </c>
      <c r="AC197">
        <v>40849.623022186082</v>
      </c>
      <c r="AD197">
        <v>22890.781158730089</v>
      </c>
      <c r="AE197">
        <v>19672.24912201599</v>
      </c>
    </row>
    <row r="198" spans="1:32" x14ac:dyDescent="0.25">
      <c r="A198" t="s">
        <v>1317</v>
      </c>
      <c r="B198" t="s">
        <v>37</v>
      </c>
      <c r="C198" t="s">
        <v>1306</v>
      </c>
      <c r="D198" t="s">
        <v>1318</v>
      </c>
      <c r="E198" t="s">
        <v>1308</v>
      </c>
      <c r="F198" t="s">
        <v>1238</v>
      </c>
      <c r="G198" t="s">
        <v>1309</v>
      </c>
      <c r="J198" t="s">
        <v>1310</v>
      </c>
      <c r="AC198">
        <v>50958.50135029995</v>
      </c>
      <c r="AD198">
        <v>84205.75151994593</v>
      </c>
      <c r="AE198">
        <v>84614.363648583108</v>
      </c>
      <c r="AF198">
        <v>91900.719601312929</v>
      </c>
    </row>
    <row r="199" spans="1:32" x14ac:dyDescent="0.25">
      <c r="A199" t="s">
        <v>1319</v>
      </c>
      <c r="B199" t="s">
        <v>37</v>
      </c>
      <c r="C199" t="s">
        <v>1306</v>
      </c>
      <c r="D199" t="s">
        <v>1318</v>
      </c>
      <c r="E199" t="s">
        <v>1312</v>
      </c>
      <c r="F199" t="s">
        <v>1238</v>
      </c>
      <c r="G199" t="s">
        <v>1313</v>
      </c>
      <c r="J199" t="s">
        <v>1310</v>
      </c>
      <c r="AC199">
        <v>130282.31732920818</v>
      </c>
      <c r="AD199">
        <v>133367.76101434592</v>
      </c>
      <c r="AE199">
        <v>235379.56134748465</v>
      </c>
    </row>
    <row r="200" spans="1:32" x14ac:dyDescent="0.25">
      <c r="A200" t="s">
        <v>1320</v>
      </c>
      <c r="B200" t="s">
        <v>37</v>
      </c>
      <c r="C200" t="s">
        <v>1306</v>
      </c>
      <c r="D200" t="s">
        <v>1321</v>
      </c>
      <c r="E200" t="s">
        <v>1308</v>
      </c>
      <c r="F200" t="s">
        <v>1238</v>
      </c>
      <c r="G200" t="s">
        <v>1309</v>
      </c>
      <c r="J200" t="s">
        <v>1310</v>
      </c>
      <c r="AC200">
        <v>210891.08032853817</v>
      </c>
      <c r="AD200">
        <v>209117.25733571529</v>
      </c>
      <c r="AE200">
        <v>216689.94101068482</v>
      </c>
      <c r="AF200">
        <v>209410.20027351304</v>
      </c>
    </row>
    <row r="201" spans="1:32" x14ac:dyDescent="0.25">
      <c r="A201" t="s">
        <v>1322</v>
      </c>
      <c r="B201" t="s">
        <v>37</v>
      </c>
      <c r="C201" t="s">
        <v>1306</v>
      </c>
      <c r="D201" t="s">
        <v>1321</v>
      </c>
      <c r="E201" t="s">
        <v>1312</v>
      </c>
      <c r="F201" t="s">
        <v>1238</v>
      </c>
      <c r="G201" t="s">
        <v>1313</v>
      </c>
      <c r="J201" t="s">
        <v>1310</v>
      </c>
      <c r="AC201">
        <v>127779.26743905396</v>
      </c>
      <c r="AD201">
        <v>100443.52422614199</v>
      </c>
      <c r="AE201">
        <v>40787.234523657949</v>
      </c>
    </row>
    <row r="202" spans="1:32" x14ac:dyDescent="0.25">
      <c r="A202" t="s">
        <v>1323</v>
      </c>
      <c r="B202" t="s">
        <v>37</v>
      </c>
      <c r="C202" t="s">
        <v>1306</v>
      </c>
      <c r="D202" t="s">
        <v>1324</v>
      </c>
      <c r="E202" t="s">
        <v>1308</v>
      </c>
      <c r="F202" t="s">
        <v>1238</v>
      </c>
      <c r="G202" t="s">
        <v>1325</v>
      </c>
      <c r="J202" t="s">
        <v>1310</v>
      </c>
      <c r="AB202">
        <v>56062.061193076006</v>
      </c>
      <c r="AC202">
        <v>108892.7924623242</v>
      </c>
      <c r="AD202">
        <v>91083.13435337889</v>
      </c>
      <c r="AE202">
        <v>101728.72091648303</v>
      </c>
      <c r="AF202">
        <v>105649.23104378299</v>
      </c>
    </row>
    <row r="203" spans="1:32" x14ac:dyDescent="0.25">
      <c r="A203" t="s">
        <v>1326</v>
      </c>
      <c r="B203" t="s">
        <v>37</v>
      </c>
      <c r="C203" t="s">
        <v>1306</v>
      </c>
      <c r="D203" t="s">
        <v>1324</v>
      </c>
      <c r="E203" t="s">
        <v>1312</v>
      </c>
      <c r="F203" t="s">
        <v>1238</v>
      </c>
      <c r="G203" t="s">
        <v>1327</v>
      </c>
      <c r="J203" t="s">
        <v>1310</v>
      </c>
      <c r="AB203">
        <v>171131.94035613493</v>
      </c>
      <c r="AC203">
        <v>156258.54217234883</v>
      </c>
      <c r="AD203">
        <v>201553.1272493664</v>
      </c>
      <c r="AE203">
        <v>264427.94898466812</v>
      </c>
    </row>
    <row r="204" spans="1:32" x14ac:dyDescent="0.25">
      <c r="A204" t="s">
        <v>1328</v>
      </c>
      <c r="B204" t="s">
        <v>1329</v>
      </c>
      <c r="C204" t="s">
        <v>1330</v>
      </c>
      <c r="D204" t="s">
        <v>1331</v>
      </c>
      <c r="E204" t="s">
        <v>1332</v>
      </c>
      <c r="F204" t="s">
        <v>1333</v>
      </c>
      <c r="G204" t="s">
        <v>1334</v>
      </c>
      <c r="J204" t="s">
        <v>1335</v>
      </c>
      <c r="K204">
        <v>4</v>
      </c>
      <c r="L204">
        <v>5</v>
      </c>
      <c r="M204">
        <v>6</v>
      </c>
      <c r="N204">
        <v>2</v>
      </c>
      <c r="O204">
        <v>7</v>
      </c>
      <c r="P204">
        <v>4</v>
      </c>
      <c r="Q204">
        <v>5</v>
      </c>
      <c r="R204">
        <v>5</v>
      </c>
      <c r="S204">
        <v>4</v>
      </c>
      <c r="T204">
        <v>9</v>
      </c>
      <c r="V204">
        <v>1</v>
      </c>
      <c r="W204">
        <v>1</v>
      </c>
      <c r="AB204">
        <v>4</v>
      </c>
      <c r="AC204">
        <v>2</v>
      </c>
      <c r="AD204">
        <v>1</v>
      </c>
    </row>
    <row r="205" spans="1:32" x14ac:dyDescent="0.25">
      <c r="A205" t="s">
        <v>1336</v>
      </c>
      <c r="B205" t="s">
        <v>1329</v>
      </c>
      <c r="C205" t="s">
        <v>1330</v>
      </c>
      <c r="D205" t="s">
        <v>1331</v>
      </c>
      <c r="E205" t="s">
        <v>1337</v>
      </c>
      <c r="F205" t="s">
        <v>1333</v>
      </c>
      <c r="G205" t="s">
        <v>1334</v>
      </c>
      <c r="J205" t="s">
        <v>1335</v>
      </c>
      <c r="K205">
        <v>6</v>
      </c>
      <c r="L205">
        <v>7</v>
      </c>
      <c r="M205">
        <v>6</v>
      </c>
      <c r="N205">
        <v>9</v>
      </c>
      <c r="O205">
        <v>10</v>
      </c>
      <c r="P205">
        <v>9</v>
      </c>
      <c r="Q205">
        <v>8</v>
      </c>
      <c r="R205">
        <v>16</v>
      </c>
      <c r="S205">
        <v>17</v>
      </c>
      <c r="T205">
        <v>8</v>
      </c>
      <c r="U205">
        <v>25</v>
      </c>
      <c r="V205">
        <v>19</v>
      </c>
      <c r="W205">
        <v>15</v>
      </c>
      <c r="X205">
        <v>13</v>
      </c>
      <c r="Y205">
        <v>17</v>
      </c>
      <c r="Z205">
        <v>12</v>
      </c>
      <c r="AA205">
        <v>18</v>
      </c>
      <c r="AB205">
        <v>10</v>
      </c>
      <c r="AC205">
        <v>10</v>
      </c>
      <c r="AD205">
        <v>9</v>
      </c>
      <c r="AE205">
        <v>11</v>
      </c>
    </row>
    <row r="206" spans="1:32" x14ac:dyDescent="0.25">
      <c r="A206" t="s">
        <v>1338</v>
      </c>
      <c r="B206" t="s">
        <v>1329</v>
      </c>
      <c r="C206" t="s">
        <v>1330</v>
      </c>
      <c r="D206" t="s">
        <v>1331</v>
      </c>
      <c r="E206" t="s">
        <v>140</v>
      </c>
      <c r="F206" t="s">
        <v>1333</v>
      </c>
      <c r="G206" t="s">
        <v>1334</v>
      </c>
      <c r="J206" t="s">
        <v>1335</v>
      </c>
      <c r="K206">
        <v>8</v>
      </c>
      <c r="L206">
        <v>9</v>
      </c>
      <c r="M206">
        <v>7</v>
      </c>
      <c r="N206">
        <v>6</v>
      </c>
      <c r="O206">
        <v>10</v>
      </c>
      <c r="P206">
        <v>9</v>
      </c>
      <c r="Q206">
        <v>6</v>
      </c>
      <c r="R206">
        <v>7</v>
      </c>
      <c r="S206">
        <v>7</v>
      </c>
      <c r="T206">
        <v>13</v>
      </c>
      <c r="U206">
        <v>7</v>
      </c>
      <c r="V206">
        <v>5</v>
      </c>
      <c r="W206">
        <v>3</v>
      </c>
      <c r="X206">
        <v>5</v>
      </c>
      <c r="Y206">
        <v>8</v>
      </c>
      <c r="Z206">
        <v>6</v>
      </c>
      <c r="AA206">
        <v>7</v>
      </c>
      <c r="AB206">
        <v>11</v>
      </c>
      <c r="AC206">
        <v>10</v>
      </c>
      <c r="AD206">
        <v>6</v>
      </c>
      <c r="AE206">
        <v>6</v>
      </c>
    </row>
    <row r="207" spans="1:32" x14ac:dyDescent="0.25">
      <c r="A207" t="s">
        <v>1339</v>
      </c>
      <c r="B207" t="s">
        <v>1329</v>
      </c>
      <c r="C207" t="s">
        <v>1330</v>
      </c>
      <c r="D207" t="s">
        <v>1331</v>
      </c>
      <c r="E207" t="s">
        <v>1340</v>
      </c>
      <c r="F207" t="s">
        <v>1333</v>
      </c>
      <c r="G207" t="s">
        <v>1334</v>
      </c>
      <c r="J207" t="s">
        <v>1335</v>
      </c>
      <c r="M207">
        <v>6</v>
      </c>
      <c r="N207">
        <v>2</v>
      </c>
      <c r="O207">
        <v>4</v>
      </c>
      <c r="P207">
        <v>1</v>
      </c>
      <c r="Q207">
        <v>2</v>
      </c>
      <c r="R207">
        <v>4</v>
      </c>
      <c r="S207">
        <v>7</v>
      </c>
      <c r="T207">
        <v>8</v>
      </c>
      <c r="U207">
        <v>7</v>
      </c>
      <c r="V207">
        <v>3</v>
      </c>
      <c r="W207">
        <v>11</v>
      </c>
      <c r="X207">
        <v>6</v>
      </c>
      <c r="Z207">
        <v>1</v>
      </c>
    </row>
    <row r="208" spans="1:32" x14ac:dyDescent="0.25">
      <c r="A208" t="s">
        <v>1341</v>
      </c>
      <c r="B208" t="s">
        <v>1329</v>
      </c>
      <c r="C208" t="s">
        <v>1330</v>
      </c>
      <c r="D208" t="s">
        <v>1331</v>
      </c>
      <c r="E208" t="s">
        <v>1342</v>
      </c>
      <c r="F208" t="s">
        <v>1333</v>
      </c>
      <c r="G208" t="s">
        <v>1334</v>
      </c>
      <c r="J208" t="s">
        <v>1335</v>
      </c>
      <c r="K208">
        <v>20</v>
      </c>
      <c r="L208">
        <v>21</v>
      </c>
      <c r="M208">
        <v>25</v>
      </c>
      <c r="N208">
        <v>19</v>
      </c>
      <c r="O208">
        <v>31</v>
      </c>
      <c r="P208">
        <v>23</v>
      </c>
      <c r="Q208">
        <v>21</v>
      </c>
      <c r="R208">
        <v>32</v>
      </c>
      <c r="S208">
        <v>35</v>
      </c>
      <c r="T208">
        <v>38</v>
      </c>
      <c r="U208">
        <v>39</v>
      </c>
      <c r="V208">
        <v>28</v>
      </c>
      <c r="W208">
        <v>30</v>
      </c>
      <c r="X208">
        <v>24</v>
      </c>
      <c r="Y208">
        <v>25</v>
      </c>
      <c r="Z208">
        <v>19</v>
      </c>
      <c r="AA208">
        <v>25</v>
      </c>
      <c r="AB208">
        <v>25</v>
      </c>
      <c r="AC208">
        <v>22</v>
      </c>
      <c r="AD208">
        <v>16</v>
      </c>
      <c r="AE208">
        <v>17</v>
      </c>
    </row>
    <row r="209" spans="1:30" x14ac:dyDescent="0.25">
      <c r="A209" t="s">
        <v>1343</v>
      </c>
      <c r="B209" t="s">
        <v>1329</v>
      </c>
      <c r="C209" t="s">
        <v>1330</v>
      </c>
      <c r="D209" t="s">
        <v>1344</v>
      </c>
      <c r="E209" t="s">
        <v>1332</v>
      </c>
      <c r="F209" t="s">
        <v>1333</v>
      </c>
      <c r="G209" t="s">
        <v>1334</v>
      </c>
      <c r="J209" t="s">
        <v>1335</v>
      </c>
      <c r="Q209">
        <v>1</v>
      </c>
    </row>
    <row r="210" spans="1:30" x14ac:dyDescent="0.25">
      <c r="A210" t="s">
        <v>1345</v>
      </c>
      <c r="B210" t="s">
        <v>1329</v>
      </c>
      <c r="C210" t="s">
        <v>1330</v>
      </c>
      <c r="D210" t="s">
        <v>1344</v>
      </c>
      <c r="E210" t="s">
        <v>1337</v>
      </c>
      <c r="F210" t="s">
        <v>1333</v>
      </c>
      <c r="G210" t="s">
        <v>1334</v>
      </c>
      <c r="J210" t="s">
        <v>1335</v>
      </c>
      <c r="R210">
        <v>3</v>
      </c>
      <c r="X210">
        <v>1</v>
      </c>
      <c r="Y210">
        <v>2</v>
      </c>
    </row>
    <row r="211" spans="1:30" x14ac:dyDescent="0.25">
      <c r="A211" t="s">
        <v>1346</v>
      </c>
      <c r="B211" t="s">
        <v>1329</v>
      </c>
      <c r="C211" t="s">
        <v>1330</v>
      </c>
      <c r="D211" t="s">
        <v>1344</v>
      </c>
      <c r="E211" t="s">
        <v>140</v>
      </c>
      <c r="F211" t="s">
        <v>1333</v>
      </c>
      <c r="G211" t="s">
        <v>1334</v>
      </c>
      <c r="J211" t="s">
        <v>1335</v>
      </c>
      <c r="L211">
        <v>1</v>
      </c>
      <c r="T211">
        <v>1</v>
      </c>
      <c r="AD211">
        <v>1</v>
      </c>
    </row>
    <row r="212" spans="1:30" x14ac:dyDescent="0.25">
      <c r="A212" t="s">
        <v>1347</v>
      </c>
      <c r="B212" t="s">
        <v>1329</v>
      </c>
      <c r="C212" t="s">
        <v>1330</v>
      </c>
      <c r="D212" t="s">
        <v>1344</v>
      </c>
      <c r="E212" t="s">
        <v>1342</v>
      </c>
      <c r="F212" t="s">
        <v>1333</v>
      </c>
      <c r="G212" t="s">
        <v>1334</v>
      </c>
      <c r="J212" t="s">
        <v>1335</v>
      </c>
      <c r="L212">
        <v>1</v>
      </c>
      <c r="Q212">
        <v>1</v>
      </c>
      <c r="R212">
        <v>3</v>
      </c>
      <c r="T212">
        <v>1</v>
      </c>
      <c r="X212">
        <v>1</v>
      </c>
      <c r="Y212">
        <v>2</v>
      </c>
      <c r="AD212">
        <v>1</v>
      </c>
    </row>
    <row r="213" spans="1:30" x14ac:dyDescent="0.25">
      <c r="A213" t="s">
        <v>1348</v>
      </c>
      <c r="B213" t="s">
        <v>1329</v>
      </c>
      <c r="C213" t="s">
        <v>1330</v>
      </c>
      <c r="D213" t="s">
        <v>1349</v>
      </c>
      <c r="E213" t="s">
        <v>1332</v>
      </c>
      <c r="F213" t="s">
        <v>1333</v>
      </c>
      <c r="G213" t="s">
        <v>1334</v>
      </c>
      <c r="J213" t="s">
        <v>1335</v>
      </c>
      <c r="L213">
        <v>2</v>
      </c>
    </row>
    <row r="214" spans="1:30" x14ac:dyDescent="0.25">
      <c r="A214" t="s">
        <v>1350</v>
      </c>
      <c r="B214" t="s">
        <v>1329</v>
      </c>
      <c r="C214" t="s">
        <v>1330</v>
      </c>
      <c r="D214" t="s">
        <v>1349</v>
      </c>
      <c r="E214" t="s">
        <v>1337</v>
      </c>
      <c r="F214" t="s">
        <v>1333</v>
      </c>
      <c r="G214" t="s">
        <v>1334</v>
      </c>
      <c r="J214" t="s">
        <v>1335</v>
      </c>
      <c r="P214">
        <v>1</v>
      </c>
      <c r="Q214">
        <v>1</v>
      </c>
      <c r="R214">
        <v>1</v>
      </c>
      <c r="S214">
        <v>2</v>
      </c>
    </row>
    <row r="215" spans="1:30" x14ac:dyDescent="0.25">
      <c r="A215" t="s">
        <v>1351</v>
      </c>
      <c r="B215" t="s">
        <v>1329</v>
      </c>
      <c r="C215" t="s">
        <v>1330</v>
      </c>
      <c r="D215" t="s">
        <v>1349</v>
      </c>
      <c r="E215" t="s">
        <v>1342</v>
      </c>
      <c r="F215" t="s">
        <v>1333</v>
      </c>
      <c r="G215" t="s">
        <v>1334</v>
      </c>
      <c r="J215" t="s">
        <v>1335</v>
      </c>
      <c r="K215">
        <v>1</v>
      </c>
      <c r="L215">
        <v>2</v>
      </c>
      <c r="P215">
        <v>1</v>
      </c>
      <c r="Q215">
        <v>1</v>
      </c>
      <c r="R215">
        <v>1</v>
      </c>
      <c r="S215">
        <v>2</v>
      </c>
    </row>
    <row r="216" spans="1:30" x14ac:dyDescent="0.25">
      <c r="A216" t="s">
        <v>1352</v>
      </c>
      <c r="B216" t="s">
        <v>1329</v>
      </c>
      <c r="C216" t="s">
        <v>1330</v>
      </c>
      <c r="D216" t="s">
        <v>1353</v>
      </c>
      <c r="E216" t="s">
        <v>1332</v>
      </c>
      <c r="F216" t="s">
        <v>1333</v>
      </c>
      <c r="G216" t="s">
        <v>1334</v>
      </c>
      <c r="J216" t="s">
        <v>1335</v>
      </c>
      <c r="K216">
        <v>1</v>
      </c>
      <c r="L216">
        <v>1</v>
      </c>
      <c r="R216">
        <v>1</v>
      </c>
      <c r="T216">
        <v>1</v>
      </c>
      <c r="V216">
        <v>1</v>
      </c>
    </row>
    <row r="217" spans="1:30" x14ac:dyDescent="0.25">
      <c r="A217" t="s">
        <v>1354</v>
      </c>
      <c r="B217" t="s">
        <v>1329</v>
      </c>
      <c r="C217" t="s">
        <v>1330</v>
      </c>
      <c r="D217" t="s">
        <v>1353</v>
      </c>
      <c r="E217" t="s">
        <v>1337</v>
      </c>
      <c r="F217" t="s">
        <v>1333</v>
      </c>
      <c r="G217" t="s">
        <v>1334</v>
      </c>
      <c r="J217" t="s">
        <v>1335</v>
      </c>
      <c r="O217">
        <v>1</v>
      </c>
      <c r="P217">
        <v>1</v>
      </c>
      <c r="R217">
        <v>3</v>
      </c>
      <c r="S217">
        <v>2</v>
      </c>
      <c r="T217">
        <v>1</v>
      </c>
      <c r="W217">
        <v>1</v>
      </c>
      <c r="AC217">
        <v>1</v>
      </c>
    </row>
    <row r="218" spans="1:30" x14ac:dyDescent="0.25">
      <c r="A218" t="s">
        <v>1355</v>
      </c>
      <c r="B218" t="s">
        <v>1329</v>
      </c>
      <c r="C218" t="s">
        <v>1330</v>
      </c>
      <c r="D218" t="s">
        <v>1353</v>
      </c>
      <c r="E218" t="s">
        <v>140</v>
      </c>
      <c r="F218" t="s">
        <v>1333</v>
      </c>
      <c r="G218" t="s">
        <v>1334</v>
      </c>
      <c r="J218" t="s">
        <v>1335</v>
      </c>
      <c r="P218">
        <v>2</v>
      </c>
      <c r="Q218">
        <v>2</v>
      </c>
      <c r="R218">
        <v>3</v>
      </c>
      <c r="X218">
        <v>1</v>
      </c>
      <c r="AD218">
        <v>3</v>
      </c>
    </row>
    <row r="219" spans="1:30" x14ac:dyDescent="0.25">
      <c r="A219" t="s">
        <v>1356</v>
      </c>
      <c r="B219" t="s">
        <v>1329</v>
      </c>
      <c r="C219" t="s">
        <v>1330</v>
      </c>
      <c r="D219" t="s">
        <v>1353</v>
      </c>
      <c r="E219" t="s">
        <v>1340</v>
      </c>
      <c r="F219" t="s">
        <v>1333</v>
      </c>
      <c r="G219" t="s">
        <v>1334</v>
      </c>
      <c r="J219" t="s">
        <v>1335</v>
      </c>
      <c r="M219">
        <v>6</v>
      </c>
      <c r="P219">
        <v>1</v>
      </c>
      <c r="U219">
        <v>1</v>
      </c>
      <c r="W219">
        <v>11</v>
      </c>
      <c r="Z219">
        <v>1</v>
      </c>
    </row>
    <row r="220" spans="1:30" x14ac:dyDescent="0.25">
      <c r="A220" t="s">
        <v>1357</v>
      </c>
      <c r="B220" t="s">
        <v>1329</v>
      </c>
      <c r="C220" t="s">
        <v>1330</v>
      </c>
      <c r="D220" t="s">
        <v>1353</v>
      </c>
      <c r="E220" t="s">
        <v>1342</v>
      </c>
      <c r="F220" t="s">
        <v>1333</v>
      </c>
      <c r="G220" t="s">
        <v>1334</v>
      </c>
      <c r="J220" t="s">
        <v>1335</v>
      </c>
      <c r="K220">
        <v>1</v>
      </c>
      <c r="L220">
        <v>1</v>
      </c>
      <c r="M220">
        <v>6</v>
      </c>
      <c r="O220">
        <v>1</v>
      </c>
      <c r="P220">
        <v>4</v>
      </c>
      <c r="Q220">
        <v>2</v>
      </c>
      <c r="R220">
        <v>7</v>
      </c>
      <c r="S220">
        <v>2</v>
      </c>
      <c r="T220">
        <v>2</v>
      </c>
      <c r="U220">
        <v>1</v>
      </c>
      <c r="V220">
        <v>1</v>
      </c>
      <c r="W220">
        <v>12</v>
      </c>
      <c r="X220">
        <v>1</v>
      </c>
      <c r="Z220">
        <v>1</v>
      </c>
      <c r="AC220">
        <v>1</v>
      </c>
      <c r="AD220">
        <v>3</v>
      </c>
    </row>
    <row r="221" spans="1:30" x14ac:dyDescent="0.25">
      <c r="A221" t="s">
        <v>1358</v>
      </c>
      <c r="B221" t="s">
        <v>1329</v>
      </c>
      <c r="C221" t="s">
        <v>1330</v>
      </c>
      <c r="D221" t="s">
        <v>1359</v>
      </c>
      <c r="E221" t="s">
        <v>1337</v>
      </c>
      <c r="F221" t="s">
        <v>1333</v>
      </c>
      <c r="G221" t="s">
        <v>1334</v>
      </c>
      <c r="J221" t="s">
        <v>1335</v>
      </c>
      <c r="L221">
        <v>1</v>
      </c>
    </row>
    <row r="222" spans="1:30" x14ac:dyDescent="0.25">
      <c r="A222" t="s">
        <v>1360</v>
      </c>
      <c r="B222" t="s">
        <v>1329</v>
      </c>
      <c r="C222" t="s">
        <v>1330</v>
      </c>
      <c r="D222" t="s">
        <v>1359</v>
      </c>
      <c r="E222" t="s">
        <v>140</v>
      </c>
      <c r="F222" t="s">
        <v>1333</v>
      </c>
      <c r="G222" t="s">
        <v>1334</v>
      </c>
      <c r="J222" t="s">
        <v>1335</v>
      </c>
      <c r="T222">
        <v>1</v>
      </c>
      <c r="Z222">
        <v>1</v>
      </c>
    </row>
    <row r="223" spans="1:30" x14ac:dyDescent="0.25">
      <c r="A223" t="s">
        <v>1361</v>
      </c>
      <c r="B223" t="s">
        <v>1329</v>
      </c>
      <c r="C223" t="s">
        <v>1330</v>
      </c>
      <c r="D223" t="s">
        <v>1359</v>
      </c>
      <c r="E223" t="s">
        <v>1340</v>
      </c>
      <c r="F223" t="s">
        <v>1333</v>
      </c>
      <c r="G223" t="s">
        <v>1334</v>
      </c>
      <c r="J223" t="s">
        <v>1335</v>
      </c>
      <c r="V223">
        <v>1</v>
      </c>
    </row>
    <row r="224" spans="1:30" x14ac:dyDescent="0.25">
      <c r="A224" t="s">
        <v>1362</v>
      </c>
      <c r="B224" t="s">
        <v>1329</v>
      </c>
      <c r="C224" t="s">
        <v>1330</v>
      </c>
      <c r="D224" t="s">
        <v>1359</v>
      </c>
      <c r="E224" t="s">
        <v>1342</v>
      </c>
      <c r="F224" t="s">
        <v>1333</v>
      </c>
      <c r="G224" t="s">
        <v>1334</v>
      </c>
      <c r="J224" t="s">
        <v>1335</v>
      </c>
      <c r="L224">
        <v>1</v>
      </c>
      <c r="T224">
        <v>1</v>
      </c>
      <c r="V224">
        <v>1</v>
      </c>
      <c r="Z224">
        <v>1</v>
      </c>
    </row>
    <row r="225" spans="1:31" x14ac:dyDescent="0.25">
      <c r="A225" t="s">
        <v>1363</v>
      </c>
      <c r="B225" t="s">
        <v>1329</v>
      </c>
      <c r="C225" t="s">
        <v>1330</v>
      </c>
      <c r="D225" t="s">
        <v>1364</v>
      </c>
      <c r="E225" t="s">
        <v>140</v>
      </c>
      <c r="F225" t="s">
        <v>1333</v>
      </c>
      <c r="G225" t="s">
        <v>1334</v>
      </c>
      <c r="J225" t="s">
        <v>1335</v>
      </c>
      <c r="K225">
        <v>1</v>
      </c>
      <c r="O225">
        <v>1</v>
      </c>
      <c r="R225">
        <v>1</v>
      </c>
    </row>
    <row r="226" spans="1:31" x14ac:dyDescent="0.25">
      <c r="A226" t="s">
        <v>1365</v>
      </c>
      <c r="B226" t="s">
        <v>1329</v>
      </c>
      <c r="C226" t="s">
        <v>1330</v>
      </c>
      <c r="D226" t="s">
        <v>1364</v>
      </c>
      <c r="E226" t="s">
        <v>1340</v>
      </c>
      <c r="F226" t="s">
        <v>1333</v>
      </c>
      <c r="G226" t="s">
        <v>1334</v>
      </c>
      <c r="J226" t="s">
        <v>1335</v>
      </c>
      <c r="N226">
        <v>1</v>
      </c>
      <c r="O226">
        <v>3</v>
      </c>
    </row>
    <row r="227" spans="1:31" x14ac:dyDescent="0.25">
      <c r="A227" t="s">
        <v>1366</v>
      </c>
      <c r="B227" t="s">
        <v>1329</v>
      </c>
      <c r="C227" t="s">
        <v>1330</v>
      </c>
      <c r="D227" t="s">
        <v>1364</v>
      </c>
      <c r="E227" t="s">
        <v>1342</v>
      </c>
      <c r="F227" t="s">
        <v>1333</v>
      </c>
      <c r="G227" t="s">
        <v>1334</v>
      </c>
      <c r="J227" t="s">
        <v>1335</v>
      </c>
      <c r="K227">
        <v>2</v>
      </c>
      <c r="N227">
        <v>1</v>
      </c>
      <c r="O227">
        <v>4</v>
      </c>
      <c r="R227">
        <v>1</v>
      </c>
    </row>
    <row r="228" spans="1:31" x14ac:dyDescent="0.25">
      <c r="A228" t="s">
        <v>1367</v>
      </c>
      <c r="B228" t="s">
        <v>1329</v>
      </c>
      <c r="C228" t="s">
        <v>1330</v>
      </c>
      <c r="D228" t="s">
        <v>1368</v>
      </c>
      <c r="E228" t="s">
        <v>1332</v>
      </c>
      <c r="F228" t="s">
        <v>1333</v>
      </c>
      <c r="G228" t="s">
        <v>1334</v>
      </c>
      <c r="J228" t="s">
        <v>1335</v>
      </c>
      <c r="M228">
        <v>1</v>
      </c>
      <c r="P228">
        <v>1</v>
      </c>
      <c r="R228">
        <v>2</v>
      </c>
      <c r="T228">
        <v>3</v>
      </c>
    </row>
    <row r="229" spans="1:31" x14ac:dyDescent="0.25">
      <c r="A229" t="s">
        <v>1369</v>
      </c>
      <c r="B229" t="s">
        <v>1329</v>
      </c>
      <c r="C229" t="s">
        <v>1330</v>
      </c>
      <c r="D229" t="s">
        <v>1368</v>
      </c>
      <c r="E229" t="s">
        <v>1337</v>
      </c>
      <c r="F229" t="s">
        <v>1333</v>
      </c>
      <c r="G229" t="s">
        <v>1334</v>
      </c>
      <c r="J229" t="s">
        <v>1335</v>
      </c>
      <c r="K229">
        <v>1</v>
      </c>
      <c r="N229">
        <v>3</v>
      </c>
      <c r="O229">
        <v>1</v>
      </c>
      <c r="Q229">
        <v>3</v>
      </c>
      <c r="S229">
        <v>5</v>
      </c>
      <c r="T229">
        <v>2</v>
      </c>
      <c r="U229">
        <v>2</v>
      </c>
      <c r="V229">
        <v>1</v>
      </c>
      <c r="W229">
        <v>2</v>
      </c>
      <c r="X229">
        <v>4</v>
      </c>
      <c r="Z229">
        <v>3</v>
      </c>
      <c r="AA229">
        <v>1</v>
      </c>
      <c r="AC229">
        <v>1</v>
      </c>
      <c r="AD229">
        <v>2</v>
      </c>
      <c r="AE229">
        <v>1</v>
      </c>
    </row>
    <row r="230" spans="1:31" x14ac:dyDescent="0.25">
      <c r="A230" t="s">
        <v>1370</v>
      </c>
      <c r="B230" t="s">
        <v>1329</v>
      </c>
      <c r="C230" t="s">
        <v>1330</v>
      </c>
      <c r="D230" t="s">
        <v>1368</v>
      </c>
      <c r="E230" t="s">
        <v>140</v>
      </c>
      <c r="F230" t="s">
        <v>1333</v>
      </c>
      <c r="G230" t="s">
        <v>1334</v>
      </c>
      <c r="J230" t="s">
        <v>1335</v>
      </c>
      <c r="L230">
        <v>3</v>
      </c>
      <c r="N230">
        <v>1</v>
      </c>
      <c r="O230">
        <v>1</v>
      </c>
      <c r="R230">
        <v>1</v>
      </c>
      <c r="S230">
        <v>1</v>
      </c>
      <c r="T230">
        <v>3</v>
      </c>
      <c r="V230">
        <v>2</v>
      </c>
      <c r="X230">
        <v>1</v>
      </c>
      <c r="Y230">
        <v>1</v>
      </c>
      <c r="AA230">
        <v>1</v>
      </c>
      <c r="AB230">
        <v>1</v>
      </c>
      <c r="AC230">
        <v>1</v>
      </c>
    </row>
    <row r="231" spans="1:31" x14ac:dyDescent="0.25">
      <c r="A231" t="s">
        <v>1371</v>
      </c>
      <c r="B231" t="s">
        <v>1329</v>
      </c>
      <c r="C231" t="s">
        <v>1330</v>
      </c>
      <c r="D231" t="s">
        <v>1368</v>
      </c>
      <c r="E231" t="s">
        <v>1340</v>
      </c>
      <c r="F231" t="s">
        <v>1333</v>
      </c>
      <c r="G231" t="s">
        <v>1334</v>
      </c>
      <c r="J231" t="s">
        <v>1335</v>
      </c>
      <c r="O231">
        <v>1</v>
      </c>
    </row>
    <row r="232" spans="1:31" x14ac:dyDescent="0.25">
      <c r="A232" t="s">
        <v>1372</v>
      </c>
      <c r="B232" t="s">
        <v>1329</v>
      </c>
      <c r="C232" t="s">
        <v>1330</v>
      </c>
      <c r="D232" t="s">
        <v>1368</v>
      </c>
      <c r="E232" t="s">
        <v>1342</v>
      </c>
      <c r="F232" t="s">
        <v>1333</v>
      </c>
      <c r="G232" t="s">
        <v>1334</v>
      </c>
      <c r="J232" t="s">
        <v>1335</v>
      </c>
      <c r="K232">
        <v>1</v>
      </c>
      <c r="L232">
        <v>3</v>
      </c>
      <c r="M232">
        <v>1</v>
      </c>
      <c r="N232">
        <v>4</v>
      </c>
      <c r="O232">
        <v>3</v>
      </c>
      <c r="P232">
        <v>1</v>
      </c>
      <c r="Q232">
        <v>3</v>
      </c>
      <c r="R232">
        <v>3</v>
      </c>
      <c r="S232">
        <v>6</v>
      </c>
      <c r="T232">
        <v>8</v>
      </c>
      <c r="U232">
        <v>2</v>
      </c>
      <c r="V232">
        <v>3</v>
      </c>
      <c r="W232">
        <v>2</v>
      </c>
      <c r="X232">
        <v>5</v>
      </c>
      <c r="Y232">
        <v>1</v>
      </c>
      <c r="Z232">
        <v>3</v>
      </c>
      <c r="AA232">
        <v>2</v>
      </c>
      <c r="AB232">
        <v>1</v>
      </c>
      <c r="AC232">
        <v>2</v>
      </c>
      <c r="AD232">
        <v>2</v>
      </c>
      <c r="AE232">
        <v>1</v>
      </c>
    </row>
    <row r="233" spans="1:31" x14ac:dyDescent="0.25">
      <c r="A233" t="s">
        <v>1373</v>
      </c>
      <c r="B233" t="s">
        <v>1329</v>
      </c>
      <c r="C233" t="s">
        <v>1330</v>
      </c>
      <c r="D233" t="s">
        <v>1374</v>
      </c>
      <c r="E233" t="s">
        <v>1332</v>
      </c>
      <c r="F233" t="s">
        <v>1333</v>
      </c>
      <c r="G233" t="s">
        <v>1334</v>
      </c>
      <c r="J233" t="s">
        <v>1335</v>
      </c>
      <c r="M233">
        <v>1</v>
      </c>
      <c r="N233">
        <v>1</v>
      </c>
      <c r="O233">
        <v>1</v>
      </c>
      <c r="T233">
        <v>1</v>
      </c>
      <c r="AB233">
        <v>2</v>
      </c>
      <c r="AD233">
        <v>1</v>
      </c>
    </row>
    <row r="234" spans="1:31" x14ac:dyDescent="0.25">
      <c r="A234" t="s">
        <v>1375</v>
      </c>
      <c r="B234" t="s">
        <v>1329</v>
      </c>
      <c r="C234" t="s">
        <v>1330</v>
      </c>
      <c r="D234" t="s">
        <v>1374</v>
      </c>
      <c r="E234" t="s">
        <v>1337</v>
      </c>
      <c r="F234" t="s">
        <v>1333</v>
      </c>
      <c r="G234" t="s">
        <v>1334</v>
      </c>
      <c r="J234" t="s">
        <v>1335</v>
      </c>
      <c r="N234">
        <v>3</v>
      </c>
      <c r="O234">
        <v>1</v>
      </c>
      <c r="P234">
        <v>2</v>
      </c>
      <c r="Q234">
        <v>1</v>
      </c>
      <c r="R234">
        <v>1</v>
      </c>
      <c r="T234">
        <v>4</v>
      </c>
      <c r="W234">
        <v>2</v>
      </c>
      <c r="Y234">
        <v>6</v>
      </c>
      <c r="AA234">
        <v>2</v>
      </c>
      <c r="AC234">
        <v>1</v>
      </c>
      <c r="AD234">
        <v>1</v>
      </c>
    </row>
    <row r="235" spans="1:31" x14ac:dyDescent="0.25">
      <c r="A235" t="s">
        <v>1376</v>
      </c>
      <c r="B235" t="s">
        <v>1329</v>
      </c>
      <c r="C235" t="s">
        <v>1330</v>
      </c>
      <c r="D235" t="s">
        <v>1374</v>
      </c>
      <c r="E235" t="s">
        <v>140</v>
      </c>
      <c r="F235" t="s">
        <v>1333</v>
      </c>
      <c r="G235" t="s">
        <v>1334</v>
      </c>
      <c r="J235" t="s">
        <v>1335</v>
      </c>
      <c r="K235">
        <v>1</v>
      </c>
      <c r="M235">
        <v>1</v>
      </c>
      <c r="O235">
        <v>1</v>
      </c>
      <c r="P235">
        <v>2</v>
      </c>
      <c r="R235">
        <v>1</v>
      </c>
      <c r="T235">
        <v>2</v>
      </c>
      <c r="W235">
        <v>1</v>
      </c>
      <c r="Y235">
        <v>1</v>
      </c>
      <c r="Z235">
        <v>1</v>
      </c>
      <c r="AA235">
        <v>2</v>
      </c>
      <c r="AC235">
        <v>2</v>
      </c>
    </row>
    <row r="236" spans="1:31" x14ac:dyDescent="0.25">
      <c r="A236" t="s">
        <v>1377</v>
      </c>
      <c r="B236" t="s">
        <v>1329</v>
      </c>
      <c r="C236" t="s">
        <v>1330</v>
      </c>
      <c r="D236" t="s">
        <v>1374</v>
      </c>
      <c r="E236" t="s">
        <v>1340</v>
      </c>
      <c r="F236" t="s">
        <v>1333</v>
      </c>
      <c r="G236" t="s">
        <v>1334</v>
      </c>
      <c r="J236" t="s">
        <v>1335</v>
      </c>
      <c r="S236">
        <v>3</v>
      </c>
      <c r="T236">
        <v>1</v>
      </c>
    </row>
    <row r="237" spans="1:31" x14ac:dyDescent="0.25">
      <c r="A237" t="s">
        <v>1378</v>
      </c>
      <c r="B237" t="s">
        <v>1329</v>
      </c>
      <c r="C237" t="s">
        <v>1330</v>
      </c>
      <c r="D237" t="s">
        <v>1374</v>
      </c>
      <c r="E237" t="s">
        <v>1342</v>
      </c>
      <c r="F237" t="s">
        <v>1333</v>
      </c>
      <c r="G237" t="s">
        <v>1334</v>
      </c>
      <c r="J237" t="s">
        <v>1335</v>
      </c>
      <c r="K237">
        <v>1</v>
      </c>
      <c r="M237">
        <v>2</v>
      </c>
      <c r="N237">
        <v>4</v>
      </c>
      <c r="O237">
        <v>3</v>
      </c>
      <c r="P237">
        <v>4</v>
      </c>
      <c r="Q237">
        <v>1</v>
      </c>
      <c r="R237">
        <v>2</v>
      </c>
      <c r="S237">
        <v>3</v>
      </c>
      <c r="T237">
        <v>8</v>
      </c>
      <c r="W237">
        <v>3</v>
      </c>
      <c r="Y237">
        <v>7</v>
      </c>
      <c r="Z237">
        <v>1</v>
      </c>
      <c r="AA237">
        <v>4</v>
      </c>
      <c r="AB237">
        <v>2</v>
      </c>
      <c r="AC237">
        <v>3</v>
      </c>
      <c r="AD237">
        <v>2</v>
      </c>
    </row>
    <row r="238" spans="1:31" x14ac:dyDescent="0.25">
      <c r="A238" t="s">
        <v>1379</v>
      </c>
      <c r="B238" t="s">
        <v>1329</v>
      </c>
      <c r="C238" t="s">
        <v>1330</v>
      </c>
      <c r="D238" t="s">
        <v>1380</v>
      </c>
      <c r="E238" t="s">
        <v>1332</v>
      </c>
      <c r="F238" t="s">
        <v>1333</v>
      </c>
      <c r="G238" t="s">
        <v>1334</v>
      </c>
      <c r="J238" t="s">
        <v>1335</v>
      </c>
      <c r="K238">
        <v>2</v>
      </c>
      <c r="M238">
        <v>2</v>
      </c>
      <c r="O238">
        <v>2</v>
      </c>
      <c r="P238">
        <v>1</v>
      </c>
      <c r="Q238">
        <v>2</v>
      </c>
      <c r="S238">
        <v>1</v>
      </c>
    </row>
    <row r="239" spans="1:31" x14ac:dyDescent="0.25">
      <c r="A239" t="s">
        <v>1381</v>
      </c>
      <c r="B239" t="s">
        <v>1329</v>
      </c>
      <c r="C239" t="s">
        <v>1330</v>
      </c>
      <c r="D239" t="s">
        <v>1380</v>
      </c>
      <c r="E239" t="s">
        <v>1337</v>
      </c>
      <c r="F239" t="s">
        <v>1333</v>
      </c>
      <c r="G239" t="s">
        <v>1334</v>
      </c>
      <c r="J239" t="s">
        <v>1335</v>
      </c>
      <c r="K239">
        <v>1</v>
      </c>
      <c r="L239">
        <v>2</v>
      </c>
      <c r="M239">
        <v>1</v>
      </c>
      <c r="N239">
        <v>1</v>
      </c>
      <c r="P239">
        <v>1</v>
      </c>
      <c r="R239">
        <v>4</v>
      </c>
      <c r="S239">
        <v>7</v>
      </c>
      <c r="T239">
        <v>1</v>
      </c>
      <c r="U239">
        <v>13</v>
      </c>
      <c r="V239">
        <v>13</v>
      </c>
      <c r="W239">
        <v>1</v>
      </c>
      <c r="X239">
        <v>2</v>
      </c>
      <c r="Y239">
        <v>6</v>
      </c>
      <c r="Z239">
        <v>7</v>
      </c>
      <c r="AA239">
        <v>2</v>
      </c>
      <c r="AB239">
        <v>1</v>
      </c>
      <c r="AC239">
        <v>3</v>
      </c>
      <c r="AD239">
        <v>2</v>
      </c>
      <c r="AE239">
        <v>2</v>
      </c>
    </row>
    <row r="240" spans="1:31" x14ac:dyDescent="0.25">
      <c r="A240" t="s">
        <v>1382</v>
      </c>
      <c r="B240" t="s">
        <v>1329</v>
      </c>
      <c r="C240" t="s">
        <v>1330</v>
      </c>
      <c r="D240" t="s">
        <v>1380</v>
      </c>
      <c r="E240" t="s">
        <v>140</v>
      </c>
      <c r="F240" t="s">
        <v>1333</v>
      </c>
      <c r="G240" t="s">
        <v>1334</v>
      </c>
      <c r="J240" t="s">
        <v>1335</v>
      </c>
      <c r="K240">
        <v>1</v>
      </c>
      <c r="L240">
        <v>1</v>
      </c>
      <c r="N240">
        <v>2</v>
      </c>
      <c r="O240">
        <v>1</v>
      </c>
      <c r="P240">
        <v>3</v>
      </c>
      <c r="Q240">
        <v>2</v>
      </c>
      <c r="S240">
        <v>1</v>
      </c>
      <c r="T240">
        <v>2</v>
      </c>
      <c r="U240">
        <v>4</v>
      </c>
      <c r="W240">
        <v>1</v>
      </c>
      <c r="X240">
        <v>1</v>
      </c>
      <c r="Y240">
        <v>3</v>
      </c>
      <c r="AA240">
        <v>2</v>
      </c>
      <c r="AB240">
        <v>5</v>
      </c>
      <c r="AC240">
        <v>3</v>
      </c>
      <c r="AE240">
        <v>2</v>
      </c>
    </row>
    <row r="241" spans="1:31" x14ac:dyDescent="0.25">
      <c r="A241" t="s">
        <v>1383</v>
      </c>
      <c r="B241" t="s">
        <v>1329</v>
      </c>
      <c r="C241" t="s">
        <v>1330</v>
      </c>
      <c r="D241" t="s">
        <v>1380</v>
      </c>
      <c r="E241" t="s">
        <v>1340</v>
      </c>
      <c r="F241" t="s">
        <v>1333</v>
      </c>
      <c r="G241" t="s">
        <v>1334</v>
      </c>
      <c r="J241" t="s">
        <v>1335</v>
      </c>
      <c r="R241">
        <v>3</v>
      </c>
      <c r="T241">
        <v>1</v>
      </c>
    </row>
    <row r="242" spans="1:31" x14ac:dyDescent="0.25">
      <c r="A242" t="s">
        <v>1384</v>
      </c>
      <c r="B242" t="s">
        <v>1329</v>
      </c>
      <c r="C242" t="s">
        <v>1330</v>
      </c>
      <c r="D242" t="s">
        <v>1380</v>
      </c>
      <c r="E242" t="s">
        <v>1342</v>
      </c>
      <c r="F242" t="s">
        <v>1333</v>
      </c>
      <c r="G242" t="s">
        <v>1334</v>
      </c>
      <c r="J242" t="s">
        <v>1335</v>
      </c>
      <c r="K242">
        <v>4</v>
      </c>
      <c r="L242">
        <v>3</v>
      </c>
      <c r="M242">
        <v>3</v>
      </c>
      <c r="N242">
        <v>3</v>
      </c>
      <c r="O242">
        <v>3</v>
      </c>
      <c r="P242">
        <v>5</v>
      </c>
      <c r="Q242">
        <v>4</v>
      </c>
      <c r="R242">
        <v>7</v>
      </c>
      <c r="S242">
        <v>9</v>
      </c>
      <c r="T242">
        <v>4</v>
      </c>
      <c r="U242">
        <v>17</v>
      </c>
      <c r="V242">
        <v>13</v>
      </c>
      <c r="W242">
        <v>2</v>
      </c>
      <c r="X242">
        <v>3</v>
      </c>
      <c r="Y242">
        <v>9</v>
      </c>
      <c r="Z242">
        <v>7</v>
      </c>
      <c r="AA242">
        <v>4</v>
      </c>
      <c r="AB242">
        <v>6</v>
      </c>
      <c r="AC242">
        <v>6</v>
      </c>
      <c r="AD242">
        <v>2</v>
      </c>
      <c r="AE242">
        <v>4</v>
      </c>
    </row>
    <row r="243" spans="1:31" x14ac:dyDescent="0.25">
      <c r="A243" t="s">
        <v>1385</v>
      </c>
      <c r="B243" t="s">
        <v>1329</v>
      </c>
      <c r="C243" t="s">
        <v>1330</v>
      </c>
      <c r="D243" t="s">
        <v>1386</v>
      </c>
      <c r="E243" t="s">
        <v>1332</v>
      </c>
      <c r="F243" t="s">
        <v>1333</v>
      </c>
      <c r="G243" t="s">
        <v>1334</v>
      </c>
      <c r="J243" t="s">
        <v>1335</v>
      </c>
      <c r="AC243">
        <v>1</v>
      </c>
    </row>
    <row r="244" spans="1:31" x14ac:dyDescent="0.25">
      <c r="A244" t="s">
        <v>1387</v>
      </c>
      <c r="B244" t="s">
        <v>1329</v>
      </c>
      <c r="C244" t="s">
        <v>1330</v>
      </c>
      <c r="D244" t="s">
        <v>1386</v>
      </c>
      <c r="E244" t="s">
        <v>1337</v>
      </c>
      <c r="F244" t="s">
        <v>1333</v>
      </c>
      <c r="G244" t="s">
        <v>1334</v>
      </c>
      <c r="J244" t="s">
        <v>1335</v>
      </c>
      <c r="X244">
        <v>1</v>
      </c>
    </row>
    <row r="245" spans="1:31" x14ac:dyDescent="0.25">
      <c r="A245" t="s">
        <v>1388</v>
      </c>
      <c r="B245" t="s">
        <v>1329</v>
      </c>
      <c r="C245" t="s">
        <v>1330</v>
      </c>
      <c r="D245" t="s">
        <v>1386</v>
      </c>
      <c r="E245" t="s">
        <v>1342</v>
      </c>
      <c r="F245" t="s">
        <v>1333</v>
      </c>
      <c r="G245" t="s">
        <v>1334</v>
      </c>
      <c r="J245" t="s">
        <v>1335</v>
      </c>
      <c r="X245">
        <v>1</v>
      </c>
      <c r="AC245">
        <v>1</v>
      </c>
    </row>
    <row r="246" spans="1:31" x14ac:dyDescent="0.25">
      <c r="A246" t="s">
        <v>1389</v>
      </c>
      <c r="B246" t="s">
        <v>1329</v>
      </c>
      <c r="C246" t="s">
        <v>1330</v>
      </c>
      <c r="D246" t="s">
        <v>1390</v>
      </c>
      <c r="E246" t="s">
        <v>1332</v>
      </c>
      <c r="F246" t="s">
        <v>1333</v>
      </c>
      <c r="G246" t="s">
        <v>1334</v>
      </c>
      <c r="J246" t="s">
        <v>1335</v>
      </c>
      <c r="O246">
        <v>1</v>
      </c>
      <c r="R246">
        <v>1</v>
      </c>
    </row>
    <row r="247" spans="1:31" x14ac:dyDescent="0.25">
      <c r="A247" t="s">
        <v>1391</v>
      </c>
      <c r="B247" t="s">
        <v>1329</v>
      </c>
      <c r="C247" t="s">
        <v>1330</v>
      </c>
      <c r="D247" t="s">
        <v>1390</v>
      </c>
      <c r="E247" t="s">
        <v>1337</v>
      </c>
      <c r="F247" t="s">
        <v>1333</v>
      </c>
      <c r="G247" t="s">
        <v>1334</v>
      </c>
      <c r="J247" t="s">
        <v>1335</v>
      </c>
      <c r="P247">
        <v>1</v>
      </c>
    </row>
    <row r="248" spans="1:31" x14ac:dyDescent="0.25">
      <c r="A248" t="s">
        <v>1392</v>
      </c>
      <c r="B248" t="s">
        <v>1329</v>
      </c>
      <c r="C248" t="s">
        <v>1330</v>
      </c>
      <c r="D248" t="s">
        <v>1390</v>
      </c>
      <c r="E248" t="s">
        <v>140</v>
      </c>
      <c r="F248" t="s">
        <v>1333</v>
      </c>
      <c r="G248" t="s">
        <v>1334</v>
      </c>
      <c r="J248" t="s">
        <v>1335</v>
      </c>
      <c r="M248">
        <v>1</v>
      </c>
    </row>
    <row r="249" spans="1:31" x14ac:dyDescent="0.25">
      <c r="A249" t="s">
        <v>1393</v>
      </c>
      <c r="B249" t="s">
        <v>1329</v>
      </c>
      <c r="C249" t="s">
        <v>1330</v>
      </c>
      <c r="D249" t="s">
        <v>1390</v>
      </c>
      <c r="E249" t="s">
        <v>1340</v>
      </c>
      <c r="F249" t="s">
        <v>1333</v>
      </c>
      <c r="G249" t="s">
        <v>1334</v>
      </c>
      <c r="J249" t="s">
        <v>1335</v>
      </c>
      <c r="Q249">
        <v>1</v>
      </c>
      <c r="U249">
        <v>1</v>
      </c>
      <c r="X249">
        <v>1</v>
      </c>
    </row>
    <row r="250" spans="1:31" x14ac:dyDescent="0.25">
      <c r="A250" t="s">
        <v>1394</v>
      </c>
      <c r="B250" t="s">
        <v>1329</v>
      </c>
      <c r="C250" t="s">
        <v>1330</v>
      </c>
      <c r="D250" t="s">
        <v>1390</v>
      </c>
      <c r="E250" t="s">
        <v>1342</v>
      </c>
      <c r="F250" t="s">
        <v>1333</v>
      </c>
      <c r="G250" t="s">
        <v>1334</v>
      </c>
      <c r="J250" t="s">
        <v>1335</v>
      </c>
      <c r="M250">
        <v>1</v>
      </c>
      <c r="O250">
        <v>1</v>
      </c>
      <c r="P250">
        <v>1</v>
      </c>
      <c r="Q250">
        <v>1</v>
      </c>
      <c r="R250">
        <v>1</v>
      </c>
      <c r="U250">
        <v>1</v>
      </c>
      <c r="X250">
        <v>1</v>
      </c>
    </row>
    <row r="251" spans="1:31" x14ac:dyDescent="0.25">
      <c r="A251" t="s">
        <v>1395</v>
      </c>
      <c r="B251" t="s">
        <v>1329</v>
      </c>
      <c r="C251" t="s">
        <v>1330</v>
      </c>
      <c r="D251" t="s">
        <v>1396</v>
      </c>
      <c r="E251" t="s">
        <v>1332</v>
      </c>
      <c r="F251" t="s">
        <v>1333</v>
      </c>
      <c r="G251" t="s">
        <v>1334</v>
      </c>
      <c r="J251" t="s">
        <v>1335</v>
      </c>
      <c r="P251">
        <v>1</v>
      </c>
      <c r="W251">
        <v>1</v>
      </c>
    </row>
    <row r="252" spans="1:31" x14ac:dyDescent="0.25">
      <c r="A252" t="s">
        <v>1397</v>
      </c>
      <c r="B252" t="s">
        <v>1329</v>
      </c>
      <c r="C252" t="s">
        <v>1330</v>
      </c>
      <c r="D252" t="s">
        <v>1396</v>
      </c>
      <c r="E252" t="s">
        <v>1337</v>
      </c>
      <c r="F252" t="s">
        <v>1333</v>
      </c>
      <c r="G252" t="s">
        <v>1334</v>
      </c>
      <c r="J252" t="s">
        <v>1335</v>
      </c>
      <c r="N252">
        <v>1</v>
      </c>
      <c r="P252">
        <v>1</v>
      </c>
      <c r="R252">
        <v>1</v>
      </c>
      <c r="W252">
        <v>7</v>
      </c>
      <c r="X252">
        <v>1</v>
      </c>
      <c r="AA252">
        <v>6</v>
      </c>
      <c r="AD252">
        <v>2</v>
      </c>
    </row>
    <row r="253" spans="1:31" x14ac:dyDescent="0.25">
      <c r="A253" t="s">
        <v>1398</v>
      </c>
      <c r="B253" t="s">
        <v>1329</v>
      </c>
      <c r="C253" t="s">
        <v>1330</v>
      </c>
      <c r="D253" t="s">
        <v>1396</v>
      </c>
      <c r="E253" t="s">
        <v>140</v>
      </c>
      <c r="F253" t="s">
        <v>1333</v>
      </c>
      <c r="G253" t="s">
        <v>1334</v>
      </c>
      <c r="J253" t="s">
        <v>1335</v>
      </c>
      <c r="K253">
        <v>1</v>
      </c>
      <c r="N253">
        <v>1</v>
      </c>
      <c r="P253">
        <v>1</v>
      </c>
      <c r="S253">
        <v>1</v>
      </c>
      <c r="Y253">
        <v>1</v>
      </c>
      <c r="Z253">
        <v>1</v>
      </c>
      <c r="AC253">
        <v>1</v>
      </c>
      <c r="AE253">
        <v>1</v>
      </c>
    </row>
    <row r="254" spans="1:31" x14ac:dyDescent="0.25">
      <c r="A254" t="s">
        <v>1399</v>
      </c>
      <c r="B254" t="s">
        <v>1329</v>
      </c>
      <c r="C254" t="s">
        <v>1330</v>
      </c>
      <c r="D254" t="s">
        <v>1396</v>
      </c>
      <c r="E254" t="s">
        <v>1340</v>
      </c>
      <c r="F254" t="s">
        <v>1333</v>
      </c>
      <c r="G254" t="s">
        <v>1334</v>
      </c>
      <c r="J254" t="s">
        <v>1335</v>
      </c>
      <c r="S254">
        <v>1</v>
      </c>
      <c r="T254">
        <v>1</v>
      </c>
      <c r="U254">
        <v>1</v>
      </c>
      <c r="V254">
        <v>1</v>
      </c>
    </row>
    <row r="255" spans="1:31" x14ac:dyDescent="0.25">
      <c r="A255" t="s">
        <v>1400</v>
      </c>
      <c r="B255" t="s">
        <v>1329</v>
      </c>
      <c r="C255" t="s">
        <v>1330</v>
      </c>
      <c r="D255" t="s">
        <v>1396</v>
      </c>
      <c r="E255" t="s">
        <v>1342</v>
      </c>
      <c r="F255" t="s">
        <v>1333</v>
      </c>
      <c r="G255" t="s">
        <v>1334</v>
      </c>
      <c r="J255" t="s">
        <v>1335</v>
      </c>
      <c r="K255">
        <v>1</v>
      </c>
      <c r="N255">
        <v>2</v>
      </c>
      <c r="P255">
        <v>3</v>
      </c>
      <c r="R255">
        <v>1</v>
      </c>
      <c r="S255">
        <v>2</v>
      </c>
      <c r="T255">
        <v>1</v>
      </c>
      <c r="U255">
        <v>1</v>
      </c>
      <c r="V255">
        <v>1</v>
      </c>
      <c r="W255">
        <v>8</v>
      </c>
      <c r="X255">
        <v>1</v>
      </c>
      <c r="Y255">
        <v>1</v>
      </c>
      <c r="Z255">
        <v>1</v>
      </c>
      <c r="AA255">
        <v>6</v>
      </c>
      <c r="AC255">
        <v>1</v>
      </c>
      <c r="AD255">
        <v>2</v>
      </c>
      <c r="AE255">
        <v>1</v>
      </c>
    </row>
    <row r="256" spans="1:31" x14ac:dyDescent="0.25">
      <c r="A256" t="s">
        <v>1401</v>
      </c>
      <c r="B256" t="s">
        <v>1329</v>
      </c>
      <c r="C256" t="s">
        <v>1330</v>
      </c>
      <c r="D256" t="s">
        <v>1402</v>
      </c>
      <c r="E256" t="s">
        <v>1337</v>
      </c>
      <c r="F256" t="s">
        <v>1333</v>
      </c>
      <c r="G256" t="s">
        <v>1334</v>
      </c>
      <c r="J256" t="s">
        <v>1335</v>
      </c>
      <c r="M256">
        <v>1</v>
      </c>
      <c r="S256">
        <v>1</v>
      </c>
      <c r="Z256">
        <v>1</v>
      </c>
    </row>
    <row r="257" spans="1:31" x14ac:dyDescent="0.25">
      <c r="A257" t="s">
        <v>1403</v>
      </c>
      <c r="B257" t="s">
        <v>1329</v>
      </c>
      <c r="C257" t="s">
        <v>1330</v>
      </c>
      <c r="D257" t="s">
        <v>1402</v>
      </c>
      <c r="E257" t="s">
        <v>140</v>
      </c>
      <c r="F257" t="s">
        <v>1333</v>
      </c>
      <c r="G257" t="s">
        <v>1334</v>
      </c>
      <c r="J257" t="s">
        <v>1335</v>
      </c>
      <c r="Q257">
        <v>1</v>
      </c>
    </row>
    <row r="258" spans="1:31" x14ac:dyDescent="0.25">
      <c r="A258" t="s">
        <v>1404</v>
      </c>
      <c r="B258" t="s">
        <v>1329</v>
      </c>
      <c r="C258" t="s">
        <v>1330</v>
      </c>
      <c r="D258" t="s">
        <v>1402</v>
      </c>
      <c r="E258" t="s">
        <v>1340</v>
      </c>
      <c r="F258" t="s">
        <v>1333</v>
      </c>
      <c r="G258" t="s">
        <v>1334</v>
      </c>
      <c r="J258" t="s">
        <v>1335</v>
      </c>
      <c r="T258">
        <v>3</v>
      </c>
    </row>
    <row r="259" spans="1:31" x14ac:dyDescent="0.25">
      <c r="A259" t="s">
        <v>1405</v>
      </c>
      <c r="B259" t="s">
        <v>1329</v>
      </c>
      <c r="C259" t="s">
        <v>1330</v>
      </c>
      <c r="D259" t="s">
        <v>1402</v>
      </c>
      <c r="E259" t="s">
        <v>1342</v>
      </c>
      <c r="F259" t="s">
        <v>1333</v>
      </c>
      <c r="G259" t="s">
        <v>1334</v>
      </c>
      <c r="J259" t="s">
        <v>1335</v>
      </c>
      <c r="M259">
        <v>1</v>
      </c>
      <c r="Q259">
        <v>1</v>
      </c>
      <c r="S259">
        <v>1</v>
      </c>
      <c r="T259">
        <v>3</v>
      </c>
      <c r="Z259">
        <v>1</v>
      </c>
    </row>
    <row r="260" spans="1:31" x14ac:dyDescent="0.25">
      <c r="A260" t="s">
        <v>1406</v>
      </c>
      <c r="B260" t="s">
        <v>1329</v>
      </c>
      <c r="C260" t="s">
        <v>1330</v>
      </c>
      <c r="D260" t="s">
        <v>1407</v>
      </c>
      <c r="E260" t="s">
        <v>1332</v>
      </c>
      <c r="F260" t="s">
        <v>1333</v>
      </c>
      <c r="G260" t="s">
        <v>1334</v>
      </c>
      <c r="J260" t="s">
        <v>1335</v>
      </c>
      <c r="L260">
        <v>1</v>
      </c>
      <c r="P260">
        <v>1</v>
      </c>
    </row>
    <row r="261" spans="1:31" x14ac:dyDescent="0.25">
      <c r="A261" t="s">
        <v>1408</v>
      </c>
      <c r="B261" t="s">
        <v>1329</v>
      </c>
      <c r="C261" t="s">
        <v>1330</v>
      </c>
      <c r="D261" t="s">
        <v>1407</v>
      </c>
      <c r="E261" t="s">
        <v>1337</v>
      </c>
      <c r="F261" t="s">
        <v>1333</v>
      </c>
      <c r="G261" t="s">
        <v>1334</v>
      </c>
      <c r="J261" t="s">
        <v>1335</v>
      </c>
      <c r="K261">
        <v>1</v>
      </c>
      <c r="L261">
        <v>1</v>
      </c>
      <c r="O261">
        <v>1</v>
      </c>
      <c r="R261">
        <v>1</v>
      </c>
      <c r="AC261">
        <v>1</v>
      </c>
    </row>
    <row r="262" spans="1:31" x14ac:dyDescent="0.25">
      <c r="A262" t="s">
        <v>1409</v>
      </c>
      <c r="B262" t="s">
        <v>1329</v>
      </c>
      <c r="C262" t="s">
        <v>1330</v>
      </c>
      <c r="D262" t="s">
        <v>1407</v>
      </c>
      <c r="E262" t="s">
        <v>140</v>
      </c>
      <c r="F262" t="s">
        <v>1333</v>
      </c>
      <c r="G262" t="s">
        <v>1334</v>
      </c>
      <c r="J262" t="s">
        <v>1335</v>
      </c>
      <c r="K262">
        <v>1</v>
      </c>
      <c r="R262">
        <v>1</v>
      </c>
      <c r="T262">
        <v>1</v>
      </c>
      <c r="U262">
        <v>1</v>
      </c>
      <c r="Z262">
        <v>1</v>
      </c>
    </row>
    <row r="263" spans="1:31" x14ac:dyDescent="0.25">
      <c r="A263" t="s">
        <v>1410</v>
      </c>
      <c r="B263" t="s">
        <v>1329</v>
      </c>
      <c r="C263" t="s">
        <v>1330</v>
      </c>
      <c r="D263" t="s">
        <v>1407</v>
      </c>
      <c r="E263" t="s">
        <v>1340</v>
      </c>
      <c r="F263" t="s">
        <v>1333</v>
      </c>
      <c r="G263" t="s">
        <v>1334</v>
      </c>
      <c r="J263" t="s">
        <v>1335</v>
      </c>
      <c r="Q263">
        <v>1</v>
      </c>
    </row>
    <row r="264" spans="1:31" x14ac:dyDescent="0.25">
      <c r="A264" t="s">
        <v>1411</v>
      </c>
      <c r="B264" t="s">
        <v>1329</v>
      </c>
      <c r="C264" t="s">
        <v>1330</v>
      </c>
      <c r="D264" t="s">
        <v>1407</v>
      </c>
      <c r="E264" t="s">
        <v>1342</v>
      </c>
      <c r="F264" t="s">
        <v>1333</v>
      </c>
      <c r="G264" t="s">
        <v>1334</v>
      </c>
      <c r="J264" t="s">
        <v>1335</v>
      </c>
      <c r="K264">
        <v>2</v>
      </c>
      <c r="L264">
        <v>2</v>
      </c>
      <c r="O264">
        <v>1</v>
      </c>
      <c r="P264">
        <v>1</v>
      </c>
      <c r="Q264">
        <v>1</v>
      </c>
      <c r="R264">
        <v>2</v>
      </c>
      <c r="T264">
        <v>1</v>
      </c>
      <c r="U264">
        <v>1</v>
      </c>
      <c r="Z264">
        <v>1</v>
      </c>
      <c r="AC264">
        <v>1</v>
      </c>
    </row>
    <row r="265" spans="1:31" x14ac:dyDescent="0.25">
      <c r="A265" t="s">
        <v>1412</v>
      </c>
      <c r="B265" t="s">
        <v>1329</v>
      </c>
      <c r="C265" t="s">
        <v>1330</v>
      </c>
      <c r="D265" t="s">
        <v>1413</v>
      </c>
      <c r="E265" t="s">
        <v>1332</v>
      </c>
      <c r="F265" t="s">
        <v>1333</v>
      </c>
      <c r="G265" t="s">
        <v>1334</v>
      </c>
      <c r="J265" t="s">
        <v>1335</v>
      </c>
      <c r="M265">
        <v>2</v>
      </c>
      <c r="Q265">
        <v>1</v>
      </c>
      <c r="S265">
        <v>1</v>
      </c>
    </row>
    <row r="266" spans="1:31" x14ac:dyDescent="0.25">
      <c r="A266" t="s">
        <v>1414</v>
      </c>
      <c r="B266" t="s">
        <v>1329</v>
      </c>
      <c r="C266" t="s">
        <v>1330</v>
      </c>
      <c r="D266" t="s">
        <v>1413</v>
      </c>
      <c r="E266" t="s">
        <v>1337</v>
      </c>
      <c r="F266" t="s">
        <v>1333</v>
      </c>
      <c r="G266" t="s">
        <v>1334</v>
      </c>
      <c r="J266" t="s">
        <v>1335</v>
      </c>
      <c r="O266">
        <v>1</v>
      </c>
      <c r="Q266">
        <v>1</v>
      </c>
      <c r="V266">
        <v>1</v>
      </c>
    </row>
    <row r="267" spans="1:31" x14ac:dyDescent="0.25">
      <c r="A267" t="s">
        <v>1415</v>
      </c>
      <c r="B267" t="s">
        <v>1329</v>
      </c>
      <c r="C267" t="s">
        <v>1330</v>
      </c>
      <c r="D267" t="s">
        <v>1413</v>
      </c>
      <c r="E267" t="s">
        <v>140</v>
      </c>
      <c r="F267" t="s">
        <v>1333</v>
      </c>
      <c r="G267" t="s">
        <v>1334</v>
      </c>
      <c r="J267" t="s">
        <v>1335</v>
      </c>
      <c r="K267">
        <v>1</v>
      </c>
      <c r="M267">
        <v>1</v>
      </c>
      <c r="O267">
        <v>1</v>
      </c>
      <c r="T267">
        <v>1</v>
      </c>
      <c r="Z267">
        <v>1</v>
      </c>
      <c r="AD267">
        <v>1</v>
      </c>
    </row>
    <row r="268" spans="1:31" x14ac:dyDescent="0.25">
      <c r="A268" t="s">
        <v>1416</v>
      </c>
      <c r="B268" t="s">
        <v>1329</v>
      </c>
      <c r="C268" t="s">
        <v>1330</v>
      </c>
      <c r="D268" t="s">
        <v>1413</v>
      </c>
      <c r="E268" t="s">
        <v>1342</v>
      </c>
      <c r="F268" t="s">
        <v>1333</v>
      </c>
      <c r="G268" t="s">
        <v>1334</v>
      </c>
      <c r="J268" t="s">
        <v>1335</v>
      </c>
      <c r="K268">
        <v>1</v>
      </c>
      <c r="M268">
        <v>3</v>
      </c>
      <c r="O268">
        <v>2</v>
      </c>
      <c r="Q268">
        <v>2</v>
      </c>
      <c r="S268">
        <v>1</v>
      </c>
      <c r="T268">
        <v>1</v>
      </c>
      <c r="V268">
        <v>1</v>
      </c>
      <c r="Z268">
        <v>1</v>
      </c>
      <c r="AD268">
        <v>1</v>
      </c>
    </row>
    <row r="269" spans="1:31" x14ac:dyDescent="0.25">
      <c r="A269" t="s">
        <v>1417</v>
      </c>
      <c r="B269" t="s">
        <v>1329</v>
      </c>
      <c r="C269" t="s">
        <v>1330</v>
      </c>
      <c r="D269" t="s">
        <v>1418</v>
      </c>
      <c r="E269" t="s">
        <v>1332</v>
      </c>
      <c r="F269" t="s">
        <v>1333</v>
      </c>
      <c r="G269" t="s">
        <v>1334</v>
      </c>
      <c r="J269" t="s">
        <v>1335</v>
      </c>
      <c r="O269">
        <v>2</v>
      </c>
      <c r="S269">
        <v>1</v>
      </c>
      <c r="AB269">
        <v>1</v>
      </c>
    </row>
    <row r="270" spans="1:31" x14ac:dyDescent="0.25">
      <c r="A270" t="s">
        <v>1419</v>
      </c>
      <c r="B270" t="s">
        <v>1329</v>
      </c>
      <c r="C270" t="s">
        <v>1330</v>
      </c>
      <c r="D270" t="s">
        <v>1418</v>
      </c>
      <c r="E270" t="s">
        <v>1337</v>
      </c>
      <c r="F270" t="s">
        <v>1333</v>
      </c>
      <c r="G270" t="s">
        <v>1334</v>
      </c>
      <c r="J270" t="s">
        <v>1335</v>
      </c>
      <c r="L270">
        <v>1</v>
      </c>
      <c r="M270">
        <v>1</v>
      </c>
      <c r="O270">
        <v>1</v>
      </c>
      <c r="X270">
        <v>1</v>
      </c>
      <c r="Y270">
        <v>1</v>
      </c>
      <c r="AA270">
        <v>1</v>
      </c>
      <c r="AB270">
        <v>1</v>
      </c>
      <c r="AC270">
        <v>1</v>
      </c>
      <c r="AE270">
        <v>3</v>
      </c>
    </row>
    <row r="271" spans="1:31" x14ac:dyDescent="0.25">
      <c r="A271" t="s">
        <v>1420</v>
      </c>
      <c r="B271" t="s">
        <v>1329</v>
      </c>
      <c r="C271" t="s">
        <v>1330</v>
      </c>
      <c r="D271" t="s">
        <v>1418</v>
      </c>
      <c r="E271" t="s">
        <v>140</v>
      </c>
      <c r="F271" t="s">
        <v>1333</v>
      </c>
      <c r="G271" t="s">
        <v>1334</v>
      </c>
      <c r="J271" t="s">
        <v>1335</v>
      </c>
      <c r="K271">
        <v>2</v>
      </c>
      <c r="N271">
        <v>1</v>
      </c>
      <c r="O271">
        <v>3</v>
      </c>
      <c r="U271">
        <v>1</v>
      </c>
      <c r="V271">
        <v>1</v>
      </c>
      <c r="W271">
        <v>1</v>
      </c>
      <c r="X271">
        <v>1</v>
      </c>
      <c r="AB271">
        <v>2</v>
      </c>
      <c r="AC271">
        <v>1</v>
      </c>
      <c r="AE271">
        <v>1</v>
      </c>
    </row>
    <row r="272" spans="1:31" x14ac:dyDescent="0.25">
      <c r="A272" t="s">
        <v>1421</v>
      </c>
      <c r="B272" t="s">
        <v>1329</v>
      </c>
      <c r="C272" t="s">
        <v>1330</v>
      </c>
      <c r="D272" t="s">
        <v>1418</v>
      </c>
      <c r="E272" t="s">
        <v>1340</v>
      </c>
      <c r="F272" t="s">
        <v>1333</v>
      </c>
      <c r="G272" t="s">
        <v>1334</v>
      </c>
      <c r="J272" t="s">
        <v>1335</v>
      </c>
      <c r="S272">
        <v>1</v>
      </c>
      <c r="U272">
        <v>4</v>
      </c>
      <c r="V272">
        <v>1</v>
      </c>
      <c r="X272">
        <v>4</v>
      </c>
    </row>
    <row r="273" spans="1:31" x14ac:dyDescent="0.25">
      <c r="A273" t="s">
        <v>1422</v>
      </c>
      <c r="B273" t="s">
        <v>1329</v>
      </c>
      <c r="C273" t="s">
        <v>1330</v>
      </c>
      <c r="D273" t="s">
        <v>1418</v>
      </c>
      <c r="E273" t="s">
        <v>1342</v>
      </c>
      <c r="F273" t="s">
        <v>1333</v>
      </c>
      <c r="G273" t="s">
        <v>1334</v>
      </c>
      <c r="J273" t="s">
        <v>1335</v>
      </c>
      <c r="K273">
        <v>2</v>
      </c>
      <c r="L273">
        <v>1</v>
      </c>
      <c r="M273">
        <v>1</v>
      </c>
      <c r="N273">
        <v>1</v>
      </c>
      <c r="O273">
        <v>6</v>
      </c>
      <c r="S273">
        <v>2</v>
      </c>
      <c r="U273">
        <v>5</v>
      </c>
      <c r="V273">
        <v>2</v>
      </c>
      <c r="W273">
        <v>1</v>
      </c>
      <c r="X273">
        <v>6</v>
      </c>
      <c r="Y273">
        <v>1</v>
      </c>
      <c r="AA273">
        <v>1</v>
      </c>
      <c r="AB273">
        <v>4</v>
      </c>
      <c r="AC273">
        <v>2</v>
      </c>
      <c r="AE273">
        <v>4</v>
      </c>
    </row>
    <row r="274" spans="1:31" x14ac:dyDescent="0.25">
      <c r="A274" t="s">
        <v>1423</v>
      </c>
      <c r="B274" t="s">
        <v>1329</v>
      </c>
      <c r="C274" t="s">
        <v>1330</v>
      </c>
      <c r="D274" t="s">
        <v>1424</v>
      </c>
      <c r="E274" t="s">
        <v>1332</v>
      </c>
      <c r="F274" t="s">
        <v>1333</v>
      </c>
      <c r="G274" t="s">
        <v>1334</v>
      </c>
      <c r="J274" t="s">
        <v>1335</v>
      </c>
      <c r="K274">
        <v>1</v>
      </c>
    </row>
    <row r="275" spans="1:31" x14ac:dyDescent="0.25">
      <c r="A275" t="s">
        <v>1425</v>
      </c>
      <c r="B275" t="s">
        <v>1329</v>
      </c>
      <c r="C275" t="s">
        <v>1330</v>
      </c>
      <c r="D275" t="s">
        <v>1424</v>
      </c>
      <c r="E275" t="s">
        <v>1337</v>
      </c>
      <c r="F275" t="s">
        <v>1333</v>
      </c>
      <c r="G275" t="s">
        <v>1334</v>
      </c>
      <c r="J275" t="s">
        <v>1335</v>
      </c>
      <c r="N275">
        <v>1</v>
      </c>
      <c r="U275">
        <v>1</v>
      </c>
      <c r="X275">
        <v>1</v>
      </c>
      <c r="AE275">
        <v>1</v>
      </c>
    </row>
    <row r="276" spans="1:31" x14ac:dyDescent="0.25">
      <c r="A276" t="s">
        <v>1426</v>
      </c>
      <c r="B276" t="s">
        <v>1329</v>
      </c>
      <c r="C276" t="s">
        <v>1330</v>
      </c>
      <c r="D276" t="s">
        <v>1424</v>
      </c>
      <c r="E276" t="s">
        <v>140</v>
      </c>
      <c r="F276" t="s">
        <v>1333</v>
      </c>
      <c r="G276" t="s">
        <v>1334</v>
      </c>
      <c r="J276" t="s">
        <v>1335</v>
      </c>
      <c r="M276">
        <v>1</v>
      </c>
      <c r="O276">
        <v>1</v>
      </c>
    </row>
    <row r="277" spans="1:31" x14ac:dyDescent="0.25">
      <c r="A277" t="s">
        <v>1427</v>
      </c>
      <c r="B277" t="s">
        <v>1329</v>
      </c>
      <c r="C277" t="s">
        <v>1330</v>
      </c>
      <c r="D277" t="s">
        <v>1424</v>
      </c>
      <c r="E277" t="s">
        <v>1342</v>
      </c>
      <c r="F277" t="s">
        <v>1333</v>
      </c>
      <c r="G277" t="s">
        <v>1334</v>
      </c>
      <c r="J277" t="s">
        <v>1335</v>
      </c>
      <c r="K277">
        <v>1</v>
      </c>
      <c r="M277">
        <v>1</v>
      </c>
      <c r="N277">
        <v>1</v>
      </c>
      <c r="O277">
        <v>1</v>
      </c>
      <c r="U277">
        <v>1</v>
      </c>
      <c r="X277">
        <v>1</v>
      </c>
      <c r="AE277">
        <v>1</v>
      </c>
    </row>
    <row r="278" spans="1:31" x14ac:dyDescent="0.25">
      <c r="A278" t="s">
        <v>1428</v>
      </c>
      <c r="B278" t="s">
        <v>1329</v>
      </c>
      <c r="C278" t="s">
        <v>1330</v>
      </c>
      <c r="D278" t="s">
        <v>1429</v>
      </c>
      <c r="E278" t="s">
        <v>1332</v>
      </c>
      <c r="F278" t="s">
        <v>1333</v>
      </c>
      <c r="G278" t="s">
        <v>1334</v>
      </c>
      <c r="J278" t="s">
        <v>1335</v>
      </c>
      <c r="Q278">
        <v>1</v>
      </c>
      <c r="R278">
        <v>1</v>
      </c>
      <c r="T278">
        <v>1</v>
      </c>
      <c r="AB278">
        <v>1</v>
      </c>
    </row>
    <row r="279" spans="1:31" x14ac:dyDescent="0.25">
      <c r="A279" t="s">
        <v>1430</v>
      </c>
      <c r="B279" t="s">
        <v>1329</v>
      </c>
      <c r="C279" t="s">
        <v>1330</v>
      </c>
      <c r="D279" t="s">
        <v>1429</v>
      </c>
      <c r="E279" t="s">
        <v>1337</v>
      </c>
      <c r="F279" t="s">
        <v>1333</v>
      </c>
      <c r="G279" t="s">
        <v>1334</v>
      </c>
      <c r="J279" t="s">
        <v>1335</v>
      </c>
      <c r="K279">
        <v>3</v>
      </c>
      <c r="L279">
        <v>1</v>
      </c>
      <c r="O279">
        <v>1</v>
      </c>
      <c r="Q279">
        <v>1</v>
      </c>
      <c r="U279">
        <v>3</v>
      </c>
      <c r="Y279">
        <v>2</v>
      </c>
      <c r="AA279">
        <v>3</v>
      </c>
      <c r="AB279">
        <v>1</v>
      </c>
      <c r="AD279">
        <v>1</v>
      </c>
      <c r="AE279">
        <v>1</v>
      </c>
    </row>
    <row r="280" spans="1:31" x14ac:dyDescent="0.25">
      <c r="A280" t="s">
        <v>1431</v>
      </c>
      <c r="B280" t="s">
        <v>1329</v>
      </c>
      <c r="C280" t="s">
        <v>1330</v>
      </c>
      <c r="D280" t="s">
        <v>1429</v>
      </c>
      <c r="E280" t="s">
        <v>140</v>
      </c>
      <c r="F280" t="s">
        <v>1333</v>
      </c>
      <c r="G280" t="s">
        <v>1334</v>
      </c>
      <c r="J280" t="s">
        <v>1335</v>
      </c>
      <c r="M280">
        <v>2</v>
      </c>
      <c r="S280">
        <v>1</v>
      </c>
      <c r="U280">
        <v>1</v>
      </c>
      <c r="V280">
        <v>1</v>
      </c>
      <c r="AA280">
        <v>1</v>
      </c>
      <c r="AB280">
        <v>1</v>
      </c>
      <c r="AE280">
        <v>1</v>
      </c>
    </row>
    <row r="281" spans="1:31" x14ac:dyDescent="0.25">
      <c r="A281" t="s">
        <v>1432</v>
      </c>
      <c r="B281" t="s">
        <v>1329</v>
      </c>
      <c r="C281" t="s">
        <v>1330</v>
      </c>
      <c r="D281" t="s">
        <v>1429</v>
      </c>
      <c r="E281" t="s">
        <v>1340</v>
      </c>
      <c r="F281" t="s">
        <v>1333</v>
      </c>
      <c r="G281" t="s">
        <v>1334</v>
      </c>
      <c r="J281" t="s">
        <v>1335</v>
      </c>
      <c r="S281">
        <v>2</v>
      </c>
    </row>
    <row r="282" spans="1:31" x14ac:dyDescent="0.25">
      <c r="A282" t="s">
        <v>1433</v>
      </c>
      <c r="B282" t="s">
        <v>1329</v>
      </c>
      <c r="C282" t="s">
        <v>1330</v>
      </c>
      <c r="D282" t="s">
        <v>1429</v>
      </c>
      <c r="E282" t="s">
        <v>1342</v>
      </c>
      <c r="F282" t="s">
        <v>1333</v>
      </c>
      <c r="G282" t="s">
        <v>1334</v>
      </c>
      <c r="J282" t="s">
        <v>1335</v>
      </c>
      <c r="K282">
        <v>3</v>
      </c>
      <c r="L282">
        <v>1</v>
      </c>
      <c r="M282">
        <v>2</v>
      </c>
      <c r="O282">
        <v>1</v>
      </c>
      <c r="Q282">
        <v>2</v>
      </c>
      <c r="R282">
        <v>1</v>
      </c>
      <c r="S282">
        <v>3</v>
      </c>
      <c r="T282">
        <v>1</v>
      </c>
      <c r="U282">
        <v>4</v>
      </c>
      <c r="V282">
        <v>1</v>
      </c>
      <c r="Y282">
        <v>2</v>
      </c>
      <c r="AA282">
        <v>4</v>
      </c>
      <c r="AB282">
        <v>3</v>
      </c>
      <c r="AD282">
        <v>1</v>
      </c>
      <c r="AE282">
        <v>2</v>
      </c>
    </row>
    <row r="283" spans="1:31" x14ac:dyDescent="0.25">
      <c r="A283" t="s">
        <v>1434</v>
      </c>
      <c r="B283" t="s">
        <v>1329</v>
      </c>
      <c r="C283" t="s">
        <v>1330</v>
      </c>
      <c r="D283" t="s">
        <v>1435</v>
      </c>
      <c r="E283" t="s">
        <v>1337</v>
      </c>
      <c r="F283" t="s">
        <v>1333</v>
      </c>
      <c r="G283" t="s">
        <v>1334</v>
      </c>
      <c r="J283" t="s">
        <v>1335</v>
      </c>
      <c r="AB283">
        <v>1</v>
      </c>
    </row>
    <row r="284" spans="1:31" x14ac:dyDescent="0.25">
      <c r="A284" t="s">
        <v>1436</v>
      </c>
      <c r="B284" t="s">
        <v>1329</v>
      </c>
      <c r="C284" t="s">
        <v>1330</v>
      </c>
      <c r="D284" t="s">
        <v>1435</v>
      </c>
      <c r="E284" t="s">
        <v>140</v>
      </c>
      <c r="F284" t="s">
        <v>1333</v>
      </c>
      <c r="G284" t="s">
        <v>1334</v>
      </c>
      <c r="J284" t="s">
        <v>1335</v>
      </c>
      <c r="AB284">
        <v>1</v>
      </c>
    </row>
    <row r="285" spans="1:31" x14ac:dyDescent="0.25">
      <c r="A285" t="s">
        <v>1437</v>
      </c>
      <c r="B285" t="s">
        <v>1329</v>
      </c>
      <c r="C285" t="s">
        <v>1330</v>
      </c>
      <c r="D285" t="s">
        <v>1435</v>
      </c>
      <c r="E285" t="s">
        <v>1342</v>
      </c>
      <c r="F285" t="s">
        <v>1333</v>
      </c>
      <c r="G285" t="s">
        <v>1334</v>
      </c>
      <c r="J285" t="s">
        <v>1335</v>
      </c>
      <c r="AB285">
        <v>2</v>
      </c>
    </row>
    <row r="286" spans="1:31" x14ac:dyDescent="0.25">
      <c r="A286" t="s">
        <v>1438</v>
      </c>
      <c r="B286" t="s">
        <v>1329</v>
      </c>
      <c r="C286" t="s">
        <v>1330</v>
      </c>
      <c r="D286" t="s">
        <v>1439</v>
      </c>
      <c r="E286" t="s">
        <v>140</v>
      </c>
      <c r="F286" t="s">
        <v>1333</v>
      </c>
      <c r="G286" t="s">
        <v>1334</v>
      </c>
      <c r="J286" t="s">
        <v>1335</v>
      </c>
      <c r="AD286">
        <v>1</v>
      </c>
      <c r="AE286">
        <v>1</v>
      </c>
    </row>
    <row r="287" spans="1:31" x14ac:dyDescent="0.25">
      <c r="A287" t="s">
        <v>1440</v>
      </c>
      <c r="B287" t="s">
        <v>1329</v>
      </c>
      <c r="C287" t="s">
        <v>1330</v>
      </c>
      <c r="D287" t="s">
        <v>1439</v>
      </c>
      <c r="E287" t="s">
        <v>1342</v>
      </c>
      <c r="F287" t="s">
        <v>1333</v>
      </c>
      <c r="G287" t="s">
        <v>1334</v>
      </c>
      <c r="J287" t="s">
        <v>1335</v>
      </c>
      <c r="AD287">
        <v>1</v>
      </c>
      <c r="AE287">
        <v>1</v>
      </c>
    </row>
    <row r="288" spans="1:31" x14ac:dyDescent="0.25">
      <c r="A288" t="s">
        <v>1441</v>
      </c>
      <c r="B288" t="s">
        <v>1329</v>
      </c>
      <c r="C288" t="s">
        <v>1330</v>
      </c>
      <c r="D288" t="s">
        <v>1442</v>
      </c>
      <c r="E288" t="s">
        <v>1337</v>
      </c>
      <c r="F288" t="s">
        <v>1333</v>
      </c>
      <c r="G288" t="s">
        <v>1334</v>
      </c>
      <c r="J288" t="s">
        <v>1335</v>
      </c>
      <c r="AB288">
        <v>5</v>
      </c>
    </row>
    <row r="289" spans="1:31" x14ac:dyDescent="0.25">
      <c r="A289" t="s">
        <v>1443</v>
      </c>
      <c r="B289" t="s">
        <v>1329</v>
      </c>
      <c r="C289" t="s">
        <v>1330</v>
      </c>
      <c r="D289" t="s">
        <v>1442</v>
      </c>
      <c r="E289" t="s">
        <v>1342</v>
      </c>
      <c r="F289" t="s">
        <v>1333</v>
      </c>
      <c r="G289" t="s">
        <v>1334</v>
      </c>
      <c r="J289" t="s">
        <v>1335</v>
      </c>
      <c r="AB289">
        <v>5</v>
      </c>
    </row>
    <row r="290" spans="1:31" x14ac:dyDescent="0.25">
      <c r="A290" t="s">
        <v>1444</v>
      </c>
      <c r="B290" t="s">
        <v>1329</v>
      </c>
      <c r="C290" t="s">
        <v>1330</v>
      </c>
      <c r="D290" t="s">
        <v>1445</v>
      </c>
      <c r="E290" t="s">
        <v>1332</v>
      </c>
      <c r="F290" t="s">
        <v>1333</v>
      </c>
      <c r="G290" t="s">
        <v>1334</v>
      </c>
      <c r="J290" t="s">
        <v>1335</v>
      </c>
      <c r="S290">
        <v>1</v>
      </c>
      <c r="T290">
        <v>2</v>
      </c>
      <c r="AC290">
        <v>1</v>
      </c>
    </row>
    <row r="291" spans="1:31" x14ac:dyDescent="0.25">
      <c r="A291" t="s">
        <v>1446</v>
      </c>
      <c r="B291" t="s">
        <v>1329</v>
      </c>
      <c r="C291" t="s">
        <v>1330</v>
      </c>
      <c r="D291" t="s">
        <v>1445</v>
      </c>
      <c r="E291" t="s">
        <v>1337</v>
      </c>
      <c r="F291" t="s">
        <v>1333</v>
      </c>
      <c r="G291" t="s">
        <v>1334</v>
      </c>
      <c r="J291" t="s">
        <v>1335</v>
      </c>
      <c r="M291">
        <v>2</v>
      </c>
      <c r="O291">
        <v>2</v>
      </c>
      <c r="P291">
        <v>2</v>
      </c>
      <c r="Q291">
        <v>1</v>
      </c>
      <c r="U291">
        <v>6</v>
      </c>
      <c r="V291">
        <v>3</v>
      </c>
      <c r="W291">
        <v>1</v>
      </c>
      <c r="X291">
        <v>2</v>
      </c>
      <c r="AA291">
        <v>1</v>
      </c>
      <c r="AB291">
        <v>1</v>
      </c>
      <c r="AC291">
        <v>1</v>
      </c>
      <c r="AD291">
        <v>1</v>
      </c>
      <c r="AE291">
        <v>3</v>
      </c>
    </row>
    <row r="292" spans="1:31" x14ac:dyDescent="0.25">
      <c r="A292" t="s">
        <v>1447</v>
      </c>
      <c r="B292" t="s">
        <v>1329</v>
      </c>
      <c r="C292" t="s">
        <v>1330</v>
      </c>
      <c r="D292" t="s">
        <v>1445</v>
      </c>
      <c r="E292" t="s">
        <v>140</v>
      </c>
      <c r="F292" t="s">
        <v>1333</v>
      </c>
      <c r="G292" t="s">
        <v>1334</v>
      </c>
      <c r="J292" t="s">
        <v>1335</v>
      </c>
      <c r="L292">
        <v>3</v>
      </c>
      <c r="M292">
        <v>1</v>
      </c>
      <c r="N292">
        <v>1</v>
      </c>
      <c r="P292">
        <v>1</v>
      </c>
      <c r="Q292">
        <v>1</v>
      </c>
      <c r="S292">
        <v>2</v>
      </c>
      <c r="T292">
        <v>2</v>
      </c>
      <c r="V292">
        <v>1</v>
      </c>
      <c r="X292">
        <v>1</v>
      </c>
      <c r="Y292">
        <v>1</v>
      </c>
      <c r="Z292">
        <v>1</v>
      </c>
      <c r="AC292">
        <v>2</v>
      </c>
    </row>
    <row r="293" spans="1:31" x14ac:dyDescent="0.25">
      <c r="A293" t="s">
        <v>1448</v>
      </c>
      <c r="B293" t="s">
        <v>1329</v>
      </c>
      <c r="C293" t="s">
        <v>1330</v>
      </c>
      <c r="D293" t="s">
        <v>1445</v>
      </c>
      <c r="E293" t="s">
        <v>1342</v>
      </c>
      <c r="F293" t="s">
        <v>1333</v>
      </c>
      <c r="G293" t="s">
        <v>1334</v>
      </c>
      <c r="J293" t="s">
        <v>1335</v>
      </c>
      <c r="L293">
        <v>3</v>
      </c>
      <c r="M293">
        <v>3</v>
      </c>
      <c r="N293">
        <v>1</v>
      </c>
      <c r="O293">
        <v>2</v>
      </c>
      <c r="P293">
        <v>3</v>
      </c>
      <c r="Q293">
        <v>2</v>
      </c>
      <c r="S293">
        <v>3</v>
      </c>
      <c r="T293">
        <v>4</v>
      </c>
      <c r="U293">
        <v>6</v>
      </c>
      <c r="V293">
        <v>4</v>
      </c>
      <c r="W293">
        <v>1</v>
      </c>
      <c r="X293">
        <v>3</v>
      </c>
      <c r="Y293">
        <v>1</v>
      </c>
      <c r="Z293">
        <v>1</v>
      </c>
      <c r="AA293">
        <v>1</v>
      </c>
      <c r="AB293">
        <v>1</v>
      </c>
      <c r="AC293">
        <v>4</v>
      </c>
      <c r="AD293">
        <v>1</v>
      </c>
      <c r="AE293">
        <v>3</v>
      </c>
    </row>
    <row r="294" spans="1:31" x14ac:dyDescent="0.25">
      <c r="A294" t="s">
        <v>1449</v>
      </c>
      <c r="B294" t="s">
        <v>1329</v>
      </c>
      <c r="C294" t="s">
        <v>1330</v>
      </c>
      <c r="D294" t="s">
        <v>1450</v>
      </c>
      <c r="E294" t="s">
        <v>1337</v>
      </c>
      <c r="F294" t="s">
        <v>1333</v>
      </c>
      <c r="G294" t="s">
        <v>1334</v>
      </c>
      <c r="J294" t="s">
        <v>1335</v>
      </c>
      <c r="AA294">
        <v>1</v>
      </c>
    </row>
    <row r="295" spans="1:31" x14ac:dyDescent="0.25">
      <c r="A295" t="s">
        <v>1451</v>
      </c>
      <c r="B295" t="s">
        <v>1329</v>
      </c>
      <c r="C295" t="s">
        <v>1330</v>
      </c>
      <c r="D295" t="s">
        <v>1450</v>
      </c>
      <c r="E295" t="s">
        <v>1342</v>
      </c>
      <c r="F295" t="s">
        <v>1333</v>
      </c>
      <c r="G295" t="s">
        <v>1334</v>
      </c>
      <c r="J295" t="s">
        <v>1335</v>
      </c>
      <c r="AA295">
        <v>1</v>
      </c>
    </row>
    <row r="296" spans="1:31" x14ac:dyDescent="0.25">
      <c r="A296" t="s">
        <v>1452</v>
      </c>
      <c r="B296" t="s">
        <v>1329</v>
      </c>
      <c r="C296" t="s">
        <v>1330</v>
      </c>
      <c r="D296" t="s">
        <v>1453</v>
      </c>
      <c r="E296" t="s">
        <v>1332</v>
      </c>
      <c r="F296" t="s">
        <v>1333</v>
      </c>
      <c r="G296" t="s">
        <v>1334</v>
      </c>
      <c r="J296" t="s">
        <v>1335</v>
      </c>
      <c r="L296">
        <v>1</v>
      </c>
      <c r="N296">
        <v>1</v>
      </c>
      <c r="O296">
        <v>1</v>
      </c>
      <c r="T296">
        <v>1</v>
      </c>
    </row>
    <row r="297" spans="1:31" x14ac:dyDescent="0.25">
      <c r="A297" t="s">
        <v>1454</v>
      </c>
      <c r="B297" t="s">
        <v>1329</v>
      </c>
      <c r="C297" t="s">
        <v>1330</v>
      </c>
      <c r="D297" t="s">
        <v>1453</v>
      </c>
      <c r="E297" t="s">
        <v>1337</v>
      </c>
      <c r="F297" t="s">
        <v>1333</v>
      </c>
      <c r="G297" t="s">
        <v>1334</v>
      </c>
      <c r="J297" t="s">
        <v>1335</v>
      </c>
      <c r="L297">
        <v>1</v>
      </c>
      <c r="M297">
        <v>1</v>
      </c>
      <c r="O297">
        <v>1</v>
      </c>
      <c r="R297">
        <v>2</v>
      </c>
      <c r="V297">
        <v>1</v>
      </c>
      <c r="W297">
        <v>1</v>
      </c>
      <c r="Z297">
        <v>1</v>
      </c>
      <c r="AA297">
        <v>1</v>
      </c>
      <c r="AC297">
        <v>1</v>
      </c>
    </row>
    <row r="298" spans="1:31" x14ac:dyDescent="0.25">
      <c r="A298" t="s">
        <v>1455</v>
      </c>
      <c r="B298" t="s">
        <v>1329</v>
      </c>
      <c r="C298" t="s">
        <v>1330</v>
      </c>
      <c r="D298" t="s">
        <v>1453</v>
      </c>
      <c r="E298" t="s">
        <v>140</v>
      </c>
      <c r="F298" t="s">
        <v>1333</v>
      </c>
      <c r="G298" t="s">
        <v>1334</v>
      </c>
      <c r="J298" t="s">
        <v>1335</v>
      </c>
      <c r="L298">
        <v>1</v>
      </c>
      <c r="O298">
        <v>1</v>
      </c>
      <c r="S298">
        <v>1</v>
      </c>
      <c r="Y298">
        <v>1</v>
      </c>
      <c r="AA298">
        <v>1</v>
      </c>
      <c r="AB298">
        <v>1</v>
      </c>
    </row>
    <row r="299" spans="1:31" x14ac:dyDescent="0.25">
      <c r="A299" t="s">
        <v>1456</v>
      </c>
      <c r="B299" t="s">
        <v>1329</v>
      </c>
      <c r="C299" t="s">
        <v>1330</v>
      </c>
      <c r="D299" t="s">
        <v>1453</v>
      </c>
      <c r="E299" t="s">
        <v>1340</v>
      </c>
      <c r="F299" t="s">
        <v>1333</v>
      </c>
      <c r="G299" t="s">
        <v>1334</v>
      </c>
      <c r="J299" t="s">
        <v>1335</v>
      </c>
      <c r="N299">
        <v>1</v>
      </c>
      <c r="R299">
        <v>1</v>
      </c>
      <c r="T299">
        <v>2</v>
      </c>
      <c r="X299">
        <v>1</v>
      </c>
    </row>
    <row r="300" spans="1:31" x14ac:dyDescent="0.25">
      <c r="A300" t="s">
        <v>1457</v>
      </c>
      <c r="B300" t="s">
        <v>1329</v>
      </c>
      <c r="C300" t="s">
        <v>1330</v>
      </c>
      <c r="D300" t="s">
        <v>1453</v>
      </c>
      <c r="E300" t="s">
        <v>1342</v>
      </c>
      <c r="F300" t="s">
        <v>1333</v>
      </c>
      <c r="G300" t="s">
        <v>1334</v>
      </c>
      <c r="J300" t="s">
        <v>1335</v>
      </c>
      <c r="L300">
        <v>3</v>
      </c>
      <c r="M300">
        <v>1</v>
      </c>
      <c r="N300">
        <v>2</v>
      </c>
      <c r="O300">
        <v>3</v>
      </c>
      <c r="R300">
        <v>3</v>
      </c>
      <c r="S300">
        <v>1</v>
      </c>
      <c r="T300">
        <v>3</v>
      </c>
      <c r="V300">
        <v>1</v>
      </c>
      <c r="W300">
        <v>1</v>
      </c>
      <c r="X300">
        <v>1</v>
      </c>
      <c r="Y300">
        <v>1</v>
      </c>
      <c r="Z300">
        <v>1</v>
      </c>
      <c r="AA300">
        <v>2</v>
      </c>
      <c r="AB300">
        <v>1</v>
      </c>
      <c r="AC300">
        <v>1</v>
      </c>
    </row>
    <row r="301" spans="1:31" x14ac:dyDescent="0.25">
      <c r="A301" t="s">
        <v>1458</v>
      </c>
      <c r="B301" t="s">
        <v>62</v>
      </c>
      <c r="C301" t="s">
        <v>76</v>
      </c>
      <c r="D301" t="s">
        <v>1459</v>
      </c>
      <c r="E301" t="s">
        <v>1460</v>
      </c>
      <c r="F301" t="s">
        <v>1461</v>
      </c>
      <c r="G301" t="s">
        <v>1462</v>
      </c>
      <c r="J301" t="s">
        <v>1463</v>
      </c>
      <c r="W301">
        <v>250</v>
      </c>
      <c r="X301">
        <v>254</v>
      </c>
      <c r="Y301">
        <v>255</v>
      </c>
      <c r="Z301">
        <v>253</v>
      </c>
    </row>
    <row r="302" spans="1:31" x14ac:dyDescent="0.25">
      <c r="A302" t="s">
        <v>1464</v>
      </c>
      <c r="B302" t="s">
        <v>62</v>
      </c>
      <c r="C302" t="s">
        <v>76</v>
      </c>
      <c r="D302" t="s">
        <v>1459</v>
      </c>
      <c r="E302" t="s">
        <v>1465</v>
      </c>
      <c r="F302" t="s">
        <v>1461</v>
      </c>
      <c r="G302" t="s">
        <v>1462</v>
      </c>
      <c r="J302" t="s">
        <v>1463</v>
      </c>
      <c r="M302">
        <v>251</v>
      </c>
      <c r="P302">
        <v>255</v>
      </c>
      <c r="Q302">
        <v>253</v>
      </c>
      <c r="R302">
        <v>254</v>
      </c>
      <c r="S302">
        <v>260</v>
      </c>
      <c r="T302">
        <v>262</v>
      </c>
      <c r="U302">
        <v>271</v>
      </c>
      <c r="V302">
        <v>267</v>
      </c>
      <c r="W302">
        <v>267</v>
      </c>
      <c r="X302">
        <v>264</v>
      </c>
      <c r="Y302">
        <v>264</v>
      </c>
      <c r="Z302">
        <v>265</v>
      </c>
      <c r="AA302">
        <v>267</v>
      </c>
      <c r="AB302">
        <v>269</v>
      </c>
      <c r="AC302">
        <v>271</v>
      </c>
    </row>
    <row r="303" spans="1:31" x14ac:dyDescent="0.25">
      <c r="A303" t="s">
        <v>1466</v>
      </c>
      <c r="B303" t="s">
        <v>62</v>
      </c>
      <c r="C303" t="s">
        <v>76</v>
      </c>
      <c r="D303" t="s">
        <v>1459</v>
      </c>
      <c r="E303" t="s">
        <v>1467</v>
      </c>
      <c r="F303" t="s">
        <v>1461</v>
      </c>
      <c r="G303" t="s">
        <v>1462</v>
      </c>
      <c r="J303" t="s">
        <v>1463</v>
      </c>
      <c r="X303">
        <v>250</v>
      </c>
      <c r="Y303">
        <v>240</v>
      </c>
      <c r="Z303">
        <v>247</v>
      </c>
      <c r="AA303">
        <v>249</v>
      </c>
      <c r="AC303">
        <v>250</v>
      </c>
    </row>
    <row r="304" spans="1:31" x14ac:dyDescent="0.25">
      <c r="A304" t="s">
        <v>1468</v>
      </c>
      <c r="B304" t="s">
        <v>62</v>
      </c>
      <c r="C304" t="s">
        <v>76</v>
      </c>
      <c r="D304" t="s">
        <v>1459</v>
      </c>
      <c r="E304" t="s">
        <v>1469</v>
      </c>
      <c r="F304" t="s">
        <v>1461</v>
      </c>
      <c r="G304" t="s">
        <v>1462</v>
      </c>
      <c r="J304" t="s">
        <v>1463</v>
      </c>
      <c r="K304">
        <v>250</v>
      </c>
      <c r="O304">
        <v>251</v>
      </c>
      <c r="R304">
        <v>253</v>
      </c>
      <c r="T304">
        <v>252</v>
      </c>
      <c r="V304">
        <v>254</v>
      </c>
      <c r="X304">
        <v>255</v>
      </c>
      <c r="Y304">
        <v>240</v>
      </c>
      <c r="Z304">
        <v>243</v>
      </c>
      <c r="AB304">
        <v>244</v>
      </c>
      <c r="AD304">
        <v>241</v>
      </c>
    </row>
    <row r="305" spans="1:31" x14ac:dyDescent="0.25">
      <c r="A305" t="s">
        <v>1470</v>
      </c>
      <c r="B305" t="s">
        <v>62</v>
      </c>
      <c r="C305" t="s">
        <v>76</v>
      </c>
      <c r="D305" t="s">
        <v>1459</v>
      </c>
      <c r="E305" t="s">
        <v>1471</v>
      </c>
      <c r="F305" t="s">
        <v>1461</v>
      </c>
      <c r="G305" t="s">
        <v>1462</v>
      </c>
      <c r="J305" t="s">
        <v>1463</v>
      </c>
      <c r="L305">
        <v>252</v>
      </c>
      <c r="N305">
        <v>253</v>
      </c>
      <c r="Q305">
        <v>254</v>
      </c>
      <c r="S305">
        <v>255</v>
      </c>
      <c r="U305">
        <v>259</v>
      </c>
      <c r="W305">
        <v>259</v>
      </c>
      <c r="X305">
        <v>254</v>
      </c>
      <c r="Y305">
        <v>252</v>
      </c>
      <c r="Z305">
        <v>247</v>
      </c>
      <c r="AA305">
        <v>247</v>
      </c>
      <c r="AB305">
        <v>252</v>
      </c>
      <c r="AC305">
        <v>249</v>
      </c>
    </row>
    <row r="306" spans="1:31" x14ac:dyDescent="0.25">
      <c r="A306" t="s">
        <v>1472</v>
      </c>
      <c r="B306" t="s">
        <v>62</v>
      </c>
      <c r="C306" t="s">
        <v>76</v>
      </c>
      <c r="D306" t="s">
        <v>1473</v>
      </c>
      <c r="E306" t="s">
        <v>1460</v>
      </c>
      <c r="F306" t="s">
        <v>1461</v>
      </c>
      <c r="G306" t="s">
        <v>1462</v>
      </c>
      <c r="J306" t="s">
        <v>1463</v>
      </c>
    </row>
    <row r="307" spans="1:31" x14ac:dyDescent="0.25">
      <c r="A307" t="s">
        <v>1474</v>
      </c>
      <c r="B307" t="s">
        <v>62</v>
      </c>
      <c r="C307" t="s">
        <v>76</v>
      </c>
      <c r="D307" t="s">
        <v>1473</v>
      </c>
      <c r="E307" t="s">
        <v>1465</v>
      </c>
      <c r="F307" t="s">
        <v>1461</v>
      </c>
      <c r="G307" t="s">
        <v>1462</v>
      </c>
      <c r="J307" t="s">
        <v>1463</v>
      </c>
      <c r="M307">
        <v>247</v>
      </c>
      <c r="P307">
        <v>248</v>
      </c>
      <c r="Q307">
        <v>248</v>
      </c>
      <c r="R307">
        <v>246</v>
      </c>
      <c r="S307">
        <v>247</v>
      </c>
      <c r="T307">
        <v>253</v>
      </c>
      <c r="U307">
        <v>253</v>
      </c>
      <c r="V307">
        <v>259</v>
      </c>
      <c r="W307">
        <v>261</v>
      </c>
      <c r="X307">
        <v>256</v>
      </c>
      <c r="Y307">
        <v>256</v>
      </c>
      <c r="Z307">
        <v>260</v>
      </c>
      <c r="AA307">
        <v>262</v>
      </c>
      <c r="AB307">
        <v>261</v>
      </c>
      <c r="AC307">
        <v>260</v>
      </c>
    </row>
    <row r="308" spans="1:31" x14ac:dyDescent="0.25">
      <c r="A308" t="s">
        <v>1475</v>
      </c>
      <c r="B308" t="s">
        <v>62</v>
      </c>
      <c r="C308" t="s">
        <v>76</v>
      </c>
      <c r="D308" t="s">
        <v>1473</v>
      </c>
      <c r="E308" t="s">
        <v>1467</v>
      </c>
      <c r="F308" t="s">
        <v>1461</v>
      </c>
      <c r="G308" t="s">
        <v>1462</v>
      </c>
      <c r="J308" t="s">
        <v>1463</v>
      </c>
      <c r="X308">
        <v>250</v>
      </c>
      <c r="Y308">
        <v>249</v>
      </c>
      <c r="Z308">
        <v>252</v>
      </c>
      <c r="AA308">
        <v>252</v>
      </c>
      <c r="AC308">
        <v>251</v>
      </c>
    </row>
    <row r="309" spans="1:31" x14ac:dyDescent="0.25">
      <c r="A309" t="s">
        <v>1476</v>
      </c>
      <c r="B309" t="s">
        <v>62</v>
      </c>
      <c r="C309" t="s">
        <v>76</v>
      </c>
      <c r="D309" t="s">
        <v>1473</v>
      </c>
      <c r="E309" t="s">
        <v>1469</v>
      </c>
      <c r="F309" t="s">
        <v>1461</v>
      </c>
      <c r="G309" t="s">
        <v>1462</v>
      </c>
      <c r="J309" t="s">
        <v>1463</v>
      </c>
      <c r="K309">
        <v>250</v>
      </c>
      <c r="O309">
        <v>254</v>
      </c>
      <c r="R309">
        <v>256</v>
      </c>
      <c r="T309">
        <v>260</v>
      </c>
      <c r="V309">
        <v>259</v>
      </c>
      <c r="X309">
        <v>262</v>
      </c>
      <c r="Y309">
        <v>261</v>
      </c>
      <c r="Z309">
        <v>263</v>
      </c>
      <c r="AB309">
        <v>260</v>
      </c>
      <c r="AD309">
        <v>263</v>
      </c>
    </row>
    <row r="310" spans="1:31" x14ac:dyDescent="0.25">
      <c r="A310" t="s">
        <v>1477</v>
      </c>
      <c r="B310" t="s">
        <v>62</v>
      </c>
      <c r="C310" t="s">
        <v>76</v>
      </c>
      <c r="D310" t="s">
        <v>1473</v>
      </c>
      <c r="E310" t="s">
        <v>1471</v>
      </c>
      <c r="F310" t="s">
        <v>1461</v>
      </c>
      <c r="G310" t="s">
        <v>1462</v>
      </c>
      <c r="J310" t="s">
        <v>1463</v>
      </c>
      <c r="L310">
        <v>248</v>
      </c>
      <c r="N310">
        <v>246</v>
      </c>
      <c r="Q310">
        <v>252</v>
      </c>
      <c r="S310">
        <v>250</v>
      </c>
      <c r="U310">
        <v>256</v>
      </c>
      <c r="W310">
        <v>265</v>
      </c>
      <c r="X310">
        <v>267</v>
      </c>
      <c r="Y310">
        <v>265</v>
      </c>
      <c r="Z310">
        <v>262</v>
      </c>
      <c r="AA310">
        <v>266</v>
      </c>
      <c r="AB310">
        <v>266</v>
      </c>
      <c r="AC310">
        <v>264</v>
      </c>
    </row>
    <row r="311" spans="1:31" x14ac:dyDescent="0.25">
      <c r="A311" t="s">
        <v>1478</v>
      </c>
      <c r="B311" t="s">
        <v>62</v>
      </c>
      <c r="C311" t="s">
        <v>76</v>
      </c>
      <c r="D311" t="s">
        <v>1479</v>
      </c>
      <c r="E311" t="s">
        <v>1465</v>
      </c>
      <c r="F311" t="s">
        <v>1461</v>
      </c>
      <c r="G311" t="s">
        <v>1462</v>
      </c>
      <c r="J311" t="s">
        <v>1463</v>
      </c>
      <c r="R311">
        <v>250</v>
      </c>
      <c r="T311">
        <v>256</v>
      </c>
      <c r="V311">
        <v>259</v>
      </c>
      <c r="X311">
        <v>255</v>
      </c>
    </row>
    <row r="312" spans="1:31" x14ac:dyDescent="0.25">
      <c r="A312" t="s">
        <v>1480</v>
      </c>
      <c r="B312" t="s">
        <v>62</v>
      </c>
      <c r="C312" t="s">
        <v>76</v>
      </c>
      <c r="D312" t="s">
        <v>1479</v>
      </c>
      <c r="E312" t="s">
        <v>1467</v>
      </c>
      <c r="F312" t="s">
        <v>1461</v>
      </c>
      <c r="G312" t="s">
        <v>1462</v>
      </c>
      <c r="J312" t="s">
        <v>1463</v>
      </c>
      <c r="Y312">
        <v>250</v>
      </c>
      <c r="AC312">
        <v>253</v>
      </c>
    </row>
    <row r="313" spans="1:31" x14ac:dyDescent="0.25">
      <c r="A313" t="s">
        <v>1481</v>
      </c>
      <c r="B313" t="s">
        <v>62</v>
      </c>
      <c r="C313" t="s">
        <v>76</v>
      </c>
      <c r="D313" t="s">
        <v>1479</v>
      </c>
      <c r="E313" t="s">
        <v>1469</v>
      </c>
      <c r="F313" t="s">
        <v>1461</v>
      </c>
      <c r="G313" t="s">
        <v>1462</v>
      </c>
      <c r="J313" t="s">
        <v>1463</v>
      </c>
      <c r="K313">
        <v>250</v>
      </c>
      <c r="O313">
        <v>256</v>
      </c>
      <c r="R313">
        <v>258</v>
      </c>
      <c r="T313">
        <v>259</v>
      </c>
      <c r="V313">
        <v>262</v>
      </c>
      <c r="X313">
        <v>272</v>
      </c>
      <c r="Z313">
        <v>266</v>
      </c>
      <c r="AB313">
        <v>258</v>
      </c>
    </row>
    <row r="314" spans="1:31" x14ac:dyDescent="0.25">
      <c r="A314" t="s">
        <v>1482</v>
      </c>
      <c r="B314" t="s">
        <v>62</v>
      </c>
      <c r="C314" t="s">
        <v>76</v>
      </c>
      <c r="D314" t="s">
        <v>1479</v>
      </c>
      <c r="E314" t="s">
        <v>1471</v>
      </c>
      <c r="F314" t="s">
        <v>1461</v>
      </c>
      <c r="G314" t="s">
        <v>1462</v>
      </c>
      <c r="J314" t="s">
        <v>1463</v>
      </c>
      <c r="Y314">
        <v>250</v>
      </c>
      <c r="AA314">
        <v>242</v>
      </c>
      <c r="AC314">
        <v>243</v>
      </c>
    </row>
    <row r="315" spans="1:31" x14ac:dyDescent="0.25">
      <c r="A315" t="s">
        <v>1483</v>
      </c>
      <c r="B315" t="s">
        <v>62</v>
      </c>
      <c r="C315" t="s">
        <v>76</v>
      </c>
      <c r="D315" t="s">
        <v>1484</v>
      </c>
      <c r="E315" t="s">
        <v>1465</v>
      </c>
      <c r="F315" t="s">
        <v>1461</v>
      </c>
      <c r="G315" t="s">
        <v>1462</v>
      </c>
      <c r="J315" t="s">
        <v>1463</v>
      </c>
      <c r="S315">
        <v>250</v>
      </c>
      <c r="U315">
        <v>255</v>
      </c>
      <c r="W315">
        <v>259</v>
      </c>
      <c r="Y315">
        <v>255</v>
      </c>
    </row>
    <row r="316" spans="1:31" x14ac:dyDescent="0.25">
      <c r="A316" t="s">
        <v>1485</v>
      </c>
      <c r="B316" t="s">
        <v>62</v>
      </c>
      <c r="C316" t="s">
        <v>76</v>
      </c>
      <c r="D316" t="s">
        <v>1484</v>
      </c>
      <c r="E316" t="s">
        <v>1467</v>
      </c>
      <c r="F316" t="s">
        <v>1461</v>
      </c>
      <c r="G316" t="s">
        <v>1462</v>
      </c>
      <c r="J316" t="s">
        <v>1463</v>
      </c>
      <c r="Z316">
        <v>250</v>
      </c>
      <c r="AA316">
        <v>249</v>
      </c>
    </row>
    <row r="317" spans="1:31" x14ac:dyDescent="0.25">
      <c r="A317" t="s">
        <v>1486</v>
      </c>
      <c r="B317" t="s">
        <v>62</v>
      </c>
      <c r="C317" t="s">
        <v>76</v>
      </c>
      <c r="D317" t="s">
        <v>1484</v>
      </c>
      <c r="E317" t="s">
        <v>1469</v>
      </c>
      <c r="F317" t="s">
        <v>1461</v>
      </c>
      <c r="G317" t="s">
        <v>1462</v>
      </c>
      <c r="J317" t="s">
        <v>1463</v>
      </c>
      <c r="K317">
        <v>250</v>
      </c>
      <c r="O317">
        <v>252</v>
      </c>
      <c r="R317">
        <v>250</v>
      </c>
      <c r="T317">
        <v>251</v>
      </c>
      <c r="V317">
        <v>260</v>
      </c>
      <c r="Y317">
        <v>261</v>
      </c>
      <c r="AD317">
        <v>250</v>
      </c>
    </row>
    <row r="318" spans="1:31" x14ac:dyDescent="0.25">
      <c r="A318" t="s">
        <v>1487</v>
      </c>
      <c r="B318" t="s">
        <v>62</v>
      </c>
      <c r="C318" t="s">
        <v>76</v>
      </c>
      <c r="D318" t="s">
        <v>1484</v>
      </c>
      <c r="E318" t="s">
        <v>1471</v>
      </c>
      <c r="F318" t="s">
        <v>1461</v>
      </c>
      <c r="G318" t="s">
        <v>1462</v>
      </c>
      <c r="J318" t="s">
        <v>1463</v>
      </c>
      <c r="Z318">
        <v>250</v>
      </c>
      <c r="AB318">
        <v>251</v>
      </c>
    </row>
    <row r="319" spans="1:31" x14ac:dyDescent="0.25">
      <c r="A319" t="s">
        <v>1488</v>
      </c>
      <c r="B319" t="s">
        <v>117</v>
      </c>
      <c r="C319" t="s">
        <v>75</v>
      </c>
      <c r="D319" t="s">
        <v>145</v>
      </c>
      <c r="E319" t="s">
        <v>1489</v>
      </c>
      <c r="F319" t="s">
        <v>1490</v>
      </c>
      <c r="G319" t="s">
        <v>995</v>
      </c>
      <c r="J319" t="s">
        <v>1004</v>
      </c>
      <c r="Q319">
        <v>1950448</v>
      </c>
      <c r="R319">
        <v>2000044</v>
      </c>
      <c r="S319">
        <v>2049640</v>
      </c>
      <c r="T319">
        <v>2099236</v>
      </c>
      <c r="U319">
        <v>2148832</v>
      </c>
      <c r="V319">
        <v>2198428</v>
      </c>
      <c r="W319">
        <v>2248024</v>
      </c>
      <c r="X319">
        <v>2297620</v>
      </c>
      <c r="Y319">
        <v>2347216</v>
      </c>
      <c r="Z319">
        <v>2396812</v>
      </c>
      <c r="AA319">
        <v>2446408</v>
      </c>
      <c r="AB319">
        <v>2496004</v>
      </c>
      <c r="AC319">
        <v>2545600</v>
      </c>
      <c r="AD319">
        <v>2595196</v>
      </c>
      <c r="AE319">
        <v>2644792</v>
      </c>
    </row>
    <row r="320" spans="1:31" x14ac:dyDescent="0.25">
      <c r="A320" t="s">
        <v>1491</v>
      </c>
      <c r="B320" t="s">
        <v>117</v>
      </c>
      <c r="C320" t="s">
        <v>75</v>
      </c>
      <c r="D320" t="s">
        <v>1492</v>
      </c>
      <c r="E320" t="s">
        <v>1493</v>
      </c>
      <c r="F320" t="s">
        <v>1490</v>
      </c>
      <c r="G320" t="s">
        <v>995</v>
      </c>
      <c r="J320" t="s">
        <v>1004</v>
      </c>
      <c r="Q320">
        <v>13951328</v>
      </c>
      <c r="R320">
        <v>14113806</v>
      </c>
      <c r="S320">
        <v>14276283</v>
      </c>
      <c r="T320">
        <v>14438761</v>
      </c>
      <c r="U320">
        <v>14601238</v>
      </c>
      <c r="V320">
        <v>14763716</v>
      </c>
      <c r="W320">
        <v>14926194</v>
      </c>
      <c r="X320">
        <v>15088671</v>
      </c>
      <c r="Y320">
        <v>15251149</v>
      </c>
      <c r="Z320">
        <v>15413626</v>
      </c>
      <c r="AA320">
        <v>15576104</v>
      </c>
      <c r="AB320">
        <v>15738582</v>
      </c>
      <c r="AC320">
        <v>15901059</v>
      </c>
      <c r="AD320">
        <v>16063537</v>
      </c>
      <c r="AE320">
        <v>16226014</v>
      </c>
    </row>
    <row r="321" spans="1:31" x14ac:dyDescent="0.25">
      <c r="A321" t="s">
        <v>1494</v>
      </c>
      <c r="B321" t="s">
        <v>117</v>
      </c>
      <c r="C321" t="s">
        <v>75</v>
      </c>
      <c r="D321" t="s">
        <v>1495</v>
      </c>
      <c r="E321" t="s">
        <v>1496</v>
      </c>
      <c r="F321" t="s">
        <v>1490</v>
      </c>
      <c r="G321" t="s">
        <v>995</v>
      </c>
      <c r="J321" t="s">
        <v>1004</v>
      </c>
      <c r="Q321">
        <v>13392521</v>
      </c>
      <c r="R321">
        <v>13646217</v>
      </c>
      <c r="S321">
        <v>13899914</v>
      </c>
      <c r="T321">
        <v>14153610</v>
      </c>
      <c r="U321">
        <v>14407307</v>
      </c>
      <c r="V321">
        <v>14661003</v>
      </c>
      <c r="W321">
        <v>14914700</v>
      </c>
      <c r="X321">
        <v>15168396</v>
      </c>
      <c r="Y321">
        <v>15422093</v>
      </c>
      <c r="Z321">
        <v>15675789</v>
      </c>
      <c r="AA321">
        <v>15929486</v>
      </c>
      <c r="AB321">
        <v>16183182</v>
      </c>
      <c r="AC321">
        <v>16436879</v>
      </c>
      <c r="AD321">
        <v>16690575</v>
      </c>
      <c r="AE321">
        <v>16944272</v>
      </c>
    </row>
    <row r="322" spans="1:31" x14ac:dyDescent="0.25">
      <c r="A322" t="s">
        <v>1497</v>
      </c>
      <c r="B322" t="s">
        <v>117</v>
      </c>
      <c r="C322" t="s">
        <v>75</v>
      </c>
      <c r="D322" t="s">
        <v>1498</v>
      </c>
      <c r="E322" t="s">
        <v>1499</v>
      </c>
      <c r="F322" t="s">
        <v>1490</v>
      </c>
      <c r="G322" t="s">
        <v>995</v>
      </c>
      <c r="J322" t="s">
        <v>1004</v>
      </c>
      <c r="Q322">
        <v>1951341</v>
      </c>
      <c r="R322">
        <v>1898699</v>
      </c>
      <c r="S322">
        <v>1846056</v>
      </c>
      <c r="T322">
        <v>1793414</v>
      </c>
      <c r="U322">
        <v>1740771</v>
      </c>
      <c r="V322">
        <v>1688129</v>
      </c>
      <c r="W322">
        <v>1635486</v>
      </c>
      <c r="X322">
        <v>1582844</v>
      </c>
      <c r="Y322">
        <v>1530201</v>
      </c>
      <c r="Z322">
        <v>1477559</v>
      </c>
      <c r="AA322">
        <v>1424916</v>
      </c>
      <c r="AB322">
        <v>1372273</v>
      </c>
      <c r="AC322">
        <v>1319631</v>
      </c>
      <c r="AD322">
        <v>1266988</v>
      </c>
      <c r="AE322">
        <v>1214346</v>
      </c>
    </row>
    <row r="323" spans="1:31" x14ac:dyDescent="0.25">
      <c r="A323" t="s">
        <v>1500</v>
      </c>
      <c r="B323" t="s">
        <v>117</v>
      </c>
      <c r="C323" t="s">
        <v>75</v>
      </c>
      <c r="D323" t="s">
        <v>1501</v>
      </c>
      <c r="E323" t="s">
        <v>1502</v>
      </c>
      <c r="F323" t="s">
        <v>1490</v>
      </c>
      <c r="G323" t="s">
        <v>995</v>
      </c>
      <c r="J323" t="s">
        <v>1004</v>
      </c>
      <c r="Q323">
        <v>526889</v>
      </c>
      <c r="R323">
        <v>539146</v>
      </c>
      <c r="S323">
        <v>551404</v>
      </c>
      <c r="T323">
        <v>563661</v>
      </c>
      <c r="U323">
        <v>575919</v>
      </c>
      <c r="V323">
        <v>588176</v>
      </c>
      <c r="W323">
        <v>600433</v>
      </c>
      <c r="X323">
        <v>612691</v>
      </c>
      <c r="Y323">
        <v>624948</v>
      </c>
      <c r="Z323">
        <v>637205</v>
      </c>
      <c r="AA323">
        <v>649463</v>
      </c>
      <c r="AB323">
        <v>661720</v>
      </c>
      <c r="AC323">
        <v>673978</v>
      </c>
      <c r="AD323">
        <v>686235</v>
      </c>
      <c r="AE323">
        <v>698492</v>
      </c>
    </row>
    <row r="324" spans="1:31" x14ac:dyDescent="0.25">
      <c r="A324" t="s">
        <v>1503</v>
      </c>
      <c r="B324" t="s">
        <v>117</v>
      </c>
      <c r="C324" t="s">
        <v>75</v>
      </c>
      <c r="D324" t="s">
        <v>1504</v>
      </c>
      <c r="E324" t="s">
        <v>1505</v>
      </c>
      <c r="F324" t="s">
        <v>1490</v>
      </c>
      <c r="G324" t="s">
        <v>995</v>
      </c>
      <c r="J324" t="s">
        <v>1004</v>
      </c>
      <c r="Q324">
        <v>423782</v>
      </c>
      <c r="R324">
        <v>434678</v>
      </c>
      <c r="S324">
        <v>445575</v>
      </c>
      <c r="T324">
        <v>456471</v>
      </c>
      <c r="U324">
        <v>467368</v>
      </c>
      <c r="V324">
        <v>478264</v>
      </c>
      <c r="W324">
        <v>489161</v>
      </c>
      <c r="X324">
        <v>500057</v>
      </c>
      <c r="Y324">
        <v>510954</v>
      </c>
      <c r="Z324">
        <v>521850</v>
      </c>
      <c r="AA324">
        <v>532747</v>
      </c>
      <c r="AB324">
        <v>543643</v>
      </c>
      <c r="AC324">
        <v>554539</v>
      </c>
      <c r="AD324">
        <v>565436</v>
      </c>
      <c r="AE324">
        <v>576332</v>
      </c>
    </row>
    <row r="325" spans="1:31" x14ac:dyDescent="0.25">
      <c r="A325" t="s">
        <v>1506</v>
      </c>
      <c r="B325" t="s">
        <v>117</v>
      </c>
      <c r="C325" t="s">
        <v>75</v>
      </c>
      <c r="D325" t="s">
        <v>1507</v>
      </c>
      <c r="E325" t="s">
        <v>1508</v>
      </c>
      <c r="F325" t="s">
        <v>1490</v>
      </c>
      <c r="G325" t="s">
        <v>995</v>
      </c>
      <c r="J325" t="s">
        <v>1004</v>
      </c>
      <c r="Q325">
        <v>11000717</v>
      </c>
      <c r="R325">
        <v>11398848</v>
      </c>
      <c r="S325">
        <v>11796979</v>
      </c>
      <c r="T325">
        <v>12195110</v>
      </c>
      <c r="U325">
        <v>12593241</v>
      </c>
      <c r="V325">
        <v>12991372</v>
      </c>
      <c r="W325">
        <v>13389503</v>
      </c>
      <c r="X325">
        <v>13787634</v>
      </c>
      <c r="Y325">
        <v>14185765</v>
      </c>
      <c r="Z325">
        <v>14583896</v>
      </c>
      <c r="AA325">
        <v>14982027</v>
      </c>
      <c r="AB325">
        <v>15380158</v>
      </c>
      <c r="AC325">
        <v>15778289</v>
      </c>
      <c r="AD325">
        <v>16176420</v>
      </c>
      <c r="AE325">
        <v>16574551</v>
      </c>
    </row>
    <row r="326" spans="1:31" x14ac:dyDescent="0.25">
      <c r="A326" t="s">
        <v>1509</v>
      </c>
      <c r="B326" t="s">
        <v>117</v>
      </c>
      <c r="C326" t="s">
        <v>75</v>
      </c>
      <c r="D326" t="s">
        <v>1510</v>
      </c>
      <c r="E326" t="s">
        <v>1511</v>
      </c>
      <c r="F326" t="s">
        <v>1490</v>
      </c>
      <c r="G326" t="s">
        <v>995</v>
      </c>
      <c r="J326" t="s">
        <v>1004</v>
      </c>
      <c r="Q326">
        <v>6943058</v>
      </c>
      <c r="R326">
        <v>7025102</v>
      </c>
      <c r="S326">
        <v>7107145</v>
      </c>
      <c r="T326">
        <v>7189188</v>
      </c>
      <c r="U326">
        <v>7271232</v>
      </c>
      <c r="V326">
        <v>7353275</v>
      </c>
      <c r="W326">
        <v>7435319</v>
      </c>
      <c r="X326">
        <v>7517362</v>
      </c>
      <c r="Y326">
        <v>7599405</v>
      </c>
      <c r="Z326">
        <v>7681449</v>
      </c>
      <c r="AA326">
        <v>7763492</v>
      </c>
      <c r="AB326">
        <v>7845536</v>
      </c>
      <c r="AC326">
        <v>7927579</v>
      </c>
      <c r="AD326">
        <v>8009622</v>
      </c>
      <c r="AE326">
        <v>8091666</v>
      </c>
    </row>
    <row r="327" spans="1:31" x14ac:dyDescent="0.25">
      <c r="A327" t="s">
        <v>1512</v>
      </c>
      <c r="B327" t="s">
        <v>117</v>
      </c>
      <c r="C327" t="s">
        <v>75</v>
      </c>
      <c r="D327" t="s">
        <v>1513</v>
      </c>
      <c r="E327" t="s">
        <v>1514</v>
      </c>
      <c r="F327" t="s">
        <v>1490</v>
      </c>
      <c r="G327" t="s">
        <v>995</v>
      </c>
      <c r="J327" t="s">
        <v>1004</v>
      </c>
      <c r="Q327">
        <v>6321221</v>
      </c>
      <c r="R327">
        <v>6391973</v>
      </c>
      <c r="S327">
        <v>6462726</v>
      </c>
      <c r="T327">
        <v>6533478</v>
      </c>
      <c r="U327">
        <v>6604230</v>
      </c>
      <c r="V327">
        <v>6674982</v>
      </c>
      <c r="W327">
        <v>6745734</v>
      </c>
      <c r="X327">
        <v>6816487</v>
      </c>
      <c r="Y327">
        <v>6887239</v>
      </c>
      <c r="Z327">
        <v>6957991</v>
      </c>
      <c r="AA327">
        <v>7028743</v>
      </c>
      <c r="AB327">
        <v>7099495</v>
      </c>
      <c r="AC327">
        <v>7170247</v>
      </c>
      <c r="AD327">
        <v>7241000</v>
      </c>
      <c r="AE327">
        <v>7311752</v>
      </c>
    </row>
    <row r="328" spans="1:31" x14ac:dyDescent="0.25">
      <c r="A328" t="s">
        <v>1515</v>
      </c>
      <c r="B328" t="s">
        <v>117</v>
      </c>
      <c r="C328" t="s">
        <v>75</v>
      </c>
      <c r="D328" t="s">
        <v>1516</v>
      </c>
      <c r="E328" t="s">
        <v>1517</v>
      </c>
      <c r="F328" t="s">
        <v>1490</v>
      </c>
      <c r="G328" t="s">
        <v>995</v>
      </c>
      <c r="J328" t="s">
        <v>1004</v>
      </c>
      <c r="Q328">
        <v>6792966</v>
      </c>
      <c r="R328">
        <v>6851103</v>
      </c>
      <c r="S328">
        <v>6909240</v>
      </c>
      <c r="T328">
        <v>6967378</v>
      </c>
      <c r="U328">
        <v>7025515</v>
      </c>
      <c r="V328">
        <v>7083652</v>
      </c>
      <c r="W328">
        <v>7141790</v>
      </c>
      <c r="X328">
        <v>7199927</v>
      </c>
      <c r="Y328">
        <v>7258064</v>
      </c>
      <c r="Z328">
        <v>7316202</v>
      </c>
      <c r="AA328">
        <v>7374339</v>
      </c>
      <c r="AB328">
        <v>7432477</v>
      </c>
      <c r="AC328">
        <v>7490614</v>
      </c>
      <c r="AD328">
        <v>7548751</v>
      </c>
      <c r="AE328">
        <v>7606889</v>
      </c>
    </row>
    <row r="329" spans="1:31" x14ac:dyDescent="0.25">
      <c r="A329" t="s">
        <v>1518</v>
      </c>
      <c r="B329" t="s">
        <v>117</v>
      </c>
      <c r="C329" t="s">
        <v>75</v>
      </c>
      <c r="D329" t="s">
        <v>1519</v>
      </c>
      <c r="E329" t="s">
        <v>1520</v>
      </c>
      <c r="F329" t="s">
        <v>1490</v>
      </c>
      <c r="G329" t="s">
        <v>995</v>
      </c>
      <c r="J329" t="s">
        <v>1004</v>
      </c>
      <c r="Q329">
        <v>59442</v>
      </c>
      <c r="R329">
        <v>76774</v>
      </c>
      <c r="S329">
        <v>94107</v>
      </c>
      <c r="T329">
        <v>111439</v>
      </c>
      <c r="U329">
        <v>128772</v>
      </c>
      <c r="V329">
        <v>146104</v>
      </c>
      <c r="W329">
        <v>163437</v>
      </c>
      <c r="X329">
        <v>180769</v>
      </c>
      <c r="Y329">
        <v>198102</v>
      </c>
      <c r="Z329">
        <v>215434</v>
      </c>
      <c r="AA329">
        <v>232767</v>
      </c>
      <c r="AB329">
        <v>250099</v>
      </c>
      <c r="AC329">
        <v>267432</v>
      </c>
      <c r="AD329">
        <v>284764</v>
      </c>
      <c r="AE329">
        <v>302097</v>
      </c>
    </row>
    <row r="330" spans="1:31" x14ac:dyDescent="0.25">
      <c r="A330" t="s">
        <v>1521</v>
      </c>
      <c r="B330" t="s">
        <v>67</v>
      </c>
      <c r="C330" t="s">
        <v>197</v>
      </c>
      <c r="D330" t="s">
        <v>66</v>
      </c>
      <c r="E330" t="s">
        <v>1522</v>
      </c>
      <c r="F330" s="1"/>
      <c r="G330" t="s">
        <v>68</v>
      </c>
      <c r="J330" t="s">
        <v>994</v>
      </c>
      <c r="S330">
        <v>370</v>
      </c>
      <c r="T330">
        <v>423</v>
      </c>
      <c r="U330">
        <v>351</v>
      </c>
      <c r="V330">
        <v>372</v>
      </c>
      <c r="W330">
        <v>432</v>
      </c>
      <c r="X330">
        <v>342</v>
      </c>
      <c r="Y330">
        <v>325</v>
      </c>
      <c r="Z330">
        <v>284</v>
      </c>
      <c r="AA330">
        <v>276</v>
      </c>
      <c r="AB330">
        <v>300</v>
      </c>
      <c r="AC330">
        <v>262</v>
      </c>
      <c r="AD330">
        <v>267</v>
      </c>
      <c r="AE330">
        <v>265</v>
      </c>
    </row>
    <row r="331" spans="1:31" x14ac:dyDescent="0.25">
      <c r="A331" t="s">
        <v>1523</v>
      </c>
      <c r="B331" t="s">
        <v>67</v>
      </c>
      <c r="C331" t="s">
        <v>197</v>
      </c>
      <c r="D331" t="s">
        <v>66</v>
      </c>
      <c r="E331" t="s">
        <v>1524</v>
      </c>
      <c r="F331" s="1"/>
      <c r="G331" t="s">
        <v>68</v>
      </c>
      <c r="J331" t="s">
        <v>994</v>
      </c>
      <c r="S331">
        <v>82650</v>
      </c>
      <c r="T331">
        <v>90759</v>
      </c>
      <c r="U331">
        <v>85585</v>
      </c>
      <c r="V331">
        <v>94761</v>
      </c>
      <c r="W331">
        <v>82954</v>
      </c>
      <c r="X331">
        <v>79029</v>
      </c>
      <c r="Y331">
        <v>81567</v>
      </c>
      <c r="Z331">
        <v>78237</v>
      </c>
      <c r="AA331">
        <v>74027</v>
      </c>
      <c r="AB331">
        <v>73788</v>
      </c>
      <c r="AC331">
        <v>76490</v>
      </c>
      <c r="AD331">
        <v>71350</v>
      </c>
      <c r="AE331">
        <v>48422</v>
      </c>
    </row>
    <row r="332" spans="1:31" x14ac:dyDescent="0.25">
      <c r="A332" t="s">
        <v>1525</v>
      </c>
      <c r="B332" t="s">
        <v>67</v>
      </c>
      <c r="C332" t="s">
        <v>197</v>
      </c>
      <c r="D332" t="s">
        <v>66</v>
      </c>
      <c r="E332" t="s">
        <v>1526</v>
      </c>
      <c r="F332" s="1"/>
      <c r="G332" t="s">
        <v>68</v>
      </c>
      <c r="J332" t="s">
        <v>994</v>
      </c>
      <c r="S332">
        <v>28827</v>
      </c>
      <c r="T332">
        <v>33271</v>
      </c>
      <c r="U332">
        <v>37393</v>
      </c>
      <c r="V332">
        <v>41954</v>
      </c>
      <c r="W332">
        <v>39294</v>
      </c>
      <c r="X332">
        <v>35273</v>
      </c>
      <c r="Y332">
        <v>31073</v>
      </c>
      <c r="Z332">
        <v>29024</v>
      </c>
      <c r="AA332">
        <v>26907</v>
      </c>
      <c r="AB332">
        <v>26720</v>
      </c>
      <c r="AC332">
        <v>27426</v>
      </c>
      <c r="AD332">
        <v>27763</v>
      </c>
      <c r="AE332">
        <v>22194</v>
      </c>
    </row>
    <row r="333" spans="1:31" x14ac:dyDescent="0.25">
      <c r="A333" t="s">
        <v>1527</v>
      </c>
      <c r="B333" t="s">
        <v>67</v>
      </c>
      <c r="C333" t="s">
        <v>197</v>
      </c>
      <c r="D333" t="s">
        <v>66</v>
      </c>
      <c r="E333" t="s">
        <v>1528</v>
      </c>
      <c r="F333" s="1"/>
      <c r="G333" t="s">
        <v>68</v>
      </c>
      <c r="J333" t="s">
        <v>994</v>
      </c>
      <c r="S333">
        <v>2227</v>
      </c>
      <c r="T333">
        <v>2291</v>
      </c>
      <c r="U333">
        <v>2216</v>
      </c>
      <c r="V333">
        <v>1701</v>
      </c>
      <c r="W333">
        <v>1396</v>
      </c>
      <c r="X333">
        <v>1139</v>
      </c>
      <c r="Y333">
        <v>1151</v>
      </c>
      <c r="Z333">
        <v>1057</v>
      </c>
      <c r="AA333">
        <v>1083</v>
      </c>
      <c r="AB333">
        <v>1066</v>
      </c>
      <c r="AC333">
        <v>1023</v>
      </c>
      <c r="AD333">
        <v>1026</v>
      </c>
      <c r="AE333">
        <v>1038</v>
      </c>
    </row>
    <row r="334" spans="1:31" x14ac:dyDescent="0.25">
      <c r="A334" t="s">
        <v>1529</v>
      </c>
      <c r="B334" t="s">
        <v>67</v>
      </c>
      <c r="C334" t="s">
        <v>197</v>
      </c>
      <c r="D334" t="s">
        <v>66</v>
      </c>
      <c r="E334" t="s">
        <v>1530</v>
      </c>
      <c r="F334" s="1"/>
      <c r="G334" t="s">
        <v>68</v>
      </c>
      <c r="J334" t="s">
        <v>994</v>
      </c>
      <c r="S334">
        <v>2002</v>
      </c>
      <c r="T334">
        <v>2483</v>
      </c>
      <c r="U334">
        <v>2207</v>
      </c>
      <c r="V334">
        <v>2132</v>
      </c>
      <c r="W334">
        <v>2536</v>
      </c>
      <c r="X334">
        <v>2676</v>
      </c>
      <c r="Y334">
        <v>2659</v>
      </c>
      <c r="Z334">
        <v>2563</v>
      </c>
      <c r="AA334">
        <v>2684</v>
      </c>
      <c r="AB334">
        <v>2514</v>
      </c>
      <c r="AC334">
        <v>2199</v>
      </c>
      <c r="AD334">
        <v>2011</v>
      </c>
      <c r="AE334">
        <v>1718</v>
      </c>
    </row>
    <row r="335" spans="1:31" x14ac:dyDescent="0.25">
      <c r="A335" t="s">
        <v>1531</v>
      </c>
      <c r="B335" t="s">
        <v>67</v>
      </c>
      <c r="C335" t="s">
        <v>197</v>
      </c>
      <c r="D335" t="s">
        <v>66</v>
      </c>
      <c r="E335" t="s">
        <v>1532</v>
      </c>
      <c r="F335" s="1"/>
      <c r="G335" t="s">
        <v>68</v>
      </c>
      <c r="J335" t="s">
        <v>994</v>
      </c>
      <c r="S335">
        <v>11404</v>
      </c>
      <c r="T335">
        <v>12143</v>
      </c>
      <c r="U335">
        <v>9453</v>
      </c>
      <c r="V335">
        <v>10129</v>
      </c>
      <c r="W335">
        <v>10040</v>
      </c>
      <c r="X335">
        <v>10088</v>
      </c>
      <c r="Y335">
        <v>10210</v>
      </c>
      <c r="Z335">
        <v>10062</v>
      </c>
      <c r="AA335">
        <v>9417</v>
      </c>
      <c r="AB335">
        <v>9492</v>
      </c>
      <c r="AC335">
        <v>9230</v>
      </c>
      <c r="AD335">
        <v>8642</v>
      </c>
      <c r="AE335">
        <v>7378</v>
      </c>
    </row>
    <row r="336" spans="1:31" x14ac:dyDescent="0.25">
      <c r="A336" t="s">
        <v>1533</v>
      </c>
      <c r="B336" t="s">
        <v>67</v>
      </c>
      <c r="C336" t="s">
        <v>197</v>
      </c>
      <c r="D336" t="s">
        <v>66</v>
      </c>
      <c r="E336" t="s">
        <v>1534</v>
      </c>
      <c r="F336" s="1"/>
      <c r="G336" t="s">
        <v>68</v>
      </c>
      <c r="J336" t="s">
        <v>994</v>
      </c>
      <c r="S336">
        <v>1408</v>
      </c>
      <c r="T336">
        <v>2206</v>
      </c>
      <c r="U336">
        <v>2543</v>
      </c>
      <c r="V336">
        <v>2678</v>
      </c>
      <c r="W336">
        <v>3526</v>
      </c>
      <c r="X336">
        <v>2859</v>
      </c>
      <c r="Y336">
        <v>2475</v>
      </c>
      <c r="Z336">
        <v>1992</v>
      </c>
      <c r="AA336">
        <v>1559</v>
      </c>
      <c r="AB336">
        <v>1091</v>
      </c>
      <c r="AC336">
        <v>758</v>
      </c>
      <c r="AD336">
        <v>478</v>
      </c>
      <c r="AE336">
        <v>598</v>
      </c>
    </row>
    <row r="337" spans="1:31" x14ac:dyDescent="0.25">
      <c r="A337" t="s">
        <v>1535</v>
      </c>
      <c r="B337" t="s">
        <v>67</v>
      </c>
      <c r="C337" t="s">
        <v>197</v>
      </c>
      <c r="D337" t="s">
        <v>66</v>
      </c>
      <c r="E337" t="s">
        <v>1536</v>
      </c>
      <c r="F337" s="1"/>
      <c r="G337" t="s">
        <v>68</v>
      </c>
      <c r="J337" t="s">
        <v>994</v>
      </c>
      <c r="S337">
        <v>4571</v>
      </c>
      <c r="T337">
        <v>4893</v>
      </c>
      <c r="U337">
        <v>4625</v>
      </c>
      <c r="V337">
        <v>4553</v>
      </c>
      <c r="W337">
        <v>5367</v>
      </c>
      <c r="X337">
        <v>5526</v>
      </c>
      <c r="Y337">
        <v>5532</v>
      </c>
      <c r="Z337">
        <v>5473</v>
      </c>
      <c r="AA337">
        <v>5069</v>
      </c>
      <c r="AB337">
        <v>5084</v>
      </c>
      <c r="AC337">
        <v>4930</v>
      </c>
      <c r="AD337">
        <v>4170</v>
      </c>
      <c r="AE337">
        <v>3511</v>
      </c>
    </row>
    <row r="338" spans="1:31" x14ac:dyDescent="0.25">
      <c r="A338" t="s">
        <v>1537</v>
      </c>
      <c r="B338" t="s">
        <v>67</v>
      </c>
      <c r="C338" t="s">
        <v>197</v>
      </c>
      <c r="D338" t="s">
        <v>66</v>
      </c>
      <c r="E338" t="s">
        <v>1538</v>
      </c>
      <c r="F338" s="1"/>
      <c r="G338" t="s">
        <v>68</v>
      </c>
      <c r="J338" t="s">
        <v>994</v>
      </c>
      <c r="S338">
        <v>5582</v>
      </c>
      <c r="T338">
        <v>6455</v>
      </c>
      <c r="U338">
        <v>6073</v>
      </c>
      <c r="V338">
        <v>6546</v>
      </c>
      <c r="W338">
        <v>6611</v>
      </c>
      <c r="X338">
        <v>6520</v>
      </c>
      <c r="Y338">
        <v>7364</v>
      </c>
      <c r="Z338">
        <v>7583</v>
      </c>
      <c r="AA338">
        <v>6930</v>
      </c>
      <c r="AB338">
        <v>7184</v>
      </c>
      <c r="AC338">
        <v>6976</v>
      </c>
      <c r="AD338">
        <v>13375</v>
      </c>
      <c r="AE338">
        <v>6951</v>
      </c>
    </row>
    <row r="339" spans="1:31" x14ac:dyDescent="0.25">
      <c r="A339" t="s">
        <v>1539</v>
      </c>
      <c r="B339" t="s">
        <v>67</v>
      </c>
      <c r="C339" t="s">
        <v>197</v>
      </c>
      <c r="D339" t="s">
        <v>66</v>
      </c>
      <c r="E339" t="s">
        <v>1540</v>
      </c>
      <c r="F339" s="1"/>
      <c r="G339" t="s">
        <v>68</v>
      </c>
      <c r="J339" t="s">
        <v>994</v>
      </c>
      <c r="S339">
        <v>4681</v>
      </c>
      <c r="T339">
        <v>4812</v>
      </c>
      <c r="U339">
        <v>3815</v>
      </c>
      <c r="V339">
        <v>3511</v>
      </c>
      <c r="W339">
        <v>3401</v>
      </c>
      <c r="X339">
        <v>3922</v>
      </c>
      <c r="Y339">
        <v>4323</v>
      </c>
      <c r="Z339">
        <v>3831</v>
      </c>
      <c r="AA339">
        <v>3975</v>
      </c>
      <c r="AB339">
        <v>4140</v>
      </c>
      <c r="AC339">
        <v>4216</v>
      </c>
      <c r="AD339">
        <v>3474</v>
      </c>
      <c r="AE339">
        <v>2819</v>
      </c>
    </row>
    <row r="340" spans="1:31" x14ac:dyDescent="0.25">
      <c r="A340" t="s">
        <v>1541</v>
      </c>
      <c r="B340" t="s">
        <v>67</v>
      </c>
      <c r="C340" t="s">
        <v>197</v>
      </c>
      <c r="D340" t="s">
        <v>66</v>
      </c>
      <c r="E340" t="s">
        <v>1197</v>
      </c>
      <c r="F340" s="1"/>
      <c r="G340" t="s">
        <v>68</v>
      </c>
      <c r="J340" t="s">
        <v>994</v>
      </c>
      <c r="S340">
        <v>442</v>
      </c>
      <c r="T340">
        <v>524</v>
      </c>
      <c r="U340">
        <v>482</v>
      </c>
      <c r="V340">
        <v>513</v>
      </c>
      <c r="W340">
        <v>501</v>
      </c>
      <c r="X340">
        <v>461</v>
      </c>
      <c r="Y340">
        <v>363</v>
      </c>
      <c r="Z340">
        <v>343</v>
      </c>
      <c r="AA340">
        <v>326</v>
      </c>
      <c r="AB340">
        <v>309</v>
      </c>
      <c r="AC340">
        <v>327</v>
      </c>
      <c r="AD340">
        <v>331</v>
      </c>
      <c r="AE340">
        <v>336</v>
      </c>
    </row>
    <row r="341" spans="1:31" x14ac:dyDescent="0.25">
      <c r="A341" t="s">
        <v>1542</v>
      </c>
      <c r="B341" t="s">
        <v>67</v>
      </c>
      <c r="C341" t="s">
        <v>197</v>
      </c>
      <c r="D341" t="s">
        <v>69</v>
      </c>
      <c r="E341" t="s">
        <v>1522</v>
      </c>
      <c r="F341" s="1"/>
      <c r="G341" t="s">
        <v>68</v>
      </c>
      <c r="J341" t="s">
        <v>994</v>
      </c>
      <c r="S341">
        <v>556</v>
      </c>
      <c r="T341">
        <v>592</v>
      </c>
      <c r="U341">
        <v>486</v>
      </c>
      <c r="V341">
        <v>543</v>
      </c>
      <c r="W341">
        <v>483</v>
      </c>
      <c r="X341">
        <v>481</v>
      </c>
      <c r="Y341">
        <v>541</v>
      </c>
      <c r="Z341">
        <v>526</v>
      </c>
      <c r="AA341">
        <v>496</v>
      </c>
      <c r="AB341">
        <v>587</v>
      </c>
      <c r="AC341">
        <v>627</v>
      </c>
      <c r="AD341">
        <v>679</v>
      </c>
      <c r="AE341">
        <v>753</v>
      </c>
    </row>
    <row r="342" spans="1:31" x14ac:dyDescent="0.25">
      <c r="A342" t="s">
        <v>1543</v>
      </c>
      <c r="B342" t="s">
        <v>67</v>
      </c>
      <c r="C342" t="s">
        <v>197</v>
      </c>
      <c r="D342" t="s">
        <v>69</v>
      </c>
      <c r="E342" t="s">
        <v>1524</v>
      </c>
      <c r="F342" s="1"/>
      <c r="G342" t="s">
        <v>68</v>
      </c>
      <c r="J342" t="s">
        <v>994</v>
      </c>
      <c r="S342">
        <v>175325</v>
      </c>
      <c r="T342">
        <v>190322</v>
      </c>
      <c r="U342">
        <v>186180</v>
      </c>
      <c r="V342">
        <v>207976</v>
      </c>
      <c r="W342">
        <v>190955</v>
      </c>
      <c r="X342">
        <v>188145</v>
      </c>
      <c r="Y342">
        <v>192337</v>
      </c>
      <c r="Z342">
        <v>184167</v>
      </c>
      <c r="AA342">
        <v>172384</v>
      </c>
      <c r="AB342">
        <v>170010</v>
      </c>
      <c r="AC342">
        <v>172199</v>
      </c>
      <c r="AD342">
        <v>169147</v>
      </c>
      <c r="AE342">
        <v>118445</v>
      </c>
    </row>
    <row r="343" spans="1:31" x14ac:dyDescent="0.25">
      <c r="A343" t="s">
        <v>1544</v>
      </c>
      <c r="B343" t="s">
        <v>67</v>
      </c>
      <c r="C343" t="s">
        <v>197</v>
      </c>
      <c r="D343" t="s">
        <v>69</v>
      </c>
      <c r="E343" t="s">
        <v>1526</v>
      </c>
      <c r="F343" s="1"/>
      <c r="G343" t="s">
        <v>68</v>
      </c>
      <c r="J343" t="s">
        <v>994</v>
      </c>
      <c r="S343">
        <v>116728</v>
      </c>
      <c r="T343">
        <v>118226</v>
      </c>
      <c r="U343">
        <v>114425</v>
      </c>
      <c r="V343">
        <v>121873</v>
      </c>
      <c r="W343">
        <v>105719</v>
      </c>
      <c r="X343">
        <v>94976</v>
      </c>
      <c r="Y343">
        <v>86826</v>
      </c>
      <c r="Z343">
        <v>80032</v>
      </c>
      <c r="AA343">
        <v>75339</v>
      </c>
      <c r="AB343">
        <v>72913</v>
      </c>
      <c r="AC343">
        <v>74580</v>
      </c>
      <c r="AD343">
        <v>78983</v>
      </c>
      <c r="AE343">
        <v>63973</v>
      </c>
    </row>
    <row r="344" spans="1:31" x14ac:dyDescent="0.25">
      <c r="A344" t="s">
        <v>1545</v>
      </c>
      <c r="B344" t="s">
        <v>67</v>
      </c>
      <c r="C344" t="s">
        <v>197</v>
      </c>
      <c r="D344" t="s">
        <v>69</v>
      </c>
      <c r="E344" t="s">
        <v>1528</v>
      </c>
      <c r="F344" s="1"/>
      <c r="G344" t="s">
        <v>68</v>
      </c>
      <c r="J344" t="s">
        <v>994</v>
      </c>
      <c r="S344">
        <v>7070</v>
      </c>
      <c r="T344">
        <v>7255</v>
      </c>
      <c r="U344">
        <v>8590</v>
      </c>
      <c r="V344">
        <v>6619</v>
      </c>
      <c r="W344">
        <v>5000</v>
      </c>
      <c r="X344">
        <v>5775</v>
      </c>
      <c r="Y344">
        <v>6348</v>
      </c>
      <c r="Z344">
        <v>6069</v>
      </c>
      <c r="AA344">
        <v>5934</v>
      </c>
      <c r="AB344">
        <v>6797</v>
      </c>
      <c r="AC344">
        <v>6851</v>
      </c>
      <c r="AD344">
        <v>7378</v>
      </c>
      <c r="AE344">
        <v>5367</v>
      </c>
    </row>
    <row r="345" spans="1:31" x14ac:dyDescent="0.25">
      <c r="A345" t="s">
        <v>1546</v>
      </c>
      <c r="B345" t="s">
        <v>67</v>
      </c>
      <c r="C345" t="s">
        <v>197</v>
      </c>
      <c r="D345" t="s">
        <v>69</v>
      </c>
      <c r="E345" t="s">
        <v>1530</v>
      </c>
      <c r="F345" s="1"/>
      <c r="G345" t="s">
        <v>68</v>
      </c>
      <c r="J345" t="s">
        <v>994</v>
      </c>
      <c r="S345">
        <v>46071</v>
      </c>
      <c r="T345">
        <v>55047</v>
      </c>
      <c r="U345">
        <v>57248</v>
      </c>
      <c r="V345">
        <v>63169</v>
      </c>
      <c r="W345">
        <v>58703</v>
      </c>
      <c r="X345">
        <v>61628</v>
      </c>
      <c r="Y345">
        <v>64170</v>
      </c>
      <c r="Z345">
        <v>65309</v>
      </c>
      <c r="AA345">
        <v>61703</v>
      </c>
      <c r="AB345">
        <v>60356</v>
      </c>
      <c r="AC345">
        <v>55257</v>
      </c>
      <c r="AD345">
        <v>54924</v>
      </c>
      <c r="AE345">
        <v>45714</v>
      </c>
    </row>
    <row r="346" spans="1:31" x14ac:dyDescent="0.25">
      <c r="A346" t="s">
        <v>1547</v>
      </c>
      <c r="B346" t="s">
        <v>67</v>
      </c>
      <c r="C346" t="s">
        <v>197</v>
      </c>
      <c r="D346" t="s">
        <v>69</v>
      </c>
      <c r="E346" t="s">
        <v>1532</v>
      </c>
      <c r="F346" s="1"/>
      <c r="G346" t="s">
        <v>68</v>
      </c>
      <c r="J346" t="s">
        <v>994</v>
      </c>
      <c r="S346">
        <v>61938</v>
      </c>
      <c r="T346">
        <v>61521</v>
      </c>
      <c r="U346">
        <v>53128</v>
      </c>
      <c r="V346">
        <v>61399</v>
      </c>
      <c r="W346">
        <v>54080</v>
      </c>
      <c r="X346">
        <v>57975</v>
      </c>
      <c r="Y346">
        <v>65854</v>
      </c>
      <c r="Z346">
        <v>67606</v>
      </c>
      <c r="AA346">
        <v>65950</v>
      </c>
      <c r="AB346">
        <v>69644</v>
      </c>
      <c r="AC346">
        <v>73956</v>
      </c>
      <c r="AD346">
        <v>79050</v>
      </c>
      <c r="AE346">
        <v>67883</v>
      </c>
    </row>
    <row r="347" spans="1:31" x14ac:dyDescent="0.25">
      <c r="A347" t="s">
        <v>1548</v>
      </c>
      <c r="B347" t="s">
        <v>67</v>
      </c>
      <c r="C347" t="s">
        <v>197</v>
      </c>
      <c r="D347" t="s">
        <v>69</v>
      </c>
      <c r="E347" t="s">
        <v>1534</v>
      </c>
      <c r="F347" s="1"/>
      <c r="G347" t="s">
        <v>68</v>
      </c>
      <c r="J347" t="s">
        <v>994</v>
      </c>
      <c r="S347">
        <v>21414</v>
      </c>
      <c r="T347">
        <v>27837</v>
      </c>
      <c r="U347">
        <v>30757</v>
      </c>
      <c r="V347">
        <v>34739</v>
      </c>
      <c r="W347">
        <v>33013</v>
      </c>
      <c r="X347">
        <v>31218</v>
      </c>
      <c r="Y347">
        <v>32961</v>
      </c>
      <c r="Z347">
        <v>32038</v>
      </c>
      <c r="AA347">
        <v>29864</v>
      </c>
      <c r="AB347">
        <v>29660</v>
      </c>
      <c r="AC347">
        <v>24350</v>
      </c>
      <c r="AD347">
        <v>23252</v>
      </c>
      <c r="AE347">
        <v>22487</v>
      </c>
    </row>
    <row r="348" spans="1:31" x14ac:dyDescent="0.25">
      <c r="A348" t="s">
        <v>1549</v>
      </c>
      <c r="B348" t="s">
        <v>67</v>
      </c>
      <c r="C348" t="s">
        <v>197</v>
      </c>
      <c r="D348" t="s">
        <v>69</v>
      </c>
      <c r="E348" t="s">
        <v>1536</v>
      </c>
      <c r="F348" s="1"/>
      <c r="G348" t="s">
        <v>68</v>
      </c>
      <c r="J348" t="s">
        <v>994</v>
      </c>
      <c r="S348">
        <v>68820</v>
      </c>
      <c r="T348">
        <v>74569</v>
      </c>
      <c r="U348">
        <v>68537</v>
      </c>
      <c r="V348">
        <v>74723</v>
      </c>
      <c r="W348">
        <v>71992</v>
      </c>
      <c r="X348">
        <v>70900</v>
      </c>
      <c r="Y348">
        <v>70862</v>
      </c>
      <c r="Z348">
        <v>67765</v>
      </c>
      <c r="AA348">
        <v>62361</v>
      </c>
      <c r="AB348">
        <v>61224</v>
      </c>
      <c r="AC348">
        <v>58469</v>
      </c>
      <c r="AD348">
        <v>54014</v>
      </c>
      <c r="AE348">
        <v>43823</v>
      </c>
    </row>
    <row r="349" spans="1:31" x14ac:dyDescent="0.25">
      <c r="A349" t="s">
        <v>1550</v>
      </c>
      <c r="B349" t="s">
        <v>67</v>
      </c>
      <c r="C349" t="s">
        <v>197</v>
      </c>
      <c r="D349" t="s">
        <v>69</v>
      </c>
      <c r="E349" t="s">
        <v>1538</v>
      </c>
      <c r="F349" s="1"/>
      <c r="G349" t="s">
        <v>68</v>
      </c>
      <c r="J349" t="s">
        <v>994</v>
      </c>
      <c r="S349">
        <v>40193</v>
      </c>
      <c r="T349">
        <v>45551</v>
      </c>
      <c r="U349">
        <v>45221</v>
      </c>
      <c r="V349">
        <v>49358</v>
      </c>
      <c r="W349">
        <v>46630</v>
      </c>
      <c r="X349">
        <v>47445</v>
      </c>
      <c r="Y349">
        <v>51295</v>
      </c>
      <c r="Z349">
        <v>51210</v>
      </c>
      <c r="AA349">
        <v>49602</v>
      </c>
      <c r="AB349">
        <v>48314</v>
      </c>
      <c r="AC349">
        <v>46077</v>
      </c>
      <c r="AD349">
        <v>51243</v>
      </c>
      <c r="AE349">
        <v>41759</v>
      </c>
    </row>
    <row r="350" spans="1:31" x14ac:dyDescent="0.25">
      <c r="A350" t="s">
        <v>1551</v>
      </c>
      <c r="B350" t="s">
        <v>67</v>
      </c>
      <c r="C350" t="s">
        <v>197</v>
      </c>
      <c r="D350" t="s">
        <v>69</v>
      </c>
      <c r="E350" t="s">
        <v>1540</v>
      </c>
      <c r="F350" s="1"/>
      <c r="G350" t="s">
        <v>68</v>
      </c>
      <c r="J350" t="s">
        <v>994</v>
      </c>
      <c r="S350">
        <v>27599</v>
      </c>
      <c r="T350">
        <v>30233</v>
      </c>
      <c r="U350">
        <v>28390</v>
      </c>
      <c r="V350">
        <v>30547</v>
      </c>
      <c r="W350">
        <v>27568</v>
      </c>
      <c r="X350">
        <v>35069</v>
      </c>
      <c r="Y350">
        <v>40809</v>
      </c>
      <c r="Z350">
        <v>39284</v>
      </c>
      <c r="AA350">
        <v>36505</v>
      </c>
      <c r="AB350">
        <v>34831</v>
      </c>
      <c r="AC350">
        <v>34269</v>
      </c>
      <c r="AD350">
        <v>32496</v>
      </c>
      <c r="AE350">
        <v>24972</v>
      </c>
    </row>
    <row r="351" spans="1:31" x14ac:dyDescent="0.25">
      <c r="A351" t="s">
        <v>1552</v>
      </c>
      <c r="B351" t="s">
        <v>67</v>
      </c>
      <c r="C351" t="s">
        <v>197</v>
      </c>
      <c r="D351" t="s">
        <v>69</v>
      </c>
      <c r="E351" t="s">
        <v>1197</v>
      </c>
      <c r="F351" s="1"/>
      <c r="G351" t="s">
        <v>68</v>
      </c>
      <c r="J351" t="s">
        <v>994</v>
      </c>
      <c r="S351">
        <v>3315</v>
      </c>
      <c r="T351">
        <v>3344</v>
      </c>
      <c r="U351">
        <v>3073</v>
      </c>
      <c r="V351">
        <v>3543</v>
      </c>
      <c r="W351">
        <v>3204</v>
      </c>
      <c r="X351">
        <v>3143</v>
      </c>
      <c r="Y351">
        <v>2811</v>
      </c>
      <c r="Z351">
        <v>2716</v>
      </c>
      <c r="AA351">
        <v>2621</v>
      </c>
      <c r="AB351">
        <v>2783</v>
      </c>
      <c r="AC351">
        <v>3469</v>
      </c>
      <c r="AD351">
        <v>4069</v>
      </c>
      <c r="AE351">
        <v>3402</v>
      </c>
    </row>
    <row r="352" spans="1:31" x14ac:dyDescent="0.25">
      <c r="A352" t="s">
        <v>1553</v>
      </c>
      <c r="B352" t="s">
        <v>67</v>
      </c>
      <c r="C352" t="s">
        <v>197</v>
      </c>
      <c r="D352" t="s">
        <v>70</v>
      </c>
      <c r="E352" t="s">
        <v>1522</v>
      </c>
      <c r="F352" s="1"/>
      <c r="G352" t="s">
        <v>68</v>
      </c>
      <c r="J352" t="s">
        <v>994</v>
      </c>
      <c r="S352">
        <v>292</v>
      </c>
      <c r="T352">
        <v>308</v>
      </c>
      <c r="U352">
        <v>251</v>
      </c>
      <c r="V352">
        <v>269</v>
      </c>
      <c r="W352">
        <v>217</v>
      </c>
      <c r="X352">
        <v>247</v>
      </c>
      <c r="Y352">
        <v>302</v>
      </c>
      <c r="Z352">
        <v>305</v>
      </c>
      <c r="AA352">
        <v>281</v>
      </c>
      <c r="AB352">
        <v>303</v>
      </c>
      <c r="AC352">
        <v>335</v>
      </c>
      <c r="AD352">
        <v>361</v>
      </c>
      <c r="AE352">
        <v>443</v>
      </c>
    </row>
    <row r="353" spans="1:31" x14ac:dyDescent="0.25">
      <c r="A353" t="s">
        <v>1554</v>
      </c>
      <c r="B353" t="s">
        <v>67</v>
      </c>
      <c r="C353" t="s">
        <v>197</v>
      </c>
      <c r="D353" t="s">
        <v>70</v>
      </c>
      <c r="E353" t="s">
        <v>1524</v>
      </c>
      <c r="F353" s="1"/>
      <c r="G353" t="s">
        <v>68</v>
      </c>
      <c r="J353" t="s">
        <v>994</v>
      </c>
      <c r="S353">
        <v>106144</v>
      </c>
      <c r="T353">
        <v>113752</v>
      </c>
      <c r="U353">
        <v>113478</v>
      </c>
      <c r="V353">
        <v>127956</v>
      </c>
      <c r="W353">
        <v>120470</v>
      </c>
      <c r="X353">
        <v>121090</v>
      </c>
      <c r="Y353">
        <v>117110</v>
      </c>
      <c r="Z353">
        <v>111729</v>
      </c>
      <c r="AA353">
        <v>103902</v>
      </c>
      <c r="AB353">
        <v>101267</v>
      </c>
      <c r="AC353">
        <v>100746</v>
      </c>
      <c r="AD353">
        <v>102355</v>
      </c>
      <c r="AE353">
        <v>73855</v>
      </c>
    </row>
    <row r="354" spans="1:31" x14ac:dyDescent="0.25">
      <c r="A354" t="s">
        <v>1555</v>
      </c>
      <c r="B354" t="s">
        <v>67</v>
      </c>
      <c r="C354" t="s">
        <v>197</v>
      </c>
      <c r="D354" t="s">
        <v>70</v>
      </c>
      <c r="E354" t="s">
        <v>1526</v>
      </c>
      <c r="F354" s="1"/>
      <c r="G354" t="s">
        <v>68</v>
      </c>
      <c r="J354" t="s">
        <v>994</v>
      </c>
      <c r="S354">
        <v>99905</v>
      </c>
      <c r="T354">
        <v>98518</v>
      </c>
      <c r="U354">
        <v>92219</v>
      </c>
      <c r="V354">
        <v>96234</v>
      </c>
      <c r="W354">
        <v>81342</v>
      </c>
      <c r="X354">
        <v>72959</v>
      </c>
      <c r="Y354">
        <v>65627</v>
      </c>
      <c r="Z354">
        <v>60170</v>
      </c>
      <c r="AA354">
        <v>56983</v>
      </c>
      <c r="AB354">
        <v>54456</v>
      </c>
      <c r="AC354">
        <v>55445</v>
      </c>
      <c r="AD354">
        <v>59643</v>
      </c>
      <c r="AE354">
        <v>48952</v>
      </c>
    </row>
    <row r="355" spans="1:31" x14ac:dyDescent="0.25">
      <c r="A355" t="s">
        <v>1556</v>
      </c>
      <c r="B355" t="s">
        <v>67</v>
      </c>
      <c r="C355" t="s">
        <v>197</v>
      </c>
      <c r="D355" t="s">
        <v>70</v>
      </c>
      <c r="E355" t="s">
        <v>1528</v>
      </c>
      <c r="F355" s="1"/>
      <c r="G355" t="s">
        <v>68</v>
      </c>
      <c r="J355" t="s">
        <v>994</v>
      </c>
      <c r="S355">
        <v>5704</v>
      </c>
      <c r="T355">
        <v>5938</v>
      </c>
      <c r="U355">
        <v>7308</v>
      </c>
      <c r="V355">
        <v>5611</v>
      </c>
      <c r="W355">
        <v>4178</v>
      </c>
      <c r="X355">
        <v>5128</v>
      </c>
      <c r="Y355">
        <v>5581</v>
      </c>
      <c r="Z355">
        <v>5366</v>
      </c>
      <c r="AA355">
        <v>5225</v>
      </c>
      <c r="AB355">
        <v>6021</v>
      </c>
      <c r="AC355">
        <v>6037</v>
      </c>
      <c r="AD355">
        <v>6575</v>
      </c>
      <c r="AE355">
        <v>4666</v>
      </c>
    </row>
    <row r="356" spans="1:31" x14ac:dyDescent="0.25">
      <c r="A356" t="s">
        <v>1557</v>
      </c>
      <c r="B356" t="s">
        <v>67</v>
      </c>
      <c r="C356" t="s">
        <v>197</v>
      </c>
      <c r="D356" t="s">
        <v>70</v>
      </c>
      <c r="E356" t="s">
        <v>1530</v>
      </c>
      <c r="F356" s="1"/>
      <c r="G356" t="s">
        <v>68</v>
      </c>
      <c r="J356" t="s">
        <v>994</v>
      </c>
      <c r="S356">
        <v>44761</v>
      </c>
      <c r="T356">
        <v>53487</v>
      </c>
      <c r="U356">
        <v>55875</v>
      </c>
      <c r="V356">
        <v>61787</v>
      </c>
      <c r="W356">
        <v>57056</v>
      </c>
      <c r="X356">
        <v>59923</v>
      </c>
      <c r="Y356">
        <v>62087</v>
      </c>
      <c r="Z356">
        <v>63193</v>
      </c>
      <c r="AA356">
        <v>59568</v>
      </c>
      <c r="AB356">
        <v>58196</v>
      </c>
      <c r="AC356">
        <v>53430</v>
      </c>
      <c r="AD356">
        <v>53148</v>
      </c>
      <c r="AE356">
        <v>44474</v>
      </c>
    </row>
    <row r="357" spans="1:31" x14ac:dyDescent="0.25">
      <c r="A357" t="s">
        <v>1558</v>
      </c>
      <c r="B357" t="s">
        <v>67</v>
      </c>
      <c r="C357" t="s">
        <v>197</v>
      </c>
      <c r="D357" t="s">
        <v>70</v>
      </c>
      <c r="E357" t="s">
        <v>1532</v>
      </c>
      <c r="F357" s="1"/>
      <c r="G357" t="s">
        <v>68</v>
      </c>
      <c r="J357" t="s">
        <v>994</v>
      </c>
      <c r="S357">
        <v>55916</v>
      </c>
      <c r="T357">
        <v>55167</v>
      </c>
      <c r="U357">
        <v>48039</v>
      </c>
      <c r="V357">
        <v>55870</v>
      </c>
      <c r="W357">
        <v>48580</v>
      </c>
      <c r="X357">
        <v>52521</v>
      </c>
      <c r="Y357">
        <v>59327</v>
      </c>
      <c r="Z357">
        <v>61050</v>
      </c>
      <c r="AA357">
        <v>59721</v>
      </c>
      <c r="AB357">
        <v>63154</v>
      </c>
      <c r="AC357">
        <v>67505</v>
      </c>
      <c r="AD357">
        <v>72800</v>
      </c>
      <c r="AE357">
        <v>63248</v>
      </c>
    </row>
    <row r="358" spans="1:31" x14ac:dyDescent="0.25">
      <c r="A358" t="s">
        <v>1559</v>
      </c>
      <c r="B358" t="s">
        <v>67</v>
      </c>
      <c r="C358" t="s">
        <v>197</v>
      </c>
      <c r="D358" t="s">
        <v>70</v>
      </c>
      <c r="E358" t="s">
        <v>1534</v>
      </c>
      <c r="F358" s="1"/>
      <c r="G358" t="s">
        <v>68</v>
      </c>
      <c r="J358" t="s">
        <v>994</v>
      </c>
      <c r="S358">
        <v>20683</v>
      </c>
      <c r="T358">
        <v>26723</v>
      </c>
      <c r="U358">
        <v>29460</v>
      </c>
      <c r="V358">
        <v>33451</v>
      </c>
      <c r="W358">
        <v>31213</v>
      </c>
      <c r="X358">
        <v>29773</v>
      </c>
      <c r="Y358">
        <v>31426</v>
      </c>
      <c r="Z358">
        <v>30685</v>
      </c>
      <c r="AA358">
        <v>28775</v>
      </c>
      <c r="AB358">
        <v>28735</v>
      </c>
      <c r="AC358">
        <v>23697</v>
      </c>
      <c r="AD358">
        <v>22787</v>
      </c>
      <c r="AE358">
        <v>22092</v>
      </c>
    </row>
    <row r="359" spans="1:31" x14ac:dyDescent="0.25">
      <c r="A359" t="s">
        <v>1560</v>
      </c>
      <c r="B359" t="s">
        <v>67</v>
      </c>
      <c r="C359" t="s">
        <v>197</v>
      </c>
      <c r="D359" t="s">
        <v>70</v>
      </c>
      <c r="E359" t="s">
        <v>1536</v>
      </c>
      <c r="F359" s="1"/>
      <c r="G359" t="s">
        <v>68</v>
      </c>
      <c r="J359" t="s">
        <v>994</v>
      </c>
      <c r="S359">
        <v>65857</v>
      </c>
      <c r="T359">
        <v>71478</v>
      </c>
      <c r="U359">
        <v>65642</v>
      </c>
      <c r="V359">
        <v>71809</v>
      </c>
      <c r="W359">
        <v>68579</v>
      </c>
      <c r="X359">
        <v>67511</v>
      </c>
      <c r="Y359">
        <v>66949</v>
      </c>
      <c r="Z359">
        <v>63829</v>
      </c>
      <c r="AA359">
        <v>58592</v>
      </c>
      <c r="AB359">
        <v>57377</v>
      </c>
      <c r="AC359">
        <v>54654</v>
      </c>
      <c r="AD359">
        <v>50758</v>
      </c>
      <c r="AE359">
        <v>41178</v>
      </c>
    </row>
    <row r="360" spans="1:31" x14ac:dyDescent="0.25">
      <c r="A360" t="s">
        <v>1561</v>
      </c>
      <c r="B360" t="s">
        <v>67</v>
      </c>
      <c r="C360" t="s">
        <v>197</v>
      </c>
      <c r="D360" t="s">
        <v>70</v>
      </c>
      <c r="E360" t="s">
        <v>1538</v>
      </c>
      <c r="F360" s="1"/>
      <c r="G360" t="s">
        <v>68</v>
      </c>
      <c r="J360" t="s">
        <v>994</v>
      </c>
      <c r="S360">
        <v>37132</v>
      </c>
      <c r="T360">
        <v>42117</v>
      </c>
      <c r="U360">
        <v>41963</v>
      </c>
      <c r="V360">
        <v>45816</v>
      </c>
      <c r="W360">
        <v>42988</v>
      </c>
      <c r="X360">
        <v>43874</v>
      </c>
      <c r="Y360">
        <v>46650</v>
      </c>
      <c r="Z360">
        <v>46464</v>
      </c>
      <c r="AA360">
        <v>45119</v>
      </c>
      <c r="AB360">
        <v>43529</v>
      </c>
      <c r="AC360">
        <v>41368</v>
      </c>
      <c r="AD360">
        <v>44646</v>
      </c>
      <c r="AE360">
        <v>37309</v>
      </c>
    </row>
    <row r="361" spans="1:31" x14ac:dyDescent="0.25">
      <c r="A361" t="s">
        <v>1562</v>
      </c>
      <c r="B361" t="s">
        <v>67</v>
      </c>
      <c r="C361" t="s">
        <v>197</v>
      </c>
      <c r="D361" t="s">
        <v>70</v>
      </c>
      <c r="E361" t="s">
        <v>1540</v>
      </c>
      <c r="F361" s="1"/>
      <c r="G361" t="s">
        <v>68</v>
      </c>
      <c r="J361" t="s">
        <v>994</v>
      </c>
      <c r="S361">
        <v>24179</v>
      </c>
      <c r="T361">
        <v>26687</v>
      </c>
      <c r="U361">
        <v>25511</v>
      </c>
      <c r="V361">
        <v>27958</v>
      </c>
      <c r="W361">
        <v>25020</v>
      </c>
      <c r="X361">
        <v>32183</v>
      </c>
      <c r="Y361">
        <v>37173</v>
      </c>
      <c r="Z361">
        <v>36006</v>
      </c>
      <c r="AA361">
        <v>33103</v>
      </c>
      <c r="AB361">
        <v>31264</v>
      </c>
      <c r="AC361">
        <v>30575</v>
      </c>
      <c r="AD361">
        <v>29467</v>
      </c>
      <c r="AE361">
        <v>22664</v>
      </c>
    </row>
    <row r="362" spans="1:31" x14ac:dyDescent="0.25">
      <c r="A362" t="s">
        <v>1563</v>
      </c>
      <c r="B362" t="s">
        <v>67</v>
      </c>
      <c r="C362" t="s">
        <v>197</v>
      </c>
      <c r="D362" t="s">
        <v>70</v>
      </c>
      <c r="E362" t="s">
        <v>1197</v>
      </c>
      <c r="F362" s="1"/>
      <c r="G362" t="s">
        <v>68</v>
      </c>
      <c r="J362" t="s">
        <v>994</v>
      </c>
      <c r="S362">
        <v>2932</v>
      </c>
      <c r="T362">
        <v>2881</v>
      </c>
      <c r="U362">
        <v>2636</v>
      </c>
      <c r="V362">
        <v>3085</v>
      </c>
      <c r="W362">
        <v>2766</v>
      </c>
      <c r="X362">
        <v>2740</v>
      </c>
      <c r="Y362">
        <v>2457</v>
      </c>
      <c r="Z362">
        <v>2371</v>
      </c>
      <c r="AA362">
        <v>2312</v>
      </c>
      <c r="AB362">
        <v>2456</v>
      </c>
      <c r="AC362">
        <v>3091</v>
      </c>
      <c r="AD362">
        <v>3688</v>
      </c>
      <c r="AE362">
        <v>3041</v>
      </c>
    </row>
    <row r="363" spans="1:31" x14ac:dyDescent="0.25">
      <c r="A363" t="s">
        <v>1564</v>
      </c>
      <c r="B363" t="s">
        <v>67</v>
      </c>
      <c r="C363" t="s">
        <v>197</v>
      </c>
      <c r="D363" t="s">
        <v>71</v>
      </c>
      <c r="E363" t="s">
        <v>1522</v>
      </c>
      <c r="F363" s="1"/>
      <c r="G363" t="s">
        <v>68</v>
      </c>
      <c r="J363" t="s">
        <v>994</v>
      </c>
      <c r="S363">
        <v>286</v>
      </c>
      <c r="T363">
        <v>309</v>
      </c>
      <c r="U363">
        <v>260</v>
      </c>
      <c r="V363">
        <v>296</v>
      </c>
      <c r="W363">
        <v>288</v>
      </c>
      <c r="X363">
        <v>257</v>
      </c>
      <c r="Y363">
        <v>237</v>
      </c>
      <c r="Z363">
        <v>219</v>
      </c>
      <c r="AA363">
        <v>213</v>
      </c>
      <c r="AB363">
        <v>283</v>
      </c>
      <c r="AC363">
        <v>291</v>
      </c>
      <c r="AD363">
        <v>315</v>
      </c>
      <c r="AE363">
        <v>310</v>
      </c>
    </row>
    <row r="364" spans="1:31" x14ac:dyDescent="0.25">
      <c r="A364" t="s">
        <v>1565</v>
      </c>
      <c r="B364" t="s">
        <v>67</v>
      </c>
      <c r="C364" t="s">
        <v>197</v>
      </c>
      <c r="D364" t="s">
        <v>71</v>
      </c>
      <c r="E364" t="s">
        <v>1524</v>
      </c>
      <c r="F364" s="1"/>
      <c r="G364" t="s">
        <v>68</v>
      </c>
      <c r="J364" t="s">
        <v>994</v>
      </c>
      <c r="S364">
        <v>75635</v>
      </c>
      <c r="T364">
        <v>83140</v>
      </c>
      <c r="U364">
        <v>78728</v>
      </c>
      <c r="V364">
        <v>87523</v>
      </c>
      <c r="W364">
        <v>76372</v>
      </c>
      <c r="X364">
        <v>72652</v>
      </c>
      <c r="Y364">
        <v>74838</v>
      </c>
      <c r="Z364">
        <v>72081</v>
      </c>
      <c r="AA364">
        <v>68191</v>
      </c>
      <c r="AB364">
        <v>68311</v>
      </c>
      <c r="AC364">
        <v>71108</v>
      </c>
      <c r="AD364">
        <v>66393</v>
      </c>
      <c r="AE364">
        <v>44590</v>
      </c>
    </row>
    <row r="365" spans="1:31" x14ac:dyDescent="0.25">
      <c r="A365" t="s">
        <v>1566</v>
      </c>
      <c r="B365" t="s">
        <v>67</v>
      </c>
      <c r="C365" t="s">
        <v>197</v>
      </c>
      <c r="D365" t="s">
        <v>71</v>
      </c>
      <c r="E365" t="s">
        <v>1526</v>
      </c>
      <c r="F365" s="1"/>
      <c r="G365" t="s">
        <v>68</v>
      </c>
      <c r="J365" t="s">
        <v>994</v>
      </c>
      <c r="S365">
        <v>18052</v>
      </c>
      <c r="T365">
        <v>21168</v>
      </c>
      <c r="U365">
        <v>23880</v>
      </c>
      <c r="V365">
        <v>27575</v>
      </c>
      <c r="W365">
        <v>26128</v>
      </c>
      <c r="X365">
        <v>23615</v>
      </c>
      <c r="Y365">
        <v>20948</v>
      </c>
      <c r="Z365">
        <v>19581</v>
      </c>
      <c r="AA365">
        <v>18050</v>
      </c>
      <c r="AB365">
        <v>18186</v>
      </c>
      <c r="AC365">
        <v>18891</v>
      </c>
      <c r="AD365">
        <v>19116</v>
      </c>
      <c r="AE365">
        <v>15021</v>
      </c>
    </row>
    <row r="366" spans="1:31" x14ac:dyDescent="0.25">
      <c r="A366" t="s">
        <v>1567</v>
      </c>
      <c r="B366" t="s">
        <v>67</v>
      </c>
      <c r="C366" t="s">
        <v>197</v>
      </c>
      <c r="D366" t="s">
        <v>71</v>
      </c>
      <c r="E366" t="s">
        <v>1528</v>
      </c>
      <c r="F366" s="1"/>
      <c r="G366" t="s">
        <v>68</v>
      </c>
      <c r="J366" t="s">
        <v>994</v>
      </c>
      <c r="S366">
        <v>1486</v>
      </c>
      <c r="T366">
        <v>1425</v>
      </c>
      <c r="U366">
        <v>1381</v>
      </c>
      <c r="V366">
        <v>1099</v>
      </c>
      <c r="W366">
        <v>896</v>
      </c>
      <c r="X366">
        <v>707</v>
      </c>
      <c r="Y366">
        <v>747</v>
      </c>
      <c r="Z366">
        <v>692</v>
      </c>
      <c r="AA366">
        <v>700</v>
      </c>
      <c r="AB366">
        <v>755</v>
      </c>
      <c r="AC366">
        <v>783</v>
      </c>
      <c r="AD366">
        <v>776</v>
      </c>
      <c r="AE366">
        <v>701</v>
      </c>
    </row>
    <row r="367" spans="1:31" x14ac:dyDescent="0.25">
      <c r="A367" t="s">
        <v>1568</v>
      </c>
      <c r="B367" t="s">
        <v>67</v>
      </c>
      <c r="C367" t="s">
        <v>197</v>
      </c>
      <c r="D367" t="s">
        <v>71</v>
      </c>
      <c r="E367" t="s">
        <v>1530</v>
      </c>
      <c r="F367" s="1"/>
      <c r="G367" t="s">
        <v>68</v>
      </c>
      <c r="J367" t="s">
        <v>994</v>
      </c>
      <c r="S367">
        <v>1408</v>
      </c>
      <c r="T367">
        <v>1710</v>
      </c>
      <c r="U367">
        <v>1488</v>
      </c>
      <c r="V367">
        <v>1505</v>
      </c>
      <c r="W367">
        <v>1756</v>
      </c>
      <c r="X367">
        <v>1830</v>
      </c>
      <c r="Y367">
        <v>1781</v>
      </c>
      <c r="Z367">
        <v>1824</v>
      </c>
      <c r="AA367">
        <v>1881</v>
      </c>
      <c r="AB367">
        <v>1821</v>
      </c>
      <c r="AC367">
        <v>1600</v>
      </c>
      <c r="AD367">
        <v>1510</v>
      </c>
      <c r="AE367">
        <v>1240</v>
      </c>
    </row>
    <row r="368" spans="1:31" x14ac:dyDescent="0.25">
      <c r="A368" t="s">
        <v>1569</v>
      </c>
      <c r="B368" t="s">
        <v>67</v>
      </c>
      <c r="C368" t="s">
        <v>197</v>
      </c>
      <c r="D368" t="s">
        <v>71</v>
      </c>
      <c r="E368" t="s">
        <v>1532</v>
      </c>
      <c r="F368" s="1"/>
      <c r="G368" t="s">
        <v>68</v>
      </c>
      <c r="J368" t="s">
        <v>994</v>
      </c>
      <c r="S368">
        <v>6500</v>
      </c>
      <c r="T368">
        <v>6917</v>
      </c>
      <c r="U368">
        <v>5479</v>
      </c>
      <c r="V368">
        <v>5958</v>
      </c>
      <c r="W368">
        <v>5958</v>
      </c>
      <c r="X368">
        <v>5958</v>
      </c>
      <c r="Y368">
        <v>6054</v>
      </c>
      <c r="Z368">
        <v>6020</v>
      </c>
      <c r="AA368">
        <v>5750</v>
      </c>
      <c r="AB368">
        <v>5893</v>
      </c>
      <c r="AC368">
        <v>5943</v>
      </c>
      <c r="AD368">
        <v>5589</v>
      </c>
      <c r="AE368">
        <v>4709</v>
      </c>
    </row>
    <row r="369" spans="1:31" x14ac:dyDescent="0.25">
      <c r="A369" t="s">
        <v>1570</v>
      </c>
      <c r="B369" t="s">
        <v>67</v>
      </c>
      <c r="C369" t="s">
        <v>197</v>
      </c>
      <c r="D369" t="s">
        <v>71</v>
      </c>
      <c r="E369" t="s">
        <v>1534</v>
      </c>
      <c r="F369" s="1"/>
      <c r="G369" t="s">
        <v>68</v>
      </c>
      <c r="J369" t="s">
        <v>994</v>
      </c>
      <c r="S369">
        <v>782</v>
      </c>
      <c r="T369">
        <v>1182</v>
      </c>
      <c r="U369">
        <v>1382</v>
      </c>
      <c r="V369">
        <v>1424</v>
      </c>
      <c r="W369">
        <v>1968</v>
      </c>
      <c r="X369">
        <v>1577</v>
      </c>
      <c r="Y369">
        <v>1341</v>
      </c>
      <c r="Z369">
        <v>1130</v>
      </c>
      <c r="AA369">
        <v>905</v>
      </c>
      <c r="AB369">
        <v>656</v>
      </c>
      <c r="AC369">
        <v>488</v>
      </c>
      <c r="AD369">
        <v>322</v>
      </c>
      <c r="AE369">
        <v>395</v>
      </c>
    </row>
    <row r="370" spans="1:31" x14ac:dyDescent="0.25">
      <c r="A370" t="s">
        <v>1571</v>
      </c>
      <c r="B370" t="s">
        <v>67</v>
      </c>
      <c r="C370" t="s">
        <v>197</v>
      </c>
      <c r="D370" t="s">
        <v>71</v>
      </c>
      <c r="E370" t="s">
        <v>1536</v>
      </c>
      <c r="F370" s="1"/>
      <c r="G370" t="s">
        <v>68</v>
      </c>
      <c r="J370" t="s">
        <v>994</v>
      </c>
      <c r="S370">
        <v>3176</v>
      </c>
      <c r="T370">
        <v>3339</v>
      </c>
      <c r="U370">
        <v>3115</v>
      </c>
      <c r="V370">
        <v>3133</v>
      </c>
      <c r="W370">
        <v>3664</v>
      </c>
      <c r="X370">
        <v>3689</v>
      </c>
      <c r="Y370">
        <v>3725</v>
      </c>
      <c r="Z370">
        <v>3759</v>
      </c>
      <c r="AA370">
        <v>3591</v>
      </c>
      <c r="AB370">
        <v>3742</v>
      </c>
      <c r="AC370">
        <v>3648</v>
      </c>
      <c r="AD370">
        <v>3143</v>
      </c>
      <c r="AE370">
        <v>2645</v>
      </c>
    </row>
    <row r="371" spans="1:31" x14ac:dyDescent="0.25">
      <c r="A371" t="s">
        <v>1572</v>
      </c>
      <c r="B371" t="s">
        <v>67</v>
      </c>
      <c r="C371" t="s">
        <v>197</v>
      </c>
      <c r="D371" t="s">
        <v>71</v>
      </c>
      <c r="E371" t="s">
        <v>1538</v>
      </c>
      <c r="F371" s="1"/>
      <c r="G371" t="s">
        <v>68</v>
      </c>
      <c r="J371" t="s">
        <v>994</v>
      </c>
      <c r="S371">
        <v>3310</v>
      </c>
      <c r="T371">
        <v>3710</v>
      </c>
      <c r="U371">
        <v>3519</v>
      </c>
      <c r="V371">
        <v>3855</v>
      </c>
      <c r="W371">
        <v>4017</v>
      </c>
      <c r="X371">
        <v>3903</v>
      </c>
      <c r="Y371">
        <v>4459</v>
      </c>
      <c r="Z371">
        <v>4563</v>
      </c>
      <c r="AA371">
        <v>4294</v>
      </c>
      <c r="AB371">
        <v>4640</v>
      </c>
      <c r="AC371">
        <v>4572</v>
      </c>
      <c r="AD371">
        <v>6462</v>
      </c>
      <c r="AE371">
        <v>4450</v>
      </c>
    </row>
    <row r="372" spans="1:31" x14ac:dyDescent="0.25">
      <c r="A372" t="s">
        <v>1573</v>
      </c>
      <c r="B372" t="s">
        <v>67</v>
      </c>
      <c r="C372" t="s">
        <v>197</v>
      </c>
      <c r="D372" t="s">
        <v>71</v>
      </c>
      <c r="E372" t="s">
        <v>1540</v>
      </c>
      <c r="F372" s="1"/>
      <c r="G372" t="s">
        <v>68</v>
      </c>
      <c r="J372" t="s">
        <v>994</v>
      </c>
      <c r="S372">
        <v>3634</v>
      </c>
      <c r="T372">
        <v>3779</v>
      </c>
      <c r="U372">
        <v>3033</v>
      </c>
      <c r="V372">
        <v>2776</v>
      </c>
      <c r="W372">
        <v>2690</v>
      </c>
      <c r="X372">
        <v>3090</v>
      </c>
      <c r="Y372">
        <v>3436</v>
      </c>
      <c r="Z372">
        <v>3095</v>
      </c>
      <c r="AA372">
        <v>3212</v>
      </c>
      <c r="AB372">
        <v>3405</v>
      </c>
      <c r="AC372">
        <v>3549</v>
      </c>
      <c r="AD372">
        <v>2891</v>
      </c>
      <c r="AE372">
        <v>2308</v>
      </c>
    </row>
    <row r="373" spans="1:31" x14ac:dyDescent="0.25">
      <c r="A373" t="s">
        <v>1574</v>
      </c>
      <c r="B373" t="s">
        <v>67</v>
      </c>
      <c r="C373" t="s">
        <v>197</v>
      </c>
      <c r="D373" t="s">
        <v>71</v>
      </c>
      <c r="E373" t="s">
        <v>1197</v>
      </c>
      <c r="F373" s="1"/>
      <c r="G373" t="s">
        <v>68</v>
      </c>
      <c r="J373" t="s">
        <v>994</v>
      </c>
      <c r="S373">
        <v>408</v>
      </c>
      <c r="T373">
        <v>496</v>
      </c>
      <c r="U373">
        <v>458</v>
      </c>
      <c r="V373">
        <v>489</v>
      </c>
      <c r="W373">
        <v>475</v>
      </c>
      <c r="X373">
        <v>440</v>
      </c>
      <c r="Y373">
        <v>346</v>
      </c>
      <c r="Z373">
        <v>328</v>
      </c>
      <c r="AA373">
        <v>302</v>
      </c>
      <c r="AB373">
        <v>313</v>
      </c>
      <c r="AC373">
        <v>369</v>
      </c>
      <c r="AD373">
        <v>371</v>
      </c>
      <c r="AE373">
        <v>361</v>
      </c>
    </row>
    <row r="374" spans="1:31" x14ac:dyDescent="0.25">
      <c r="A374" t="s">
        <v>1575</v>
      </c>
      <c r="B374" t="s">
        <v>67</v>
      </c>
      <c r="C374" t="s">
        <v>1576</v>
      </c>
      <c r="D374" t="s">
        <v>1577</v>
      </c>
      <c r="E374" t="s">
        <v>1578</v>
      </c>
      <c r="F374" s="1"/>
      <c r="G374" t="s">
        <v>1173</v>
      </c>
      <c r="J374" t="s">
        <v>1579</v>
      </c>
      <c r="X374">
        <v>24</v>
      </c>
      <c r="Y374">
        <v>50</v>
      </c>
      <c r="Z374">
        <v>22</v>
      </c>
      <c r="AA374">
        <v>13</v>
      </c>
      <c r="AB374">
        <v>7</v>
      </c>
      <c r="AC374">
        <v>1</v>
      </c>
      <c r="AD374">
        <v>2</v>
      </c>
    </row>
    <row r="375" spans="1:31" x14ac:dyDescent="0.25">
      <c r="A375" t="s">
        <v>1580</v>
      </c>
      <c r="B375" t="s">
        <v>67</v>
      </c>
      <c r="C375" t="s">
        <v>1576</v>
      </c>
      <c r="D375" t="s">
        <v>1581</v>
      </c>
      <c r="E375" t="s">
        <v>1582</v>
      </c>
      <c r="F375" s="1"/>
      <c r="G375" t="s">
        <v>1173</v>
      </c>
      <c r="J375" t="s">
        <v>1579</v>
      </c>
      <c r="X375">
        <v>29</v>
      </c>
      <c r="Y375">
        <v>33</v>
      </c>
      <c r="Z375">
        <v>35</v>
      </c>
      <c r="AA375">
        <v>38</v>
      </c>
      <c r="AB375">
        <v>37</v>
      </c>
      <c r="AC375">
        <v>40</v>
      </c>
      <c r="AD375">
        <v>49</v>
      </c>
    </row>
    <row r="376" spans="1:31" x14ac:dyDescent="0.25">
      <c r="A376" t="s">
        <v>1583</v>
      </c>
      <c r="B376" t="s">
        <v>67</v>
      </c>
      <c r="C376" t="s">
        <v>1576</v>
      </c>
      <c r="D376" t="s">
        <v>1581</v>
      </c>
      <c r="E376" t="s">
        <v>1584</v>
      </c>
      <c r="F376" s="1"/>
      <c r="G376" t="s">
        <v>1173</v>
      </c>
      <c r="J376" t="s">
        <v>1579</v>
      </c>
      <c r="X376">
        <v>2</v>
      </c>
      <c r="Y376">
        <v>2</v>
      </c>
      <c r="Z376">
        <v>2</v>
      </c>
      <c r="AA376">
        <v>1</v>
      </c>
      <c r="AB376">
        <v>2</v>
      </c>
      <c r="AC376">
        <v>6</v>
      </c>
      <c r="AD376">
        <v>4</v>
      </c>
    </row>
    <row r="377" spans="1:31" x14ac:dyDescent="0.25">
      <c r="A377" t="s">
        <v>1585</v>
      </c>
      <c r="B377" t="s">
        <v>67</v>
      </c>
      <c r="C377" t="s">
        <v>1576</v>
      </c>
      <c r="D377" t="s">
        <v>1581</v>
      </c>
      <c r="E377" t="s">
        <v>1586</v>
      </c>
      <c r="F377" s="1"/>
      <c r="G377" t="s">
        <v>1173</v>
      </c>
      <c r="J377" t="s">
        <v>1579</v>
      </c>
      <c r="X377">
        <v>16</v>
      </c>
      <c r="Y377">
        <v>21</v>
      </c>
      <c r="Z377">
        <v>14</v>
      </c>
      <c r="AA377">
        <v>15</v>
      </c>
      <c r="AB377">
        <v>16</v>
      </c>
      <c r="AC377">
        <v>25</v>
      </c>
      <c r="AD377">
        <v>13</v>
      </c>
    </row>
    <row r="378" spans="1:31" x14ac:dyDescent="0.25">
      <c r="A378" t="s">
        <v>1587</v>
      </c>
      <c r="B378" t="s">
        <v>67</v>
      </c>
      <c r="C378" t="s">
        <v>1576</v>
      </c>
      <c r="D378" t="s">
        <v>1588</v>
      </c>
      <c r="E378" t="s">
        <v>1589</v>
      </c>
      <c r="F378" s="1"/>
      <c r="G378" t="s">
        <v>1173</v>
      </c>
      <c r="J378" t="s">
        <v>1579</v>
      </c>
      <c r="X378">
        <v>344</v>
      </c>
      <c r="Y378">
        <v>403</v>
      </c>
      <c r="Z378">
        <v>436</v>
      </c>
      <c r="AA378">
        <v>464</v>
      </c>
      <c r="AB378">
        <v>496</v>
      </c>
      <c r="AC378">
        <v>530</v>
      </c>
      <c r="AD378">
        <v>756</v>
      </c>
    </row>
    <row r="379" spans="1:31" x14ac:dyDescent="0.25">
      <c r="A379" t="s">
        <v>1590</v>
      </c>
      <c r="B379" t="s">
        <v>67</v>
      </c>
      <c r="C379" t="s">
        <v>1576</v>
      </c>
      <c r="D379" t="s">
        <v>1591</v>
      </c>
      <c r="E379" t="s">
        <v>1592</v>
      </c>
      <c r="F379" s="1"/>
      <c r="G379" t="s">
        <v>1173</v>
      </c>
      <c r="J379" t="s">
        <v>1579</v>
      </c>
      <c r="X379">
        <v>405</v>
      </c>
      <c r="Y379">
        <v>430</v>
      </c>
      <c r="Z379">
        <v>449</v>
      </c>
      <c r="AA379">
        <v>333</v>
      </c>
      <c r="AB379">
        <v>341</v>
      </c>
      <c r="AC379">
        <v>292</v>
      </c>
      <c r="AD379">
        <v>270</v>
      </c>
    </row>
    <row r="380" spans="1:31" x14ac:dyDescent="0.25">
      <c r="A380" t="s">
        <v>1593</v>
      </c>
      <c r="B380" t="s">
        <v>67</v>
      </c>
      <c r="C380" t="s">
        <v>1576</v>
      </c>
      <c r="D380" t="s">
        <v>1594</v>
      </c>
      <c r="E380" t="s">
        <v>1595</v>
      </c>
      <c r="F380" s="1"/>
      <c r="G380" t="s">
        <v>1173</v>
      </c>
      <c r="J380" t="s">
        <v>1579</v>
      </c>
      <c r="X380">
        <v>0</v>
      </c>
      <c r="Y380">
        <v>4</v>
      </c>
      <c r="Z380">
        <v>0</v>
      </c>
      <c r="AA380">
        <v>0</v>
      </c>
      <c r="AB380">
        <v>0</v>
      </c>
      <c r="AC380">
        <v>0</v>
      </c>
      <c r="AD380">
        <v>0</v>
      </c>
    </row>
    <row r="381" spans="1:31" x14ac:dyDescent="0.25">
      <c r="A381" t="s">
        <v>1596</v>
      </c>
      <c r="B381" t="s">
        <v>67</v>
      </c>
      <c r="C381" t="s">
        <v>1576</v>
      </c>
      <c r="D381" t="s">
        <v>1594</v>
      </c>
      <c r="E381" t="s">
        <v>1597</v>
      </c>
      <c r="F381" s="1"/>
      <c r="G381" t="s">
        <v>1173</v>
      </c>
      <c r="J381" t="s">
        <v>1579</v>
      </c>
      <c r="X381">
        <v>4</v>
      </c>
      <c r="Y381">
        <v>10</v>
      </c>
      <c r="Z381">
        <v>3</v>
      </c>
      <c r="AA381">
        <v>6</v>
      </c>
      <c r="AB381">
        <v>3</v>
      </c>
      <c r="AC381">
        <v>8</v>
      </c>
      <c r="AD381">
        <v>2</v>
      </c>
    </row>
    <row r="382" spans="1:31" x14ac:dyDescent="0.25">
      <c r="A382" t="s">
        <v>1598</v>
      </c>
      <c r="B382" t="s">
        <v>67</v>
      </c>
      <c r="C382" t="s">
        <v>1576</v>
      </c>
      <c r="D382" t="s">
        <v>1594</v>
      </c>
      <c r="E382" t="s">
        <v>1176</v>
      </c>
      <c r="F382" s="1"/>
      <c r="G382" t="s">
        <v>1173</v>
      </c>
      <c r="J382" t="s">
        <v>1579</v>
      </c>
      <c r="X382">
        <v>53</v>
      </c>
      <c r="Y382">
        <v>39</v>
      </c>
      <c r="Z382">
        <v>39</v>
      </c>
      <c r="AA382">
        <v>40</v>
      </c>
      <c r="AB382">
        <v>44</v>
      </c>
      <c r="AC382">
        <v>22</v>
      </c>
      <c r="AD382">
        <v>31</v>
      </c>
    </row>
    <row r="383" spans="1:31" x14ac:dyDescent="0.25">
      <c r="A383" t="s">
        <v>1599</v>
      </c>
      <c r="B383" t="s">
        <v>67</v>
      </c>
      <c r="C383" t="s">
        <v>1576</v>
      </c>
      <c r="D383" t="s">
        <v>1594</v>
      </c>
      <c r="E383" t="s">
        <v>1178</v>
      </c>
      <c r="F383" s="1"/>
      <c r="G383" t="s">
        <v>1173</v>
      </c>
      <c r="J383" t="s">
        <v>1579</v>
      </c>
      <c r="X383">
        <v>27</v>
      </c>
      <c r="Y383">
        <v>22</v>
      </c>
      <c r="Z383">
        <v>34</v>
      </c>
      <c r="AA383">
        <v>28</v>
      </c>
      <c r="AB383">
        <v>29</v>
      </c>
      <c r="AC383">
        <v>18</v>
      </c>
      <c r="AD383">
        <v>33</v>
      </c>
    </row>
    <row r="384" spans="1:31" x14ac:dyDescent="0.25">
      <c r="A384" t="s">
        <v>1600</v>
      </c>
      <c r="B384" t="s">
        <v>67</v>
      </c>
      <c r="C384" t="s">
        <v>1576</v>
      </c>
      <c r="D384" t="s">
        <v>1601</v>
      </c>
      <c r="E384" t="s">
        <v>1602</v>
      </c>
      <c r="F384" s="1"/>
      <c r="G384" t="s">
        <v>1173</v>
      </c>
      <c r="J384" t="s">
        <v>1579</v>
      </c>
      <c r="X384">
        <v>61</v>
      </c>
      <c r="Y384">
        <v>47</v>
      </c>
      <c r="Z384">
        <v>51</v>
      </c>
      <c r="AA384">
        <v>38</v>
      </c>
      <c r="AB384">
        <v>50</v>
      </c>
      <c r="AC384">
        <v>37</v>
      </c>
      <c r="AD384">
        <v>51</v>
      </c>
    </row>
    <row r="385" spans="1:30" x14ac:dyDescent="0.25">
      <c r="A385" t="s">
        <v>1603</v>
      </c>
      <c r="B385" t="s">
        <v>67</v>
      </c>
      <c r="C385" t="s">
        <v>1576</v>
      </c>
      <c r="D385" t="s">
        <v>1604</v>
      </c>
      <c r="E385" t="s">
        <v>1605</v>
      </c>
      <c r="F385" s="1"/>
      <c r="G385" t="s">
        <v>1173</v>
      </c>
      <c r="J385" t="s">
        <v>1579</v>
      </c>
      <c r="X385">
        <v>0</v>
      </c>
      <c r="Y385">
        <v>0</v>
      </c>
      <c r="Z385">
        <v>0</v>
      </c>
      <c r="AA385">
        <v>0</v>
      </c>
      <c r="AB385">
        <v>11</v>
      </c>
      <c r="AC385">
        <v>0</v>
      </c>
      <c r="AD385">
        <v>0</v>
      </c>
    </row>
    <row r="386" spans="1:30" x14ac:dyDescent="0.25">
      <c r="A386" t="s">
        <v>1606</v>
      </c>
      <c r="B386" t="s">
        <v>67</v>
      </c>
      <c r="C386" t="s">
        <v>1576</v>
      </c>
      <c r="D386" t="s">
        <v>1604</v>
      </c>
      <c r="E386" t="s">
        <v>1607</v>
      </c>
      <c r="F386" s="1"/>
      <c r="G386" t="s">
        <v>1173</v>
      </c>
      <c r="J386" t="s">
        <v>1579</v>
      </c>
      <c r="X386">
        <v>14</v>
      </c>
      <c r="Y386">
        <v>13</v>
      </c>
      <c r="Z386">
        <v>11</v>
      </c>
      <c r="AA386">
        <v>14</v>
      </c>
      <c r="AB386">
        <v>14</v>
      </c>
      <c r="AC386">
        <v>2</v>
      </c>
      <c r="AD386">
        <v>0</v>
      </c>
    </row>
    <row r="387" spans="1:30" x14ac:dyDescent="0.25">
      <c r="A387" t="s">
        <v>1608</v>
      </c>
      <c r="B387" t="s">
        <v>67</v>
      </c>
      <c r="C387" t="s">
        <v>1576</v>
      </c>
      <c r="D387" t="s">
        <v>1604</v>
      </c>
      <c r="E387" t="s">
        <v>1609</v>
      </c>
      <c r="F387" s="1"/>
      <c r="G387" t="s">
        <v>1173</v>
      </c>
      <c r="J387" t="s">
        <v>1579</v>
      </c>
      <c r="X387">
        <v>35</v>
      </c>
      <c r="Y387">
        <v>27</v>
      </c>
      <c r="Z387">
        <v>27</v>
      </c>
      <c r="AA387">
        <v>35</v>
      </c>
      <c r="AB387">
        <v>42</v>
      </c>
      <c r="AC387">
        <v>42</v>
      </c>
      <c r="AD387">
        <v>43</v>
      </c>
    </row>
    <row r="388" spans="1:30" x14ac:dyDescent="0.25">
      <c r="A388" t="s">
        <v>1610</v>
      </c>
      <c r="B388" t="s">
        <v>67</v>
      </c>
      <c r="C388" t="s">
        <v>1576</v>
      </c>
      <c r="D388" t="s">
        <v>1604</v>
      </c>
      <c r="E388" t="s">
        <v>1611</v>
      </c>
      <c r="F388" s="1"/>
      <c r="G388" t="s">
        <v>1173</v>
      </c>
      <c r="J388" t="s">
        <v>1579</v>
      </c>
      <c r="X388">
        <v>2192</v>
      </c>
      <c r="Y388">
        <v>2066</v>
      </c>
      <c r="Z388">
        <v>1908</v>
      </c>
      <c r="AA388">
        <v>1963</v>
      </c>
      <c r="AB388">
        <v>2185</v>
      </c>
      <c r="AC388">
        <v>2429</v>
      </c>
      <c r="AD388">
        <v>2673</v>
      </c>
    </row>
    <row r="389" spans="1:30" x14ac:dyDescent="0.25">
      <c r="A389" t="s">
        <v>1612</v>
      </c>
      <c r="B389" t="s">
        <v>67</v>
      </c>
      <c r="C389" t="s">
        <v>1576</v>
      </c>
      <c r="D389" t="s">
        <v>1604</v>
      </c>
      <c r="E389" t="s">
        <v>1613</v>
      </c>
      <c r="F389" s="1"/>
      <c r="G389" t="s">
        <v>1173</v>
      </c>
      <c r="J389" t="s">
        <v>1579</v>
      </c>
      <c r="X389">
        <v>210</v>
      </c>
      <c r="Y389">
        <v>237</v>
      </c>
      <c r="Z389">
        <v>233</v>
      </c>
      <c r="AA389">
        <v>225</v>
      </c>
      <c r="AB389">
        <v>283</v>
      </c>
      <c r="AC389">
        <v>429</v>
      </c>
      <c r="AD389">
        <v>458</v>
      </c>
    </row>
    <row r="390" spans="1:30" x14ac:dyDescent="0.25">
      <c r="A390" t="s">
        <v>1614</v>
      </c>
      <c r="B390" t="s">
        <v>67</v>
      </c>
      <c r="C390" t="s">
        <v>1576</v>
      </c>
      <c r="D390" t="s">
        <v>1604</v>
      </c>
      <c r="E390" t="s">
        <v>1615</v>
      </c>
      <c r="F390" s="1"/>
      <c r="G390" t="s">
        <v>1173</v>
      </c>
      <c r="J390" t="s">
        <v>1579</v>
      </c>
      <c r="X390">
        <v>693</v>
      </c>
      <c r="Y390">
        <v>607</v>
      </c>
      <c r="Z390">
        <v>612</v>
      </c>
      <c r="AA390">
        <v>611</v>
      </c>
      <c r="AB390">
        <v>681</v>
      </c>
      <c r="AC390">
        <v>761</v>
      </c>
      <c r="AD390">
        <v>897</v>
      </c>
    </row>
    <row r="391" spans="1:30" x14ac:dyDescent="0.25">
      <c r="A391" t="s">
        <v>1616</v>
      </c>
      <c r="B391" t="s">
        <v>67</v>
      </c>
      <c r="C391" t="s">
        <v>1576</v>
      </c>
      <c r="D391" t="s">
        <v>1604</v>
      </c>
      <c r="E391" t="s">
        <v>1617</v>
      </c>
      <c r="F391" s="1"/>
      <c r="G391" t="s">
        <v>1173</v>
      </c>
      <c r="J391" t="s">
        <v>1579</v>
      </c>
      <c r="X391">
        <v>0</v>
      </c>
      <c r="Y391">
        <v>0</v>
      </c>
      <c r="Z391">
        <v>0</v>
      </c>
      <c r="AA391">
        <v>0</v>
      </c>
      <c r="AB391">
        <v>2</v>
      </c>
      <c r="AC391">
        <v>4</v>
      </c>
      <c r="AD391">
        <v>117</v>
      </c>
    </row>
    <row r="392" spans="1:30" x14ac:dyDescent="0.25">
      <c r="A392" t="s">
        <v>1618</v>
      </c>
      <c r="B392" t="s">
        <v>67</v>
      </c>
      <c r="C392" t="s">
        <v>1576</v>
      </c>
      <c r="D392" t="s">
        <v>1604</v>
      </c>
      <c r="E392" t="s">
        <v>1619</v>
      </c>
      <c r="F392" s="1"/>
      <c r="G392" t="s">
        <v>1173</v>
      </c>
      <c r="J392" t="s">
        <v>1579</v>
      </c>
      <c r="X392">
        <v>1558</v>
      </c>
      <c r="Y392">
        <v>1320</v>
      </c>
      <c r="Z392">
        <v>1301</v>
      </c>
      <c r="AA392">
        <v>1416</v>
      </c>
      <c r="AB392">
        <v>1340</v>
      </c>
      <c r="AC392">
        <v>1231</v>
      </c>
      <c r="AD392">
        <v>1459</v>
      </c>
    </row>
    <row r="393" spans="1:30" x14ac:dyDescent="0.25">
      <c r="A393" t="s">
        <v>1620</v>
      </c>
      <c r="B393" t="s">
        <v>67</v>
      </c>
      <c r="C393" t="s">
        <v>1576</v>
      </c>
      <c r="D393" t="s">
        <v>1621</v>
      </c>
      <c r="E393" t="s">
        <v>1622</v>
      </c>
      <c r="F393" s="1"/>
      <c r="G393" t="s">
        <v>1173</v>
      </c>
      <c r="J393" t="s">
        <v>1579</v>
      </c>
      <c r="X393">
        <v>78</v>
      </c>
      <c r="Y393">
        <v>70</v>
      </c>
      <c r="Z393">
        <v>69</v>
      </c>
      <c r="AA393">
        <v>75</v>
      </c>
      <c r="AB393">
        <v>127</v>
      </c>
      <c r="AC393">
        <v>162</v>
      </c>
      <c r="AD393">
        <v>240</v>
      </c>
    </row>
    <row r="394" spans="1:30" x14ac:dyDescent="0.25">
      <c r="A394" t="s">
        <v>1623</v>
      </c>
      <c r="B394" t="s">
        <v>67</v>
      </c>
      <c r="C394" t="s">
        <v>1576</v>
      </c>
      <c r="D394" t="s">
        <v>1604</v>
      </c>
      <c r="E394" t="s">
        <v>1624</v>
      </c>
      <c r="F394" s="1"/>
      <c r="G394" t="s">
        <v>1173</v>
      </c>
      <c r="J394" t="s">
        <v>1579</v>
      </c>
      <c r="X394">
        <v>7</v>
      </c>
      <c r="Y394">
        <v>8</v>
      </c>
      <c r="Z394">
        <v>9</v>
      </c>
      <c r="AA394">
        <v>5</v>
      </c>
      <c r="AB394">
        <v>3</v>
      </c>
      <c r="AC394">
        <v>3</v>
      </c>
      <c r="AD394">
        <v>4</v>
      </c>
    </row>
    <row r="395" spans="1:30" x14ac:dyDescent="0.25">
      <c r="A395" t="s">
        <v>1625</v>
      </c>
      <c r="B395" t="s">
        <v>67</v>
      </c>
      <c r="C395" t="s">
        <v>1576</v>
      </c>
      <c r="D395" t="s">
        <v>1626</v>
      </c>
      <c r="E395" t="s">
        <v>1627</v>
      </c>
      <c r="F395" s="1"/>
      <c r="G395" t="s">
        <v>1173</v>
      </c>
      <c r="J395" t="s">
        <v>1579</v>
      </c>
      <c r="X395">
        <v>3</v>
      </c>
      <c r="Y395">
        <v>1</v>
      </c>
      <c r="Z395">
        <v>0</v>
      </c>
      <c r="AA395">
        <v>5</v>
      </c>
      <c r="AB395">
        <v>32</v>
      </c>
      <c r="AC395">
        <v>33</v>
      </c>
      <c r="AD395">
        <v>41</v>
      </c>
    </row>
    <row r="396" spans="1:30" x14ac:dyDescent="0.25">
      <c r="A396" t="s">
        <v>1628</v>
      </c>
      <c r="B396" t="s">
        <v>67</v>
      </c>
      <c r="C396" t="s">
        <v>1576</v>
      </c>
      <c r="D396" t="s">
        <v>1629</v>
      </c>
      <c r="E396" t="s">
        <v>1630</v>
      </c>
      <c r="F396" s="1"/>
      <c r="G396" t="s">
        <v>1173</v>
      </c>
      <c r="J396" t="s">
        <v>1579</v>
      </c>
      <c r="X396">
        <v>777</v>
      </c>
      <c r="Y396">
        <v>899</v>
      </c>
      <c r="Z396">
        <v>907</v>
      </c>
      <c r="AA396">
        <v>799</v>
      </c>
      <c r="AB396">
        <v>754</v>
      </c>
      <c r="AC396">
        <v>899</v>
      </c>
      <c r="AD396">
        <v>992</v>
      </c>
    </row>
    <row r="397" spans="1:30" x14ac:dyDescent="0.25">
      <c r="A397" t="s">
        <v>1631</v>
      </c>
      <c r="B397" t="s">
        <v>67</v>
      </c>
      <c r="C397" t="s">
        <v>1576</v>
      </c>
      <c r="D397" t="s">
        <v>1604</v>
      </c>
      <c r="E397" t="s">
        <v>1632</v>
      </c>
      <c r="F397" s="1"/>
      <c r="G397" t="s">
        <v>1173</v>
      </c>
      <c r="J397" t="s">
        <v>1579</v>
      </c>
      <c r="X397">
        <v>0</v>
      </c>
      <c r="Y397">
        <v>0</v>
      </c>
      <c r="Z397">
        <v>0</v>
      </c>
      <c r="AA397">
        <v>0</v>
      </c>
      <c r="AB397">
        <v>0</v>
      </c>
      <c r="AC397">
        <v>0</v>
      </c>
      <c r="AD397">
        <v>58</v>
      </c>
    </row>
    <row r="398" spans="1:30" x14ac:dyDescent="0.25">
      <c r="A398" t="s">
        <v>1633</v>
      </c>
      <c r="B398" t="s">
        <v>67</v>
      </c>
      <c r="C398" t="s">
        <v>1576</v>
      </c>
      <c r="D398" t="s">
        <v>1634</v>
      </c>
      <c r="E398" t="s">
        <v>1635</v>
      </c>
      <c r="F398" s="1"/>
      <c r="G398" t="s">
        <v>1173</v>
      </c>
      <c r="J398" t="s">
        <v>1579</v>
      </c>
      <c r="X398">
        <v>0</v>
      </c>
      <c r="Y398">
        <v>0</v>
      </c>
      <c r="Z398">
        <v>0</v>
      </c>
      <c r="AA398">
        <v>0</v>
      </c>
      <c r="AB398">
        <v>1</v>
      </c>
      <c r="AC398">
        <v>0</v>
      </c>
      <c r="AD398">
        <v>18</v>
      </c>
    </row>
    <row r="399" spans="1:30" x14ac:dyDescent="0.25">
      <c r="A399" t="s">
        <v>1636</v>
      </c>
      <c r="B399" t="s">
        <v>67</v>
      </c>
      <c r="C399" t="s">
        <v>1576</v>
      </c>
      <c r="D399" t="s">
        <v>1577</v>
      </c>
      <c r="E399" t="s">
        <v>1637</v>
      </c>
      <c r="F399" s="1"/>
      <c r="G399" t="s">
        <v>1173</v>
      </c>
      <c r="J399" t="s">
        <v>1579</v>
      </c>
      <c r="X399">
        <v>0</v>
      </c>
      <c r="Y399">
        <v>0</v>
      </c>
      <c r="Z399">
        <v>0</v>
      </c>
      <c r="AA399">
        <v>1</v>
      </c>
      <c r="AB399">
        <v>3</v>
      </c>
      <c r="AC399">
        <v>0</v>
      </c>
      <c r="AD399">
        <v>0</v>
      </c>
    </row>
    <row r="400" spans="1:30" x14ac:dyDescent="0.25">
      <c r="A400" t="s">
        <v>1638</v>
      </c>
      <c r="B400" t="s">
        <v>67</v>
      </c>
      <c r="C400" t="s">
        <v>1576</v>
      </c>
      <c r="D400" t="s">
        <v>1604</v>
      </c>
      <c r="E400" t="s">
        <v>1639</v>
      </c>
      <c r="F400" s="1"/>
      <c r="G400" t="s">
        <v>1173</v>
      </c>
      <c r="J400" t="s">
        <v>1579</v>
      </c>
      <c r="X400">
        <v>65</v>
      </c>
      <c r="Y400">
        <v>84</v>
      </c>
      <c r="Z400">
        <v>94</v>
      </c>
      <c r="AA400">
        <v>97</v>
      </c>
      <c r="AB400">
        <v>115</v>
      </c>
      <c r="AC400">
        <v>109</v>
      </c>
      <c r="AD400">
        <v>103</v>
      </c>
    </row>
    <row r="401" spans="1:30" x14ac:dyDescent="0.25">
      <c r="A401" t="s">
        <v>1640</v>
      </c>
      <c r="B401" t="s">
        <v>67</v>
      </c>
      <c r="C401" t="s">
        <v>1576</v>
      </c>
      <c r="D401" t="s">
        <v>1577</v>
      </c>
      <c r="E401" t="s">
        <v>1641</v>
      </c>
      <c r="F401" s="1"/>
      <c r="G401" t="s">
        <v>1173</v>
      </c>
      <c r="J401" t="s">
        <v>1579</v>
      </c>
      <c r="X401">
        <v>0</v>
      </c>
      <c r="Y401">
        <v>5</v>
      </c>
      <c r="Z401">
        <v>1</v>
      </c>
      <c r="AA401">
        <v>2</v>
      </c>
      <c r="AB401">
        <v>0</v>
      </c>
      <c r="AC401">
        <v>0</v>
      </c>
      <c r="AD401">
        <v>1</v>
      </c>
    </row>
    <row r="402" spans="1:30" x14ac:dyDescent="0.25">
      <c r="A402" t="s">
        <v>1642</v>
      </c>
      <c r="B402" t="s">
        <v>67</v>
      </c>
      <c r="C402" t="s">
        <v>1576</v>
      </c>
      <c r="D402" t="s">
        <v>1621</v>
      </c>
      <c r="E402" t="s">
        <v>1643</v>
      </c>
      <c r="F402" s="1"/>
      <c r="G402" t="s">
        <v>1173</v>
      </c>
      <c r="J402" t="s">
        <v>1579</v>
      </c>
      <c r="X402">
        <v>11</v>
      </c>
      <c r="Y402">
        <v>6</v>
      </c>
      <c r="Z402">
        <v>13</v>
      </c>
      <c r="AA402">
        <v>7</v>
      </c>
      <c r="AB402">
        <v>16</v>
      </c>
      <c r="AC402">
        <v>22</v>
      </c>
      <c r="AD402">
        <v>20</v>
      </c>
    </row>
    <row r="403" spans="1:30" x14ac:dyDescent="0.25">
      <c r="A403" t="s">
        <v>1644</v>
      </c>
      <c r="B403" t="s">
        <v>67</v>
      </c>
      <c r="C403" t="s">
        <v>1576</v>
      </c>
      <c r="D403" t="s">
        <v>1601</v>
      </c>
      <c r="E403" t="s">
        <v>1645</v>
      </c>
      <c r="F403" s="1"/>
      <c r="G403" t="s">
        <v>1173</v>
      </c>
      <c r="J403" t="s">
        <v>1579</v>
      </c>
      <c r="X403">
        <v>4</v>
      </c>
      <c r="Y403">
        <v>1</v>
      </c>
      <c r="Z403">
        <v>3</v>
      </c>
      <c r="AA403">
        <v>5</v>
      </c>
      <c r="AB403">
        <v>1</v>
      </c>
      <c r="AC403">
        <v>2</v>
      </c>
      <c r="AD403">
        <v>2</v>
      </c>
    </row>
    <row r="404" spans="1:30" x14ac:dyDescent="0.25">
      <c r="A404" t="s">
        <v>1646</v>
      </c>
      <c r="B404" t="s">
        <v>67</v>
      </c>
      <c r="C404" t="s">
        <v>1576</v>
      </c>
      <c r="D404" t="s">
        <v>1647</v>
      </c>
      <c r="E404" t="s">
        <v>1648</v>
      </c>
      <c r="F404" s="1"/>
      <c r="G404" t="s">
        <v>1173</v>
      </c>
      <c r="J404" t="s">
        <v>1579</v>
      </c>
      <c r="X404">
        <v>419</v>
      </c>
      <c r="Y404">
        <v>271</v>
      </c>
      <c r="Z404">
        <v>141</v>
      </c>
      <c r="AA404">
        <v>110</v>
      </c>
      <c r="AB404">
        <v>77</v>
      </c>
      <c r="AC404">
        <v>89</v>
      </c>
      <c r="AD404">
        <v>452</v>
      </c>
    </row>
    <row r="405" spans="1:30" x14ac:dyDescent="0.25">
      <c r="A405" t="s">
        <v>1649</v>
      </c>
      <c r="B405" t="s">
        <v>67</v>
      </c>
      <c r="C405" t="s">
        <v>1576</v>
      </c>
      <c r="D405" t="s">
        <v>1601</v>
      </c>
      <c r="E405" t="s">
        <v>1650</v>
      </c>
      <c r="F405" s="1"/>
      <c r="G405" t="s">
        <v>1173</v>
      </c>
      <c r="J405" t="s">
        <v>1579</v>
      </c>
      <c r="X405">
        <v>0</v>
      </c>
      <c r="Y405">
        <v>0</v>
      </c>
      <c r="Z405">
        <v>0</v>
      </c>
      <c r="AA405">
        <v>1</v>
      </c>
      <c r="AB405">
        <v>0</v>
      </c>
      <c r="AC405">
        <v>1</v>
      </c>
      <c r="AD405">
        <v>0</v>
      </c>
    </row>
    <row r="406" spans="1:30" x14ac:dyDescent="0.25">
      <c r="A406" t="s">
        <v>1651</v>
      </c>
      <c r="B406" t="s">
        <v>67</v>
      </c>
      <c r="C406" t="s">
        <v>1576</v>
      </c>
      <c r="D406" t="s">
        <v>1647</v>
      </c>
      <c r="E406" t="s">
        <v>1652</v>
      </c>
      <c r="F406" s="1"/>
      <c r="G406" t="s">
        <v>1173</v>
      </c>
      <c r="J406" t="s">
        <v>1579</v>
      </c>
      <c r="X406">
        <v>12</v>
      </c>
      <c r="Y406">
        <v>6</v>
      </c>
      <c r="Z406">
        <v>15</v>
      </c>
      <c r="AA406">
        <v>11</v>
      </c>
      <c r="AB406">
        <v>10</v>
      </c>
      <c r="AC406">
        <v>6</v>
      </c>
      <c r="AD406">
        <v>11</v>
      </c>
    </row>
    <row r="407" spans="1:30" x14ac:dyDescent="0.25">
      <c r="A407" t="s">
        <v>1653</v>
      </c>
      <c r="B407" t="s">
        <v>67</v>
      </c>
      <c r="C407" t="s">
        <v>1576</v>
      </c>
      <c r="D407" t="s">
        <v>1647</v>
      </c>
      <c r="E407" t="s">
        <v>1654</v>
      </c>
      <c r="F407" s="1"/>
      <c r="G407" t="s">
        <v>1173</v>
      </c>
      <c r="J407" t="s">
        <v>1579</v>
      </c>
      <c r="X407">
        <v>152</v>
      </c>
      <c r="Y407">
        <v>220</v>
      </c>
      <c r="Z407">
        <v>308</v>
      </c>
      <c r="AA407">
        <v>335</v>
      </c>
      <c r="AB407">
        <v>253</v>
      </c>
      <c r="AC407">
        <v>251</v>
      </c>
      <c r="AD407">
        <v>274</v>
      </c>
    </row>
    <row r="408" spans="1:30" x14ac:dyDescent="0.25">
      <c r="A408" t="s">
        <v>1655</v>
      </c>
      <c r="B408" t="s">
        <v>67</v>
      </c>
      <c r="C408" t="s">
        <v>1576</v>
      </c>
      <c r="D408" t="s">
        <v>1629</v>
      </c>
      <c r="E408" t="s">
        <v>1656</v>
      </c>
      <c r="F408" s="1"/>
      <c r="G408" t="s">
        <v>1173</v>
      </c>
      <c r="J408" t="s">
        <v>1579</v>
      </c>
      <c r="X408">
        <v>1499</v>
      </c>
      <c r="Y408">
        <v>1250</v>
      </c>
      <c r="Z408">
        <v>1102</v>
      </c>
      <c r="AA408">
        <v>1033</v>
      </c>
      <c r="AB408">
        <v>900</v>
      </c>
      <c r="AC408">
        <v>799</v>
      </c>
      <c r="AD408">
        <v>921</v>
      </c>
    </row>
    <row r="409" spans="1:30" x14ac:dyDescent="0.25">
      <c r="A409" t="s">
        <v>1657</v>
      </c>
      <c r="B409" t="s">
        <v>67</v>
      </c>
      <c r="C409" t="s">
        <v>1576</v>
      </c>
      <c r="D409" t="s">
        <v>1647</v>
      </c>
      <c r="E409" t="s">
        <v>1658</v>
      </c>
      <c r="F409" s="1"/>
      <c r="G409" t="s">
        <v>1173</v>
      </c>
      <c r="J409" t="s">
        <v>1579</v>
      </c>
      <c r="X409">
        <v>238</v>
      </c>
      <c r="Y409">
        <v>209</v>
      </c>
      <c r="Z409">
        <v>230</v>
      </c>
      <c r="AA409">
        <v>204</v>
      </c>
      <c r="AB409">
        <v>254</v>
      </c>
      <c r="AC409">
        <v>196</v>
      </c>
      <c r="AD409">
        <v>205</v>
      </c>
    </row>
    <row r="410" spans="1:30" x14ac:dyDescent="0.25">
      <c r="A410" t="s">
        <v>1659</v>
      </c>
      <c r="B410" t="s">
        <v>67</v>
      </c>
      <c r="C410" t="s">
        <v>1576</v>
      </c>
      <c r="D410" t="s">
        <v>1647</v>
      </c>
      <c r="E410" t="s">
        <v>1660</v>
      </c>
      <c r="F410" s="1"/>
      <c r="G410" t="s">
        <v>1173</v>
      </c>
      <c r="J410" t="s">
        <v>1579</v>
      </c>
      <c r="X410">
        <v>1543</v>
      </c>
      <c r="Y410">
        <v>1426</v>
      </c>
      <c r="Z410">
        <v>1440</v>
      </c>
      <c r="AA410">
        <v>1488</v>
      </c>
      <c r="AB410">
        <v>1764</v>
      </c>
      <c r="AC410">
        <v>1818</v>
      </c>
      <c r="AD410">
        <v>1725</v>
      </c>
    </row>
    <row r="411" spans="1:30" x14ac:dyDescent="0.25">
      <c r="A411" t="s">
        <v>1661</v>
      </c>
      <c r="B411" t="s">
        <v>67</v>
      </c>
      <c r="C411" t="s">
        <v>1576</v>
      </c>
      <c r="D411" t="s">
        <v>1626</v>
      </c>
      <c r="E411" t="s">
        <v>1662</v>
      </c>
      <c r="F411" s="1"/>
      <c r="G411" t="s">
        <v>1173</v>
      </c>
      <c r="J411" t="s">
        <v>1579</v>
      </c>
      <c r="X411">
        <v>5254</v>
      </c>
      <c r="Y411">
        <v>5602</v>
      </c>
      <c r="Z411">
        <v>6630</v>
      </c>
      <c r="AA411">
        <v>6461</v>
      </c>
      <c r="AB411">
        <v>6361</v>
      </c>
      <c r="AC411">
        <v>6225</v>
      </c>
      <c r="AD411">
        <v>6268</v>
      </c>
    </row>
    <row r="412" spans="1:30" x14ac:dyDescent="0.25">
      <c r="A412" t="s">
        <v>1663</v>
      </c>
      <c r="B412" t="s">
        <v>67</v>
      </c>
      <c r="C412" t="s">
        <v>1576</v>
      </c>
      <c r="D412" t="s">
        <v>1626</v>
      </c>
      <c r="E412" t="s">
        <v>1664</v>
      </c>
      <c r="F412" s="1"/>
      <c r="G412" t="s">
        <v>1173</v>
      </c>
      <c r="J412" t="s">
        <v>1579</v>
      </c>
      <c r="X412">
        <v>6382</v>
      </c>
      <c r="Y412">
        <v>5441</v>
      </c>
      <c r="Z412">
        <v>1393</v>
      </c>
      <c r="AA412">
        <v>1072</v>
      </c>
      <c r="AB412">
        <v>818</v>
      </c>
      <c r="AC412">
        <v>579</v>
      </c>
      <c r="AD412">
        <v>274</v>
      </c>
    </row>
    <row r="413" spans="1:30" x14ac:dyDescent="0.25">
      <c r="A413" t="s">
        <v>1665</v>
      </c>
      <c r="B413" t="s">
        <v>67</v>
      </c>
      <c r="C413" t="s">
        <v>1576</v>
      </c>
      <c r="D413" t="s">
        <v>1626</v>
      </c>
      <c r="E413" t="s">
        <v>1666</v>
      </c>
      <c r="F413" s="1"/>
      <c r="G413" t="s">
        <v>1173</v>
      </c>
      <c r="J413" t="s">
        <v>1579</v>
      </c>
      <c r="X413">
        <v>57471</v>
      </c>
      <c r="Y413">
        <v>62514</v>
      </c>
      <c r="Z413">
        <v>60895</v>
      </c>
      <c r="AA413">
        <v>60648</v>
      </c>
      <c r="AB413">
        <v>57939</v>
      </c>
      <c r="AC413">
        <v>57639</v>
      </c>
      <c r="AD413">
        <v>59786</v>
      </c>
    </row>
    <row r="414" spans="1:30" x14ac:dyDescent="0.25">
      <c r="A414" t="s">
        <v>1667</v>
      </c>
      <c r="B414" t="s">
        <v>67</v>
      </c>
      <c r="C414" t="s">
        <v>1576</v>
      </c>
      <c r="D414" t="s">
        <v>1621</v>
      </c>
      <c r="E414" t="s">
        <v>1668</v>
      </c>
      <c r="F414" s="1"/>
      <c r="G414" t="s">
        <v>1173</v>
      </c>
      <c r="J414" t="s">
        <v>1579</v>
      </c>
      <c r="X414">
        <v>0</v>
      </c>
      <c r="Y414">
        <v>1</v>
      </c>
      <c r="Z414">
        <v>0</v>
      </c>
      <c r="AA414">
        <v>0</v>
      </c>
      <c r="AB414">
        <v>0</v>
      </c>
      <c r="AC414">
        <v>0</v>
      </c>
      <c r="AD414">
        <v>0</v>
      </c>
    </row>
    <row r="415" spans="1:30" x14ac:dyDescent="0.25">
      <c r="A415" t="s">
        <v>1669</v>
      </c>
      <c r="B415" t="s">
        <v>67</v>
      </c>
      <c r="C415" t="s">
        <v>1576</v>
      </c>
      <c r="D415" t="s">
        <v>1626</v>
      </c>
      <c r="E415" t="s">
        <v>1670</v>
      </c>
      <c r="F415" s="1"/>
      <c r="G415" t="s">
        <v>1173</v>
      </c>
      <c r="J415" t="s">
        <v>1579</v>
      </c>
      <c r="X415">
        <v>17</v>
      </c>
      <c r="Y415">
        <v>12</v>
      </c>
      <c r="Z415">
        <v>14</v>
      </c>
      <c r="AA415">
        <v>22</v>
      </c>
      <c r="AB415">
        <v>41</v>
      </c>
      <c r="AC415">
        <v>76</v>
      </c>
      <c r="AD415">
        <v>72</v>
      </c>
    </row>
    <row r="416" spans="1:30" x14ac:dyDescent="0.25">
      <c r="A416" t="s">
        <v>1671</v>
      </c>
      <c r="B416" t="s">
        <v>67</v>
      </c>
      <c r="C416" t="s">
        <v>1576</v>
      </c>
      <c r="D416" t="s">
        <v>1647</v>
      </c>
      <c r="E416" t="s">
        <v>1672</v>
      </c>
      <c r="F416" s="1"/>
      <c r="G416" t="s">
        <v>1173</v>
      </c>
      <c r="J416" t="s">
        <v>1579</v>
      </c>
      <c r="X416">
        <v>0</v>
      </c>
      <c r="Y416">
        <v>5</v>
      </c>
      <c r="Z416">
        <v>2</v>
      </c>
      <c r="AA416">
        <v>2</v>
      </c>
      <c r="AB416">
        <v>3</v>
      </c>
      <c r="AC416">
        <v>3</v>
      </c>
      <c r="AD416">
        <v>6</v>
      </c>
    </row>
    <row r="417" spans="1:30" x14ac:dyDescent="0.25">
      <c r="A417" t="s">
        <v>1673</v>
      </c>
      <c r="B417" t="s">
        <v>67</v>
      </c>
      <c r="C417" t="s">
        <v>1576</v>
      </c>
      <c r="D417" t="s">
        <v>1621</v>
      </c>
      <c r="E417" t="s">
        <v>1674</v>
      </c>
      <c r="F417" s="1"/>
      <c r="G417" t="s">
        <v>1173</v>
      </c>
      <c r="J417" t="s">
        <v>1579</v>
      </c>
      <c r="X417">
        <v>0</v>
      </c>
      <c r="Y417">
        <v>2</v>
      </c>
      <c r="Z417">
        <v>0</v>
      </c>
      <c r="AA417">
        <v>5</v>
      </c>
      <c r="AB417">
        <v>100</v>
      </c>
      <c r="AC417">
        <v>246</v>
      </c>
      <c r="AD417">
        <v>1151</v>
      </c>
    </row>
    <row r="418" spans="1:30" x14ac:dyDescent="0.25">
      <c r="A418" t="s">
        <v>1675</v>
      </c>
      <c r="B418" t="s">
        <v>67</v>
      </c>
      <c r="C418" t="s">
        <v>1576</v>
      </c>
      <c r="D418" t="s">
        <v>1621</v>
      </c>
      <c r="E418" t="s">
        <v>1676</v>
      </c>
      <c r="F418" s="1"/>
      <c r="G418" t="s">
        <v>1173</v>
      </c>
      <c r="J418" t="s">
        <v>1579</v>
      </c>
      <c r="X418">
        <v>0</v>
      </c>
      <c r="Y418">
        <v>0</v>
      </c>
      <c r="Z418">
        <v>2</v>
      </c>
      <c r="AA418">
        <v>1</v>
      </c>
      <c r="AB418">
        <v>15</v>
      </c>
      <c r="AC418">
        <v>21</v>
      </c>
      <c r="AD418">
        <v>9</v>
      </c>
    </row>
    <row r="419" spans="1:30" x14ac:dyDescent="0.25">
      <c r="A419" t="s">
        <v>1677</v>
      </c>
      <c r="B419" t="s">
        <v>67</v>
      </c>
      <c r="C419" t="s">
        <v>1576</v>
      </c>
      <c r="D419" t="s">
        <v>1621</v>
      </c>
      <c r="E419" t="s">
        <v>1678</v>
      </c>
      <c r="F419" s="1"/>
      <c r="G419" t="s">
        <v>1173</v>
      </c>
      <c r="J419" t="s">
        <v>1579</v>
      </c>
      <c r="X419">
        <v>0</v>
      </c>
      <c r="Y419">
        <v>0</v>
      </c>
      <c r="Z419">
        <v>0</v>
      </c>
      <c r="AA419">
        <v>0</v>
      </c>
      <c r="AB419">
        <v>0</v>
      </c>
      <c r="AC419">
        <v>2</v>
      </c>
      <c r="AD419">
        <v>3</v>
      </c>
    </row>
    <row r="420" spans="1:30" x14ac:dyDescent="0.25">
      <c r="A420" t="s">
        <v>1679</v>
      </c>
      <c r="B420" t="s">
        <v>67</v>
      </c>
      <c r="C420" t="s">
        <v>1576</v>
      </c>
      <c r="D420" t="s">
        <v>1621</v>
      </c>
      <c r="E420" t="s">
        <v>1680</v>
      </c>
      <c r="F420" s="1"/>
      <c r="G420" t="s">
        <v>1173</v>
      </c>
      <c r="J420" t="s">
        <v>1579</v>
      </c>
      <c r="X420">
        <v>0</v>
      </c>
      <c r="Y420">
        <v>0</v>
      </c>
      <c r="Z420">
        <v>0</v>
      </c>
      <c r="AA420">
        <v>2</v>
      </c>
      <c r="AB420">
        <v>3</v>
      </c>
      <c r="AC420">
        <v>12</v>
      </c>
      <c r="AD420">
        <v>32</v>
      </c>
    </row>
    <row r="421" spans="1:30" x14ac:dyDescent="0.25">
      <c r="A421" t="s">
        <v>1681</v>
      </c>
      <c r="B421" t="s">
        <v>67</v>
      </c>
      <c r="C421" t="s">
        <v>1576</v>
      </c>
      <c r="D421" t="s">
        <v>1591</v>
      </c>
      <c r="E421" t="s">
        <v>1682</v>
      </c>
      <c r="F421" s="1"/>
      <c r="G421" t="s">
        <v>1173</v>
      </c>
      <c r="J421" t="s">
        <v>1579</v>
      </c>
      <c r="X421">
        <v>19</v>
      </c>
      <c r="Y421">
        <v>83</v>
      </c>
      <c r="Z421">
        <v>90</v>
      </c>
      <c r="AA421">
        <v>208</v>
      </c>
      <c r="AB421">
        <v>27</v>
      </c>
      <c r="AC421">
        <v>82</v>
      </c>
      <c r="AD421">
        <v>122</v>
      </c>
    </row>
    <row r="422" spans="1:30" x14ac:dyDescent="0.25">
      <c r="A422" t="s">
        <v>1683</v>
      </c>
      <c r="B422" t="s">
        <v>67</v>
      </c>
      <c r="C422" t="s">
        <v>1576</v>
      </c>
      <c r="D422" t="s">
        <v>1591</v>
      </c>
      <c r="E422" t="s">
        <v>1684</v>
      </c>
      <c r="F422" s="1"/>
      <c r="G422" t="s">
        <v>1173</v>
      </c>
      <c r="J422" t="s">
        <v>1579</v>
      </c>
      <c r="X422">
        <v>1474</v>
      </c>
      <c r="Y422">
        <v>1843</v>
      </c>
      <c r="Z422">
        <v>1951</v>
      </c>
      <c r="AA422">
        <v>1317</v>
      </c>
      <c r="AB422">
        <v>1274</v>
      </c>
      <c r="AC422">
        <v>2010</v>
      </c>
      <c r="AD422">
        <v>1458</v>
      </c>
    </row>
    <row r="423" spans="1:30" x14ac:dyDescent="0.25">
      <c r="A423" t="s">
        <v>1685</v>
      </c>
      <c r="B423" t="s">
        <v>67</v>
      </c>
      <c r="C423" t="s">
        <v>1576</v>
      </c>
      <c r="D423" t="s">
        <v>1591</v>
      </c>
      <c r="E423" t="s">
        <v>1686</v>
      </c>
      <c r="F423" s="1"/>
      <c r="G423" t="s">
        <v>1173</v>
      </c>
      <c r="J423" t="s">
        <v>1579</v>
      </c>
      <c r="X423">
        <v>0</v>
      </c>
      <c r="Y423">
        <v>0</v>
      </c>
      <c r="Z423">
        <v>0</v>
      </c>
      <c r="AA423">
        <v>5</v>
      </c>
      <c r="AB423">
        <v>4</v>
      </c>
      <c r="AC423">
        <v>11</v>
      </c>
      <c r="AD423">
        <v>10</v>
      </c>
    </row>
    <row r="424" spans="1:30" x14ac:dyDescent="0.25">
      <c r="A424" t="s">
        <v>1687</v>
      </c>
      <c r="B424" t="s">
        <v>67</v>
      </c>
      <c r="C424" t="s">
        <v>1576</v>
      </c>
      <c r="D424" t="s">
        <v>1591</v>
      </c>
      <c r="E424" t="s">
        <v>1688</v>
      </c>
      <c r="F424" s="1"/>
      <c r="G424" t="s">
        <v>1173</v>
      </c>
      <c r="J424" t="s">
        <v>1579</v>
      </c>
      <c r="X424">
        <v>6528</v>
      </c>
      <c r="Y424">
        <v>6094</v>
      </c>
      <c r="Z424">
        <v>5855</v>
      </c>
      <c r="AA424">
        <v>6064</v>
      </c>
      <c r="AB424">
        <v>5494</v>
      </c>
      <c r="AC424">
        <v>5998</v>
      </c>
      <c r="AD424">
        <v>5872</v>
      </c>
    </row>
    <row r="425" spans="1:30" x14ac:dyDescent="0.25">
      <c r="A425" t="s">
        <v>1689</v>
      </c>
      <c r="B425" t="s">
        <v>67</v>
      </c>
      <c r="C425" t="s">
        <v>1576</v>
      </c>
      <c r="D425" t="s">
        <v>1591</v>
      </c>
      <c r="E425" t="s">
        <v>1690</v>
      </c>
      <c r="F425" s="1"/>
      <c r="G425" t="s">
        <v>1173</v>
      </c>
      <c r="J425" t="s">
        <v>1579</v>
      </c>
      <c r="X425">
        <v>19</v>
      </c>
      <c r="Y425">
        <v>20</v>
      </c>
      <c r="Z425">
        <v>5</v>
      </c>
      <c r="AA425">
        <v>5</v>
      </c>
      <c r="AB425">
        <v>8</v>
      </c>
      <c r="AC425">
        <v>6</v>
      </c>
      <c r="AD425">
        <v>1</v>
      </c>
    </row>
    <row r="426" spans="1:30" x14ac:dyDescent="0.25">
      <c r="A426" t="s">
        <v>1691</v>
      </c>
      <c r="B426" t="s">
        <v>67</v>
      </c>
      <c r="C426" t="s">
        <v>1576</v>
      </c>
      <c r="D426" t="s">
        <v>1591</v>
      </c>
      <c r="E426" t="s">
        <v>1692</v>
      </c>
      <c r="F426" s="1"/>
      <c r="G426" t="s">
        <v>1173</v>
      </c>
      <c r="J426" t="s">
        <v>1579</v>
      </c>
      <c r="X426">
        <v>0</v>
      </c>
      <c r="Y426">
        <v>0</v>
      </c>
      <c r="Z426">
        <v>0</v>
      </c>
      <c r="AA426">
        <v>0</v>
      </c>
      <c r="AB426">
        <v>1</v>
      </c>
      <c r="AC426">
        <v>0</v>
      </c>
      <c r="AD426">
        <v>18</v>
      </c>
    </row>
    <row r="427" spans="1:30" x14ac:dyDescent="0.25">
      <c r="A427" t="s">
        <v>1693</v>
      </c>
      <c r="B427" t="s">
        <v>67</v>
      </c>
      <c r="C427" t="s">
        <v>1576</v>
      </c>
      <c r="D427" t="s">
        <v>1647</v>
      </c>
      <c r="E427" t="s">
        <v>1694</v>
      </c>
      <c r="F427" s="1"/>
      <c r="G427" t="s">
        <v>1173</v>
      </c>
      <c r="J427" t="s">
        <v>1579</v>
      </c>
      <c r="X427">
        <v>248</v>
      </c>
      <c r="Y427">
        <v>167</v>
      </c>
      <c r="Z427">
        <v>144</v>
      </c>
      <c r="AA427">
        <v>145</v>
      </c>
      <c r="AB427">
        <v>109</v>
      </c>
      <c r="AC427">
        <v>96</v>
      </c>
      <c r="AD427">
        <v>338</v>
      </c>
    </row>
    <row r="428" spans="1:30" x14ac:dyDescent="0.25">
      <c r="A428" t="s">
        <v>1695</v>
      </c>
      <c r="B428" t="s">
        <v>67</v>
      </c>
      <c r="C428" t="s">
        <v>1576</v>
      </c>
      <c r="D428" t="s">
        <v>1588</v>
      </c>
      <c r="E428" t="s">
        <v>1696</v>
      </c>
      <c r="F428" s="1"/>
      <c r="G428" t="s">
        <v>1173</v>
      </c>
      <c r="J428" t="s">
        <v>1579</v>
      </c>
      <c r="X428">
        <v>0</v>
      </c>
      <c r="Y428">
        <v>0</v>
      </c>
      <c r="Z428">
        <v>0</v>
      </c>
      <c r="AA428">
        <v>0</v>
      </c>
      <c r="AB428">
        <v>0</v>
      </c>
      <c r="AC428">
        <v>0</v>
      </c>
      <c r="AD428">
        <v>2</v>
      </c>
    </row>
    <row r="429" spans="1:30" x14ac:dyDescent="0.25">
      <c r="A429" t="s">
        <v>1697</v>
      </c>
      <c r="B429" t="s">
        <v>67</v>
      </c>
      <c r="C429" t="s">
        <v>1576</v>
      </c>
      <c r="D429" t="s">
        <v>1698</v>
      </c>
      <c r="E429" t="s">
        <v>1699</v>
      </c>
      <c r="F429" s="1"/>
      <c r="G429" t="s">
        <v>1173</v>
      </c>
      <c r="J429" t="s">
        <v>1579</v>
      </c>
      <c r="X429">
        <v>0</v>
      </c>
      <c r="Y429">
        <v>1</v>
      </c>
      <c r="Z429">
        <v>29</v>
      </c>
      <c r="AA429">
        <v>31</v>
      </c>
      <c r="AB429">
        <v>13</v>
      </c>
      <c r="AC429">
        <v>11</v>
      </c>
      <c r="AD429">
        <v>32</v>
      </c>
    </row>
    <row r="430" spans="1:30" x14ac:dyDescent="0.25">
      <c r="A430" t="s">
        <v>1700</v>
      </c>
      <c r="B430" t="s">
        <v>67</v>
      </c>
      <c r="C430" t="s">
        <v>1576</v>
      </c>
      <c r="D430" t="s">
        <v>1698</v>
      </c>
      <c r="E430" t="s">
        <v>1701</v>
      </c>
      <c r="F430" s="1"/>
      <c r="G430" t="s">
        <v>1173</v>
      </c>
      <c r="J430" t="s">
        <v>1579</v>
      </c>
      <c r="X430">
        <v>4</v>
      </c>
      <c r="Y430">
        <v>8</v>
      </c>
      <c r="Z430">
        <v>7</v>
      </c>
      <c r="AA430">
        <v>6</v>
      </c>
      <c r="AB430">
        <v>2</v>
      </c>
      <c r="AC430">
        <v>0</v>
      </c>
      <c r="AD430">
        <v>4</v>
      </c>
    </row>
    <row r="431" spans="1:30" x14ac:dyDescent="0.25">
      <c r="A431" t="s">
        <v>1702</v>
      </c>
      <c r="B431" t="s">
        <v>67</v>
      </c>
      <c r="C431" t="s">
        <v>1576</v>
      </c>
      <c r="D431" t="s">
        <v>1698</v>
      </c>
      <c r="E431" t="s">
        <v>1703</v>
      </c>
      <c r="F431" s="1"/>
      <c r="G431" t="s">
        <v>1173</v>
      </c>
      <c r="J431" t="s">
        <v>1579</v>
      </c>
      <c r="X431">
        <v>3</v>
      </c>
      <c r="Y431">
        <v>4</v>
      </c>
      <c r="Z431">
        <v>0</v>
      </c>
      <c r="AA431">
        <v>0</v>
      </c>
      <c r="AB431">
        <v>1</v>
      </c>
      <c r="AC431">
        <v>4</v>
      </c>
      <c r="AD431">
        <v>4</v>
      </c>
    </row>
    <row r="432" spans="1:30" x14ac:dyDescent="0.25">
      <c r="A432" t="s">
        <v>1704</v>
      </c>
      <c r="B432" t="s">
        <v>67</v>
      </c>
      <c r="C432" t="s">
        <v>1576</v>
      </c>
      <c r="D432" t="s">
        <v>1698</v>
      </c>
      <c r="E432" t="s">
        <v>1705</v>
      </c>
      <c r="F432" s="1"/>
      <c r="G432" t="s">
        <v>1173</v>
      </c>
      <c r="J432" t="s">
        <v>1579</v>
      </c>
      <c r="X432">
        <v>109</v>
      </c>
      <c r="Y432">
        <v>179</v>
      </c>
      <c r="Z432">
        <v>154</v>
      </c>
      <c r="AA432">
        <v>268</v>
      </c>
      <c r="AB432">
        <v>146</v>
      </c>
      <c r="AC432">
        <v>122</v>
      </c>
      <c r="AD432">
        <v>211</v>
      </c>
    </row>
    <row r="433" spans="1:30" x14ac:dyDescent="0.25">
      <c r="A433" t="s">
        <v>1706</v>
      </c>
      <c r="B433" t="s">
        <v>67</v>
      </c>
      <c r="C433" t="s">
        <v>1576</v>
      </c>
      <c r="D433" t="s">
        <v>1647</v>
      </c>
      <c r="E433" t="s">
        <v>1707</v>
      </c>
      <c r="F433" s="1"/>
      <c r="G433" t="s">
        <v>1173</v>
      </c>
      <c r="J433" t="s">
        <v>1579</v>
      </c>
      <c r="X433">
        <v>108</v>
      </c>
      <c r="Y433">
        <v>111</v>
      </c>
      <c r="Z433">
        <v>111</v>
      </c>
      <c r="AA433">
        <v>81</v>
      </c>
      <c r="AB433">
        <v>66</v>
      </c>
      <c r="AC433">
        <v>53</v>
      </c>
      <c r="AD433">
        <v>152</v>
      </c>
    </row>
    <row r="434" spans="1:30" x14ac:dyDescent="0.25">
      <c r="A434" t="s">
        <v>1708</v>
      </c>
      <c r="B434" t="s">
        <v>67</v>
      </c>
      <c r="C434" t="s">
        <v>1576</v>
      </c>
      <c r="D434" t="s">
        <v>1647</v>
      </c>
      <c r="E434" t="s">
        <v>1709</v>
      </c>
      <c r="F434" s="1"/>
      <c r="G434" t="s">
        <v>1173</v>
      </c>
      <c r="J434" t="s">
        <v>1579</v>
      </c>
      <c r="X434">
        <v>12</v>
      </c>
      <c r="Y434">
        <v>23</v>
      </c>
      <c r="Z434">
        <v>17</v>
      </c>
      <c r="AA434">
        <v>29</v>
      </c>
      <c r="AB434">
        <v>52</v>
      </c>
      <c r="AC434">
        <v>49</v>
      </c>
      <c r="AD434">
        <v>123</v>
      </c>
    </row>
    <row r="435" spans="1:30" x14ac:dyDescent="0.25">
      <c r="A435" t="s">
        <v>1710</v>
      </c>
      <c r="B435" t="s">
        <v>67</v>
      </c>
      <c r="C435" t="s">
        <v>1576</v>
      </c>
      <c r="D435" t="s">
        <v>1647</v>
      </c>
      <c r="E435" t="s">
        <v>1711</v>
      </c>
      <c r="F435" s="1"/>
      <c r="G435" t="s">
        <v>1173</v>
      </c>
      <c r="J435" t="s">
        <v>1579</v>
      </c>
      <c r="X435">
        <v>30</v>
      </c>
      <c r="Y435">
        <v>54</v>
      </c>
      <c r="Z435">
        <v>18</v>
      </c>
      <c r="AA435">
        <v>18</v>
      </c>
      <c r="AB435">
        <v>21</v>
      </c>
      <c r="AC435">
        <v>16</v>
      </c>
      <c r="AD435">
        <v>53</v>
      </c>
    </row>
    <row r="436" spans="1:30" x14ac:dyDescent="0.25">
      <c r="A436" t="s">
        <v>1712</v>
      </c>
      <c r="B436" t="s">
        <v>67</v>
      </c>
      <c r="C436" t="s">
        <v>1576</v>
      </c>
      <c r="D436" t="s">
        <v>1647</v>
      </c>
      <c r="E436" t="s">
        <v>1713</v>
      </c>
      <c r="F436" s="1"/>
      <c r="G436" t="s">
        <v>1173</v>
      </c>
      <c r="J436" t="s">
        <v>1579</v>
      </c>
      <c r="X436">
        <v>149</v>
      </c>
      <c r="Y436">
        <v>175</v>
      </c>
      <c r="Z436">
        <v>165</v>
      </c>
      <c r="AA436">
        <v>224</v>
      </c>
      <c r="AB436">
        <v>281</v>
      </c>
      <c r="AC436">
        <v>340</v>
      </c>
      <c r="AD436">
        <v>549</v>
      </c>
    </row>
    <row r="437" spans="1:30" x14ac:dyDescent="0.25">
      <c r="A437" t="s">
        <v>1714</v>
      </c>
      <c r="B437" t="s">
        <v>67</v>
      </c>
      <c r="C437" t="s">
        <v>1576</v>
      </c>
      <c r="D437" t="s">
        <v>1594</v>
      </c>
      <c r="E437" t="s">
        <v>1715</v>
      </c>
      <c r="F437" s="1"/>
      <c r="G437" t="s">
        <v>1173</v>
      </c>
      <c r="J437" t="s">
        <v>1579</v>
      </c>
      <c r="X437">
        <v>32</v>
      </c>
      <c r="Y437">
        <v>15</v>
      </c>
      <c r="Z437">
        <v>19</v>
      </c>
      <c r="AA437">
        <v>9</v>
      </c>
      <c r="AB437">
        <v>4</v>
      </c>
      <c r="AC437">
        <v>5</v>
      </c>
      <c r="AD437">
        <v>12</v>
      </c>
    </row>
    <row r="438" spans="1:30" x14ac:dyDescent="0.25">
      <c r="A438" t="s">
        <v>1716</v>
      </c>
      <c r="B438" t="s">
        <v>67</v>
      </c>
      <c r="C438" t="s">
        <v>1576</v>
      </c>
      <c r="D438" t="s">
        <v>1717</v>
      </c>
      <c r="E438" t="s">
        <v>1718</v>
      </c>
      <c r="F438" s="1"/>
      <c r="G438" t="s">
        <v>1173</v>
      </c>
      <c r="J438" t="s">
        <v>1579</v>
      </c>
      <c r="X438">
        <v>16</v>
      </c>
      <c r="Y438">
        <v>15</v>
      </c>
      <c r="Z438">
        <v>17</v>
      </c>
      <c r="AA438">
        <v>12</v>
      </c>
      <c r="AB438">
        <v>7</v>
      </c>
      <c r="AC438">
        <v>9</v>
      </c>
      <c r="AD438">
        <v>10</v>
      </c>
    </row>
    <row r="439" spans="1:30" x14ac:dyDescent="0.25">
      <c r="A439" t="s">
        <v>1719</v>
      </c>
      <c r="B439" t="s">
        <v>67</v>
      </c>
      <c r="C439" t="s">
        <v>1576</v>
      </c>
      <c r="D439" t="s">
        <v>1720</v>
      </c>
      <c r="E439" t="s">
        <v>1721</v>
      </c>
      <c r="F439" s="1"/>
      <c r="G439" t="s">
        <v>1173</v>
      </c>
      <c r="J439" t="s">
        <v>1579</v>
      </c>
      <c r="X439">
        <v>206</v>
      </c>
      <c r="Y439">
        <v>181</v>
      </c>
      <c r="Z439">
        <v>189</v>
      </c>
      <c r="AA439">
        <v>198</v>
      </c>
      <c r="AB439">
        <v>189</v>
      </c>
      <c r="AC439">
        <v>201</v>
      </c>
      <c r="AD439">
        <v>263</v>
      </c>
    </row>
    <row r="440" spans="1:30" x14ac:dyDescent="0.25">
      <c r="A440" t="s">
        <v>1722</v>
      </c>
      <c r="B440" t="s">
        <v>67</v>
      </c>
      <c r="C440" t="s">
        <v>1576</v>
      </c>
      <c r="D440" t="s">
        <v>1626</v>
      </c>
      <c r="E440" t="s">
        <v>1723</v>
      </c>
      <c r="F440" s="1"/>
      <c r="G440" t="s">
        <v>1173</v>
      </c>
      <c r="J440" t="s">
        <v>1579</v>
      </c>
      <c r="X440">
        <v>0</v>
      </c>
      <c r="Y440">
        <v>0</v>
      </c>
      <c r="Z440">
        <v>0</v>
      </c>
      <c r="AA440">
        <v>0</v>
      </c>
      <c r="AB440">
        <v>0</v>
      </c>
      <c r="AC440">
        <v>0</v>
      </c>
      <c r="AD440">
        <v>7</v>
      </c>
    </row>
    <row r="441" spans="1:30" x14ac:dyDescent="0.25">
      <c r="A441" t="s">
        <v>1724</v>
      </c>
      <c r="B441" t="s">
        <v>67</v>
      </c>
      <c r="C441" t="s">
        <v>1576</v>
      </c>
      <c r="D441" t="s">
        <v>1594</v>
      </c>
      <c r="E441" t="s">
        <v>1725</v>
      </c>
      <c r="F441" s="1"/>
      <c r="G441" t="s">
        <v>1173</v>
      </c>
      <c r="J441" t="s">
        <v>1579</v>
      </c>
      <c r="X441">
        <v>0</v>
      </c>
      <c r="Y441">
        <v>1</v>
      </c>
      <c r="Z441">
        <v>2</v>
      </c>
      <c r="AA441">
        <v>3</v>
      </c>
      <c r="AB441">
        <v>3</v>
      </c>
      <c r="AC441">
        <v>4</v>
      </c>
      <c r="AD441">
        <v>5</v>
      </c>
    </row>
    <row r="442" spans="1:30" x14ac:dyDescent="0.25">
      <c r="A442" t="s">
        <v>1726</v>
      </c>
      <c r="B442" t="s">
        <v>67</v>
      </c>
      <c r="C442" t="s">
        <v>1576</v>
      </c>
      <c r="D442" t="s">
        <v>1647</v>
      </c>
      <c r="E442" t="s">
        <v>1727</v>
      </c>
      <c r="F442" s="1"/>
      <c r="G442" t="s">
        <v>1173</v>
      </c>
      <c r="J442" t="s">
        <v>1579</v>
      </c>
      <c r="X442">
        <v>5</v>
      </c>
      <c r="Y442">
        <v>6</v>
      </c>
      <c r="Z442">
        <v>5</v>
      </c>
      <c r="AA442">
        <v>6</v>
      </c>
      <c r="AB442">
        <v>6</v>
      </c>
      <c r="AC442">
        <v>5</v>
      </c>
      <c r="AD442">
        <v>4</v>
      </c>
    </row>
    <row r="443" spans="1:30" x14ac:dyDescent="0.25">
      <c r="A443" t="s">
        <v>1728</v>
      </c>
      <c r="B443" t="s">
        <v>67</v>
      </c>
      <c r="C443" t="s">
        <v>1576</v>
      </c>
      <c r="D443" t="s">
        <v>1588</v>
      </c>
      <c r="E443" t="s">
        <v>1729</v>
      </c>
      <c r="F443" s="1"/>
      <c r="G443" t="s">
        <v>1173</v>
      </c>
      <c r="J443" t="s">
        <v>1579</v>
      </c>
      <c r="X443">
        <v>37</v>
      </c>
      <c r="Y443">
        <v>117</v>
      </c>
      <c r="Z443">
        <v>95</v>
      </c>
      <c r="AA443">
        <v>19</v>
      </c>
      <c r="AB443">
        <v>13</v>
      </c>
      <c r="AC443">
        <v>20</v>
      </c>
      <c r="AD443">
        <v>9</v>
      </c>
    </row>
    <row r="444" spans="1:30" x14ac:dyDescent="0.25">
      <c r="A444" t="s">
        <v>1730</v>
      </c>
      <c r="B444" t="s">
        <v>67</v>
      </c>
      <c r="C444" t="s">
        <v>1576</v>
      </c>
      <c r="D444" t="s">
        <v>1588</v>
      </c>
      <c r="E444" t="s">
        <v>1731</v>
      </c>
      <c r="F444" s="1"/>
      <c r="G444" t="s">
        <v>1173</v>
      </c>
      <c r="J444" t="s">
        <v>1579</v>
      </c>
      <c r="X444">
        <v>0</v>
      </c>
      <c r="Y444">
        <v>0</v>
      </c>
      <c r="Z444">
        <v>0</v>
      </c>
      <c r="AA444">
        <v>0</v>
      </c>
      <c r="AB444">
        <v>0</v>
      </c>
      <c r="AC444">
        <v>1</v>
      </c>
      <c r="AD444">
        <v>0</v>
      </c>
    </row>
    <row r="445" spans="1:30" x14ac:dyDescent="0.25">
      <c r="A445" t="s">
        <v>1732</v>
      </c>
      <c r="B445" t="s">
        <v>67</v>
      </c>
      <c r="C445" t="s">
        <v>1576</v>
      </c>
      <c r="D445" t="s">
        <v>1591</v>
      </c>
      <c r="E445" t="s">
        <v>1733</v>
      </c>
      <c r="F445" s="1"/>
      <c r="G445" t="s">
        <v>1173</v>
      </c>
      <c r="J445" t="s">
        <v>1579</v>
      </c>
      <c r="X445">
        <v>81</v>
      </c>
      <c r="Y445">
        <v>83</v>
      </c>
      <c r="Z445">
        <v>115</v>
      </c>
      <c r="AA445">
        <v>141</v>
      </c>
      <c r="AB445">
        <v>155</v>
      </c>
      <c r="AC445">
        <v>169</v>
      </c>
      <c r="AD445">
        <v>173</v>
      </c>
    </row>
    <row r="446" spans="1:30" x14ac:dyDescent="0.25">
      <c r="A446" t="s">
        <v>1734</v>
      </c>
      <c r="B446" t="s">
        <v>67</v>
      </c>
      <c r="C446" t="s">
        <v>1576</v>
      </c>
      <c r="D446" t="s">
        <v>1621</v>
      </c>
      <c r="E446" t="s">
        <v>1735</v>
      </c>
      <c r="F446" s="1"/>
      <c r="G446" t="s">
        <v>1173</v>
      </c>
      <c r="J446" t="s">
        <v>1579</v>
      </c>
      <c r="X446">
        <v>221</v>
      </c>
      <c r="Y446">
        <v>191</v>
      </c>
      <c r="Z446">
        <v>244</v>
      </c>
      <c r="AA446">
        <v>237</v>
      </c>
      <c r="AB446">
        <v>319</v>
      </c>
      <c r="AC446">
        <v>170</v>
      </c>
      <c r="AD446">
        <v>110</v>
      </c>
    </row>
    <row r="447" spans="1:30" x14ac:dyDescent="0.25">
      <c r="A447" t="s">
        <v>1736</v>
      </c>
      <c r="B447" t="s">
        <v>67</v>
      </c>
      <c r="C447" t="s">
        <v>1576</v>
      </c>
      <c r="D447" t="s">
        <v>1601</v>
      </c>
      <c r="E447" t="s">
        <v>1737</v>
      </c>
      <c r="F447" s="1"/>
      <c r="G447" t="s">
        <v>1173</v>
      </c>
      <c r="J447" t="s">
        <v>1579</v>
      </c>
      <c r="X447">
        <v>36</v>
      </c>
      <c r="Y447">
        <v>37</v>
      </c>
      <c r="Z447">
        <v>46</v>
      </c>
      <c r="AA447">
        <v>48</v>
      </c>
      <c r="AB447">
        <v>102</v>
      </c>
      <c r="AC447">
        <v>250</v>
      </c>
      <c r="AD447">
        <v>210</v>
      </c>
    </row>
    <row r="448" spans="1:30" x14ac:dyDescent="0.25">
      <c r="A448" t="s">
        <v>1738</v>
      </c>
      <c r="B448" t="s">
        <v>67</v>
      </c>
      <c r="C448" t="s">
        <v>1576</v>
      </c>
      <c r="D448" t="s">
        <v>1647</v>
      </c>
      <c r="E448" t="s">
        <v>1739</v>
      </c>
      <c r="F448" s="1"/>
      <c r="G448" t="s">
        <v>1173</v>
      </c>
      <c r="J448" t="s">
        <v>1579</v>
      </c>
      <c r="X448">
        <v>0</v>
      </c>
      <c r="Y448">
        <v>1</v>
      </c>
      <c r="Z448">
        <v>2</v>
      </c>
      <c r="AA448">
        <v>11</v>
      </c>
      <c r="AB448">
        <v>18</v>
      </c>
      <c r="AC448">
        <v>34</v>
      </c>
      <c r="AD448">
        <v>44</v>
      </c>
    </row>
    <row r="449" spans="1:30" x14ac:dyDescent="0.25">
      <c r="A449" t="s">
        <v>1740</v>
      </c>
      <c r="B449" t="s">
        <v>67</v>
      </c>
      <c r="C449" t="s">
        <v>1576</v>
      </c>
      <c r="D449" t="s">
        <v>1601</v>
      </c>
      <c r="E449" t="s">
        <v>1741</v>
      </c>
      <c r="F449" s="1"/>
      <c r="G449" t="s">
        <v>1173</v>
      </c>
      <c r="J449" t="s">
        <v>1579</v>
      </c>
      <c r="X449">
        <v>0</v>
      </c>
      <c r="Y449">
        <v>1</v>
      </c>
      <c r="Z449">
        <v>0</v>
      </c>
      <c r="AA449">
        <v>0</v>
      </c>
      <c r="AB449">
        <v>0</v>
      </c>
      <c r="AC449">
        <v>1</v>
      </c>
      <c r="AD449">
        <v>1</v>
      </c>
    </row>
    <row r="450" spans="1:30" x14ac:dyDescent="0.25">
      <c r="A450" t="s">
        <v>1742</v>
      </c>
      <c r="B450" t="s">
        <v>67</v>
      </c>
      <c r="C450" t="s">
        <v>1576</v>
      </c>
      <c r="D450" t="s">
        <v>1743</v>
      </c>
      <c r="E450" t="s">
        <v>1744</v>
      </c>
      <c r="F450" s="1"/>
      <c r="G450" t="s">
        <v>1173</v>
      </c>
      <c r="J450" t="s">
        <v>1579</v>
      </c>
      <c r="X450">
        <v>0</v>
      </c>
      <c r="Y450">
        <v>0</v>
      </c>
      <c r="Z450">
        <v>0</v>
      </c>
      <c r="AA450">
        <v>0</v>
      </c>
      <c r="AB450">
        <v>0</v>
      </c>
      <c r="AC450">
        <v>0</v>
      </c>
      <c r="AD450">
        <v>1</v>
      </c>
    </row>
    <row r="451" spans="1:30" x14ac:dyDescent="0.25">
      <c r="A451" t="s">
        <v>1745</v>
      </c>
      <c r="B451" t="s">
        <v>67</v>
      </c>
      <c r="C451" t="s">
        <v>1576</v>
      </c>
      <c r="D451" t="s">
        <v>1604</v>
      </c>
      <c r="E451" t="s">
        <v>1746</v>
      </c>
      <c r="F451" s="1"/>
      <c r="G451" t="s">
        <v>1173</v>
      </c>
      <c r="J451" t="s">
        <v>1579</v>
      </c>
      <c r="X451">
        <v>1</v>
      </c>
      <c r="Y451">
        <v>3</v>
      </c>
      <c r="Z451">
        <v>5</v>
      </c>
      <c r="AA451">
        <v>6</v>
      </c>
      <c r="AB451">
        <v>6</v>
      </c>
      <c r="AC451">
        <v>10</v>
      </c>
      <c r="AD451">
        <v>6</v>
      </c>
    </row>
    <row r="452" spans="1:30" x14ac:dyDescent="0.25">
      <c r="A452" t="s">
        <v>1747</v>
      </c>
      <c r="B452" t="s">
        <v>67</v>
      </c>
      <c r="C452" t="s">
        <v>1576</v>
      </c>
      <c r="D452" t="s">
        <v>1591</v>
      </c>
      <c r="E452" t="s">
        <v>1748</v>
      </c>
      <c r="F452" s="1"/>
      <c r="G452" t="s">
        <v>1173</v>
      </c>
      <c r="J452" t="s">
        <v>1579</v>
      </c>
      <c r="X452">
        <v>0</v>
      </c>
      <c r="Y452">
        <v>0</v>
      </c>
      <c r="Z452">
        <v>0</v>
      </c>
      <c r="AA452">
        <v>1</v>
      </c>
      <c r="AB452">
        <v>0</v>
      </c>
      <c r="AC452">
        <v>3</v>
      </c>
      <c r="AD452">
        <v>3</v>
      </c>
    </row>
    <row r="453" spans="1:30" x14ac:dyDescent="0.25">
      <c r="A453" t="s">
        <v>1749</v>
      </c>
      <c r="B453" t="s">
        <v>67</v>
      </c>
      <c r="C453" t="s">
        <v>1576</v>
      </c>
      <c r="D453" t="s">
        <v>1750</v>
      </c>
      <c r="E453" t="s">
        <v>1751</v>
      </c>
      <c r="F453" s="1"/>
      <c r="G453" t="s">
        <v>1173</v>
      </c>
      <c r="J453" t="s">
        <v>1579</v>
      </c>
      <c r="X453">
        <v>9</v>
      </c>
      <c r="Y453">
        <v>9</v>
      </c>
      <c r="Z453">
        <v>20</v>
      </c>
      <c r="AA453">
        <v>0</v>
      </c>
      <c r="AB453">
        <v>0</v>
      </c>
      <c r="AC453">
        <v>0</v>
      </c>
      <c r="AD453">
        <v>0</v>
      </c>
    </row>
    <row r="454" spans="1:30" x14ac:dyDescent="0.25">
      <c r="A454" t="s">
        <v>1752</v>
      </c>
      <c r="B454" t="s">
        <v>67</v>
      </c>
      <c r="C454" t="s">
        <v>1576</v>
      </c>
      <c r="D454" t="s">
        <v>1750</v>
      </c>
      <c r="E454" t="s">
        <v>1753</v>
      </c>
      <c r="F454" s="1"/>
      <c r="G454" t="s">
        <v>1173</v>
      </c>
      <c r="J454" t="s">
        <v>1579</v>
      </c>
      <c r="X454">
        <v>39</v>
      </c>
      <c r="Y454">
        <v>46</v>
      </c>
      <c r="Z454">
        <v>44</v>
      </c>
      <c r="AA454">
        <v>45</v>
      </c>
      <c r="AB454">
        <v>53</v>
      </c>
      <c r="AC454">
        <v>50</v>
      </c>
      <c r="AD454">
        <v>45</v>
      </c>
    </row>
    <row r="455" spans="1:30" x14ac:dyDescent="0.25">
      <c r="A455" t="s">
        <v>1754</v>
      </c>
      <c r="B455" t="s">
        <v>67</v>
      </c>
      <c r="C455" t="s">
        <v>1576</v>
      </c>
      <c r="D455" t="s">
        <v>1743</v>
      </c>
      <c r="E455" t="s">
        <v>1755</v>
      </c>
      <c r="F455" s="1"/>
      <c r="G455" t="s">
        <v>1173</v>
      </c>
      <c r="J455" t="s">
        <v>1579</v>
      </c>
      <c r="X455">
        <v>269</v>
      </c>
      <c r="Y455">
        <v>322</v>
      </c>
      <c r="Z455">
        <v>390</v>
      </c>
      <c r="AA455">
        <v>281</v>
      </c>
      <c r="AB455">
        <v>243</v>
      </c>
      <c r="AC455">
        <v>271</v>
      </c>
      <c r="AD455">
        <v>334</v>
      </c>
    </row>
    <row r="456" spans="1:30" x14ac:dyDescent="0.25">
      <c r="A456" t="s">
        <v>1756</v>
      </c>
      <c r="B456" t="s">
        <v>67</v>
      </c>
      <c r="C456" t="s">
        <v>1576</v>
      </c>
      <c r="D456" t="s">
        <v>1743</v>
      </c>
      <c r="E456" t="s">
        <v>1757</v>
      </c>
      <c r="F456" s="1"/>
      <c r="G456" t="s">
        <v>1173</v>
      </c>
      <c r="J456" t="s">
        <v>1579</v>
      </c>
      <c r="X456">
        <v>52</v>
      </c>
      <c r="Y456">
        <v>41</v>
      </c>
      <c r="Z456">
        <v>41</v>
      </c>
      <c r="AA456">
        <v>17</v>
      </c>
      <c r="AB456">
        <v>5</v>
      </c>
      <c r="AC456">
        <v>1</v>
      </c>
      <c r="AD456">
        <v>1</v>
      </c>
    </row>
    <row r="457" spans="1:30" x14ac:dyDescent="0.25">
      <c r="A457" t="s">
        <v>1758</v>
      </c>
      <c r="B457" t="s">
        <v>67</v>
      </c>
      <c r="C457" t="s">
        <v>1576</v>
      </c>
      <c r="D457" t="s">
        <v>1743</v>
      </c>
      <c r="E457" t="s">
        <v>1759</v>
      </c>
      <c r="F457" s="1"/>
      <c r="G457" t="s">
        <v>1173</v>
      </c>
      <c r="J457" t="s">
        <v>1579</v>
      </c>
      <c r="X457">
        <v>2</v>
      </c>
      <c r="Y457">
        <v>6</v>
      </c>
      <c r="Z457">
        <v>10</v>
      </c>
      <c r="AA457">
        <v>37</v>
      </c>
      <c r="AB457">
        <v>21</v>
      </c>
      <c r="AC457">
        <v>35</v>
      </c>
      <c r="AD457">
        <v>27</v>
      </c>
    </row>
    <row r="458" spans="1:30" x14ac:dyDescent="0.25">
      <c r="A458" t="s">
        <v>1760</v>
      </c>
      <c r="B458" t="s">
        <v>67</v>
      </c>
      <c r="C458" t="s">
        <v>1576</v>
      </c>
      <c r="D458" t="s">
        <v>1743</v>
      </c>
      <c r="E458" t="s">
        <v>1761</v>
      </c>
      <c r="F458" s="1"/>
      <c r="G458" t="s">
        <v>1173</v>
      </c>
      <c r="J458" t="s">
        <v>1579</v>
      </c>
      <c r="X458">
        <v>0</v>
      </c>
      <c r="Y458">
        <v>3</v>
      </c>
      <c r="Z458">
        <v>11</v>
      </c>
      <c r="AA458">
        <v>38</v>
      </c>
      <c r="AB458">
        <v>23</v>
      </c>
      <c r="AC458">
        <v>28</v>
      </c>
      <c r="AD458">
        <v>30</v>
      </c>
    </row>
    <row r="459" spans="1:30" x14ac:dyDescent="0.25">
      <c r="A459" t="s">
        <v>1762</v>
      </c>
      <c r="B459" t="s">
        <v>67</v>
      </c>
      <c r="C459" t="s">
        <v>1576</v>
      </c>
      <c r="D459" t="s">
        <v>1743</v>
      </c>
      <c r="E459" t="s">
        <v>1763</v>
      </c>
      <c r="F459" s="1"/>
      <c r="G459" t="s">
        <v>1173</v>
      </c>
      <c r="J459" t="s">
        <v>1579</v>
      </c>
      <c r="X459">
        <v>3278</v>
      </c>
      <c r="Y459">
        <v>3498</v>
      </c>
      <c r="Z459">
        <v>4101</v>
      </c>
      <c r="AA459">
        <v>3862</v>
      </c>
      <c r="AB459">
        <v>3711</v>
      </c>
      <c r="AC459">
        <v>3952</v>
      </c>
      <c r="AD459">
        <v>3289</v>
      </c>
    </row>
    <row r="460" spans="1:30" x14ac:dyDescent="0.25">
      <c r="A460" t="s">
        <v>1764</v>
      </c>
      <c r="B460" t="s">
        <v>67</v>
      </c>
      <c r="C460" t="s">
        <v>1576</v>
      </c>
      <c r="D460" t="s">
        <v>1743</v>
      </c>
      <c r="E460" t="s">
        <v>1765</v>
      </c>
      <c r="F460" s="1"/>
      <c r="G460" t="s">
        <v>1173</v>
      </c>
      <c r="J460" t="s">
        <v>1579</v>
      </c>
      <c r="X460">
        <v>19</v>
      </c>
      <c r="Y460">
        <v>74</v>
      </c>
      <c r="Z460">
        <v>332</v>
      </c>
      <c r="AA460">
        <v>412</v>
      </c>
      <c r="AB460">
        <v>432</v>
      </c>
      <c r="AC460">
        <v>471</v>
      </c>
      <c r="AD460">
        <v>479</v>
      </c>
    </row>
    <row r="461" spans="1:30" x14ac:dyDescent="0.25">
      <c r="A461" t="s">
        <v>1766</v>
      </c>
      <c r="B461" t="s">
        <v>67</v>
      </c>
      <c r="C461" t="s">
        <v>1576</v>
      </c>
      <c r="D461" t="s">
        <v>1743</v>
      </c>
      <c r="E461" t="s">
        <v>1767</v>
      </c>
      <c r="F461" s="1"/>
      <c r="G461" t="s">
        <v>1173</v>
      </c>
      <c r="J461" t="s">
        <v>1579</v>
      </c>
      <c r="X461">
        <v>2</v>
      </c>
      <c r="Y461">
        <v>31</v>
      </c>
      <c r="Z461">
        <v>189</v>
      </c>
      <c r="AA461">
        <v>237</v>
      </c>
      <c r="AB461">
        <v>215</v>
      </c>
      <c r="AC461">
        <v>208</v>
      </c>
      <c r="AD461">
        <v>219</v>
      </c>
    </row>
    <row r="462" spans="1:30" x14ac:dyDescent="0.25">
      <c r="A462" t="s">
        <v>1768</v>
      </c>
      <c r="B462" t="s">
        <v>67</v>
      </c>
      <c r="C462" t="s">
        <v>1576</v>
      </c>
      <c r="D462" t="s">
        <v>1743</v>
      </c>
      <c r="E462" t="s">
        <v>1769</v>
      </c>
      <c r="F462" s="1"/>
      <c r="G462" t="s">
        <v>1173</v>
      </c>
      <c r="J462" t="s">
        <v>1579</v>
      </c>
      <c r="X462">
        <v>1</v>
      </c>
      <c r="Y462">
        <v>21</v>
      </c>
      <c r="Z462">
        <v>113</v>
      </c>
      <c r="AA462">
        <v>123</v>
      </c>
      <c r="AB462">
        <v>106</v>
      </c>
      <c r="AC462">
        <v>109</v>
      </c>
      <c r="AD462">
        <v>130</v>
      </c>
    </row>
    <row r="463" spans="1:30" x14ac:dyDescent="0.25">
      <c r="A463" t="s">
        <v>1770</v>
      </c>
      <c r="B463" t="s">
        <v>67</v>
      </c>
      <c r="C463" t="s">
        <v>1576</v>
      </c>
      <c r="D463" t="s">
        <v>1743</v>
      </c>
      <c r="E463" t="s">
        <v>1771</v>
      </c>
      <c r="F463" s="1"/>
      <c r="G463" t="s">
        <v>1173</v>
      </c>
      <c r="J463" t="s">
        <v>1579</v>
      </c>
      <c r="X463">
        <v>36</v>
      </c>
      <c r="Y463">
        <v>199</v>
      </c>
      <c r="Z463">
        <v>852</v>
      </c>
      <c r="AA463">
        <v>1245</v>
      </c>
      <c r="AB463">
        <v>1537</v>
      </c>
      <c r="AC463">
        <v>1615</v>
      </c>
      <c r="AD463">
        <v>1658</v>
      </c>
    </row>
    <row r="464" spans="1:30" x14ac:dyDescent="0.25">
      <c r="A464" t="s">
        <v>1772</v>
      </c>
      <c r="B464" t="s">
        <v>67</v>
      </c>
      <c r="C464" t="s">
        <v>1576</v>
      </c>
      <c r="D464" t="s">
        <v>1743</v>
      </c>
      <c r="E464" t="s">
        <v>1773</v>
      </c>
      <c r="F464" s="1"/>
      <c r="G464" t="s">
        <v>1173</v>
      </c>
      <c r="J464" t="s">
        <v>1579</v>
      </c>
      <c r="X464">
        <v>20904</v>
      </c>
      <c r="Y464">
        <v>20588</v>
      </c>
      <c r="Z464">
        <v>19412</v>
      </c>
      <c r="AA464">
        <v>19377</v>
      </c>
      <c r="AB464">
        <v>18162</v>
      </c>
      <c r="AC464">
        <v>17935</v>
      </c>
      <c r="AD464">
        <v>18285</v>
      </c>
    </row>
    <row r="465" spans="1:30" x14ac:dyDescent="0.25">
      <c r="A465" t="s">
        <v>1774</v>
      </c>
      <c r="B465" t="s">
        <v>67</v>
      </c>
      <c r="C465" t="s">
        <v>1576</v>
      </c>
      <c r="D465" t="s">
        <v>1743</v>
      </c>
      <c r="E465" t="s">
        <v>1775</v>
      </c>
      <c r="F465" s="1"/>
      <c r="G465" t="s">
        <v>1173</v>
      </c>
      <c r="J465" t="s">
        <v>1579</v>
      </c>
      <c r="X465">
        <v>457</v>
      </c>
      <c r="Y465">
        <v>304</v>
      </c>
      <c r="Z465">
        <v>266</v>
      </c>
      <c r="AA465">
        <v>288</v>
      </c>
      <c r="AB465">
        <v>317</v>
      </c>
      <c r="AC465">
        <v>231</v>
      </c>
      <c r="AD465">
        <v>207</v>
      </c>
    </row>
    <row r="466" spans="1:30" x14ac:dyDescent="0.25">
      <c r="A466" t="s">
        <v>1776</v>
      </c>
      <c r="B466" t="s">
        <v>67</v>
      </c>
      <c r="C466" t="s">
        <v>1576</v>
      </c>
      <c r="D466" t="s">
        <v>1743</v>
      </c>
      <c r="E466" t="s">
        <v>1777</v>
      </c>
      <c r="F466" s="1"/>
      <c r="G466" t="s">
        <v>1173</v>
      </c>
      <c r="J466" t="s">
        <v>1579</v>
      </c>
      <c r="X466">
        <v>333</v>
      </c>
      <c r="Y466">
        <v>354</v>
      </c>
      <c r="Z466">
        <v>27</v>
      </c>
      <c r="AA466">
        <v>13</v>
      </c>
      <c r="AB466">
        <v>6</v>
      </c>
      <c r="AC466">
        <v>5</v>
      </c>
      <c r="AD466">
        <v>2</v>
      </c>
    </row>
    <row r="467" spans="1:30" x14ac:dyDescent="0.25">
      <c r="A467" t="s">
        <v>1778</v>
      </c>
      <c r="B467" t="s">
        <v>67</v>
      </c>
      <c r="C467" t="s">
        <v>1576</v>
      </c>
      <c r="D467" t="s">
        <v>1743</v>
      </c>
      <c r="E467" t="s">
        <v>1779</v>
      </c>
      <c r="F467" s="1"/>
      <c r="G467" t="s">
        <v>1173</v>
      </c>
      <c r="J467" t="s">
        <v>1579</v>
      </c>
      <c r="X467">
        <v>1055</v>
      </c>
      <c r="Y467">
        <v>956</v>
      </c>
      <c r="Z467">
        <v>314</v>
      </c>
      <c r="AA467">
        <v>103</v>
      </c>
      <c r="AB467">
        <v>82</v>
      </c>
      <c r="AC467">
        <v>44</v>
      </c>
      <c r="AD467">
        <v>20</v>
      </c>
    </row>
    <row r="468" spans="1:30" x14ac:dyDescent="0.25">
      <c r="A468" t="s">
        <v>1780</v>
      </c>
      <c r="B468" t="s">
        <v>67</v>
      </c>
      <c r="C468" t="s">
        <v>1576</v>
      </c>
      <c r="D468" t="s">
        <v>1743</v>
      </c>
      <c r="E468" t="s">
        <v>1781</v>
      </c>
      <c r="F468" s="1"/>
      <c r="G468" t="s">
        <v>1173</v>
      </c>
      <c r="J468" t="s">
        <v>1579</v>
      </c>
      <c r="X468">
        <v>4365</v>
      </c>
      <c r="Y468">
        <v>4324</v>
      </c>
      <c r="Z468">
        <v>3785</v>
      </c>
      <c r="AA468">
        <v>4471</v>
      </c>
      <c r="AB468">
        <v>5301</v>
      </c>
      <c r="AC468">
        <v>5637</v>
      </c>
      <c r="AD468">
        <v>4486</v>
      </c>
    </row>
    <row r="469" spans="1:30" x14ac:dyDescent="0.25">
      <c r="A469" t="s">
        <v>1782</v>
      </c>
      <c r="B469" t="s">
        <v>67</v>
      </c>
      <c r="C469" t="s">
        <v>1576</v>
      </c>
      <c r="D469" t="s">
        <v>1743</v>
      </c>
      <c r="E469" t="s">
        <v>1783</v>
      </c>
      <c r="F469" s="1"/>
      <c r="G469" t="s">
        <v>1173</v>
      </c>
      <c r="J469" t="s">
        <v>1579</v>
      </c>
      <c r="X469">
        <v>167</v>
      </c>
      <c r="Y469">
        <v>447</v>
      </c>
      <c r="Z469">
        <v>642</v>
      </c>
      <c r="AA469">
        <v>913</v>
      </c>
      <c r="AB469">
        <v>1270</v>
      </c>
      <c r="AC469">
        <v>1728</v>
      </c>
      <c r="AD469">
        <v>1791</v>
      </c>
    </row>
    <row r="470" spans="1:30" x14ac:dyDescent="0.25">
      <c r="A470" t="s">
        <v>1784</v>
      </c>
      <c r="B470" t="s">
        <v>67</v>
      </c>
      <c r="C470" t="s">
        <v>1576</v>
      </c>
      <c r="D470" t="s">
        <v>1621</v>
      </c>
      <c r="E470" t="s">
        <v>1785</v>
      </c>
      <c r="F470" s="1"/>
      <c r="G470" t="s">
        <v>1173</v>
      </c>
      <c r="J470" t="s">
        <v>1579</v>
      </c>
      <c r="X470">
        <v>9</v>
      </c>
      <c r="Y470">
        <v>15</v>
      </c>
      <c r="Z470">
        <v>12</v>
      </c>
      <c r="AA470">
        <v>12</v>
      </c>
      <c r="AB470">
        <v>14</v>
      </c>
      <c r="AC470">
        <v>17</v>
      </c>
      <c r="AD470">
        <v>10</v>
      </c>
    </row>
    <row r="471" spans="1:30" x14ac:dyDescent="0.25">
      <c r="A471" t="s">
        <v>1786</v>
      </c>
      <c r="B471" t="s">
        <v>67</v>
      </c>
      <c r="C471" t="s">
        <v>1576</v>
      </c>
      <c r="D471" t="s">
        <v>1787</v>
      </c>
      <c r="E471" t="s">
        <v>1788</v>
      </c>
      <c r="F471" s="1"/>
      <c r="G471" t="s">
        <v>1173</v>
      </c>
      <c r="J471" t="s">
        <v>1579</v>
      </c>
      <c r="X471">
        <v>0</v>
      </c>
      <c r="Y471">
        <v>0</v>
      </c>
      <c r="Z471">
        <v>0</v>
      </c>
      <c r="AA471">
        <v>0</v>
      </c>
      <c r="AB471">
        <v>1</v>
      </c>
      <c r="AC471">
        <v>0</v>
      </c>
      <c r="AD471">
        <v>0</v>
      </c>
    </row>
    <row r="472" spans="1:30" x14ac:dyDescent="0.25">
      <c r="A472" t="s">
        <v>1789</v>
      </c>
      <c r="B472" t="s">
        <v>67</v>
      </c>
      <c r="C472" t="s">
        <v>1576</v>
      </c>
      <c r="D472" t="s">
        <v>1787</v>
      </c>
      <c r="E472" t="s">
        <v>1790</v>
      </c>
      <c r="F472" s="1"/>
      <c r="G472" t="s">
        <v>1173</v>
      </c>
      <c r="J472" t="s">
        <v>1579</v>
      </c>
      <c r="X472">
        <v>37</v>
      </c>
      <c r="Y472">
        <v>14</v>
      </c>
      <c r="Z472">
        <v>16</v>
      </c>
      <c r="AA472">
        <v>37</v>
      </c>
      <c r="AB472">
        <v>6</v>
      </c>
      <c r="AC472">
        <v>8</v>
      </c>
      <c r="AD472">
        <v>7</v>
      </c>
    </row>
    <row r="473" spans="1:30" x14ac:dyDescent="0.25">
      <c r="A473" t="s">
        <v>1791</v>
      </c>
      <c r="B473" t="s">
        <v>67</v>
      </c>
      <c r="C473" t="s">
        <v>1576</v>
      </c>
      <c r="D473" t="s">
        <v>1787</v>
      </c>
      <c r="E473" t="s">
        <v>1792</v>
      </c>
      <c r="F473" s="1"/>
      <c r="G473" t="s">
        <v>1173</v>
      </c>
      <c r="J473" t="s">
        <v>1579</v>
      </c>
      <c r="X473">
        <v>4</v>
      </c>
      <c r="Y473">
        <v>11</v>
      </c>
      <c r="Z473">
        <v>5</v>
      </c>
      <c r="AA473">
        <v>0</v>
      </c>
      <c r="AB473">
        <v>0</v>
      </c>
      <c r="AC473">
        <v>0</v>
      </c>
      <c r="AD473">
        <v>0</v>
      </c>
    </row>
    <row r="474" spans="1:30" x14ac:dyDescent="0.25">
      <c r="A474" t="s">
        <v>1793</v>
      </c>
      <c r="B474" t="s">
        <v>67</v>
      </c>
      <c r="C474" t="s">
        <v>1576</v>
      </c>
      <c r="D474" t="s">
        <v>1787</v>
      </c>
      <c r="E474" t="s">
        <v>1794</v>
      </c>
      <c r="F474" s="1"/>
      <c r="G474" t="s">
        <v>1173</v>
      </c>
      <c r="J474" t="s">
        <v>1579</v>
      </c>
      <c r="X474">
        <v>4602</v>
      </c>
      <c r="Y474">
        <v>3754</v>
      </c>
      <c r="Z474">
        <v>3248</v>
      </c>
      <c r="AA474">
        <v>3819</v>
      </c>
      <c r="AB474">
        <v>4033</v>
      </c>
      <c r="AC474">
        <v>3607</v>
      </c>
      <c r="AD474">
        <v>3138</v>
      </c>
    </row>
    <row r="475" spans="1:30" x14ac:dyDescent="0.25">
      <c r="A475" t="s">
        <v>1795</v>
      </c>
      <c r="B475" t="s">
        <v>67</v>
      </c>
      <c r="C475" t="s">
        <v>1576</v>
      </c>
      <c r="D475" t="s">
        <v>1787</v>
      </c>
      <c r="E475" t="s">
        <v>1796</v>
      </c>
      <c r="F475" s="1"/>
      <c r="G475" t="s">
        <v>1173</v>
      </c>
      <c r="J475" t="s">
        <v>1579</v>
      </c>
      <c r="X475">
        <v>23930</v>
      </c>
      <c r="Y475">
        <v>18307</v>
      </c>
      <c r="Z475">
        <v>17152</v>
      </c>
      <c r="AA475">
        <v>14666</v>
      </c>
      <c r="AB475">
        <v>13600</v>
      </c>
      <c r="AC475">
        <v>13342</v>
      </c>
      <c r="AD475">
        <v>11796</v>
      </c>
    </row>
    <row r="476" spans="1:30" x14ac:dyDescent="0.25">
      <c r="A476" t="s">
        <v>1797</v>
      </c>
      <c r="B476" t="s">
        <v>67</v>
      </c>
      <c r="C476" t="s">
        <v>1576</v>
      </c>
      <c r="D476" t="s">
        <v>1798</v>
      </c>
      <c r="E476" t="s">
        <v>1799</v>
      </c>
      <c r="F476" s="1"/>
      <c r="G476" t="s">
        <v>1173</v>
      </c>
      <c r="J476" t="s">
        <v>1579</v>
      </c>
      <c r="X476">
        <v>13</v>
      </c>
      <c r="Y476">
        <v>18</v>
      </c>
      <c r="Z476">
        <v>26</v>
      </c>
      <c r="AA476">
        <v>24</v>
      </c>
      <c r="AB476">
        <v>28</v>
      </c>
      <c r="AC476">
        <v>43</v>
      </c>
      <c r="AD476">
        <v>101</v>
      </c>
    </row>
    <row r="477" spans="1:30" x14ac:dyDescent="0.25">
      <c r="A477" t="s">
        <v>1800</v>
      </c>
      <c r="B477" t="s">
        <v>67</v>
      </c>
      <c r="C477" t="s">
        <v>1576</v>
      </c>
      <c r="D477" t="s">
        <v>1588</v>
      </c>
      <c r="E477" t="s">
        <v>1801</v>
      </c>
      <c r="F477" s="1"/>
      <c r="G477" t="s">
        <v>1173</v>
      </c>
      <c r="J477" t="s">
        <v>1579</v>
      </c>
      <c r="X477">
        <v>0</v>
      </c>
      <c r="Y477">
        <v>0</v>
      </c>
      <c r="Z477">
        <v>0</v>
      </c>
      <c r="AA477">
        <v>0</v>
      </c>
      <c r="AB477">
        <v>1</v>
      </c>
      <c r="AC477">
        <v>5</v>
      </c>
      <c r="AD477">
        <v>15</v>
      </c>
    </row>
    <row r="478" spans="1:30" x14ac:dyDescent="0.25">
      <c r="A478" t="s">
        <v>1802</v>
      </c>
      <c r="B478" t="s">
        <v>67</v>
      </c>
      <c r="C478" t="s">
        <v>1576</v>
      </c>
      <c r="D478" t="s">
        <v>1750</v>
      </c>
      <c r="E478" t="s">
        <v>1803</v>
      </c>
      <c r="F478" s="1"/>
      <c r="G478" t="s">
        <v>1173</v>
      </c>
      <c r="J478" t="s">
        <v>1579</v>
      </c>
      <c r="X478">
        <v>4</v>
      </c>
      <c r="Y478">
        <v>17</v>
      </c>
      <c r="Z478">
        <v>43</v>
      </c>
      <c r="AA478">
        <v>472</v>
      </c>
      <c r="AB478">
        <v>860</v>
      </c>
      <c r="AC478">
        <v>1531</v>
      </c>
      <c r="AD478">
        <v>1804</v>
      </c>
    </row>
    <row r="479" spans="1:30" x14ac:dyDescent="0.25">
      <c r="A479" t="s">
        <v>1804</v>
      </c>
      <c r="B479" t="s">
        <v>67</v>
      </c>
      <c r="C479" t="s">
        <v>1576</v>
      </c>
      <c r="D479" t="s">
        <v>1634</v>
      </c>
      <c r="E479" t="s">
        <v>1805</v>
      </c>
      <c r="F479" s="1"/>
      <c r="G479" t="s">
        <v>1173</v>
      </c>
      <c r="J479" t="s">
        <v>1579</v>
      </c>
      <c r="X479">
        <v>0</v>
      </c>
      <c r="Y479">
        <v>0</v>
      </c>
      <c r="Z479">
        <v>0</v>
      </c>
      <c r="AA479">
        <v>0</v>
      </c>
      <c r="AB479">
        <v>0</v>
      </c>
      <c r="AC479">
        <v>0</v>
      </c>
      <c r="AD479">
        <v>1</v>
      </c>
    </row>
    <row r="480" spans="1:30" x14ac:dyDescent="0.25">
      <c r="A480" t="s">
        <v>1806</v>
      </c>
      <c r="B480" t="s">
        <v>67</v>
      </c>
      <c r="C480" t="s">
        <v>1576</v>
      </c>
      <c r="D480" t="s">
        <v>1588</v>
      </c>
      <c r="E480" t="s">
        <v>1807</v>
      </c>
      <c r="F480" s="1"/>
      <c r="G480" t="s">
        <v>1173</v>
      </c>
      <c r="J480" t="s">
        <v>1579</v>
      </c>
      <c r="X480">
        <v>33</v>
      </c>
      <c r="Y480">
        <v>28</v>
      </c>
      <c r="Z480">
        <v>28</v>
      </c>
      <c r="AA480">
        <v>43</v>
      </c>
      <c r="AB480">
        <v>49</v>
      </c>
      <c r="AC480">
        <v>26</v>
      </c>
      <c r="AD480">
        <v>47</v>
      </c>
    </row>
    <row r="481" spans="1:30" x14ac:dyDescent="0.25">
      <c r="A481" t="s">
        <v>1808</v>
      </c>
      <c r="B481" t="s">
        <v>67</v>
      </c>
      <c r="C481" t="s">
        <v>1576</v>
      </c>
      <c r="D481" t="s">
        <v>1594</v>
      </c>
      <c r="E481" t="s">
        <v>1809</v>
      </c>
      <c r="F481" s="1"/>
      <c r="G481" t="s">
        <v>1173</v>
      </c>
      <c r="J481" t="s">
        <v>1579</v>
      </c>
      <c r="X481">
        <v>0</v>
      </c>
      <c r="Y481">
        <v>2</v>
      </c>
      <c r="Z481">
        <v>0</v>
      </c>
      <c r="AA481">
        <v>5</v>
      </c>
      <c r="AB481">
        <v>1</v>
      </c>
      <c r="AC481">
        <v>5</v>
      </c>
      <c r="AD481">
        <v>8</v>
      </c>
    </row>
    <row r="482" spans="1:30" x14ac:dyDescent="0.25">
      <c r="A482" t="s">
        <v>1810</v>
      </c>
      <c r="B482" t="s">
        <v>67</v>
      </c>
      <c r="C482" t="s">
        <v>1576</v>
      </c>
      <c r="D482" t="s">
        <v>1647</v>
      </c>
      <c r="E482" t="s">
        <v>1811</v>
      </c>
      <c r="F482" s="1"/>
      <c r="G482" t="s">
        <v>1173</v>
      </c>
      <c r="J482" t="s">
        <v>1579</v>
      </c>
      <c r="X482">
        <v>1</v>
      </c>
      <c r="Y482">
        <v>1</v>
      </c>
      <c r="Z482">
        <v>0</v>
      </c>
      <c r="AA482">
        <v>0</v>
      </c>
      <c r="AB482">
        <v>2</v>
      </c>
      <c r="AC482">
        <v>3</v>
      </c>
      <c r="AD482">
        <v>12</v>
      </c>
    </row>
    <row r="483" spans="1:30" x14ac:dyDescent="0.25">
      <c r="A483" t="s">
        <v>1812</v>
      </c>
      <c r="B483" t="s">
        <v>67</v>
      </c>
      <c r="C483" t="s">
        <v>1576</v>
      </c>
      <c r="D483" t="s">
        <v>1647</v>
      </c>
      <c r="E483" t="s">
        <v>1813</v>
      </c>
      <c r="F483" s="1"/>
      <c r="G483" t="s">
        <v>1173</v>
      </c>
      <c r="J483" t="s">
        <v>1579</v>
      </c>
      <c r="X483">
        <v>1</v>
      </c>
      <c r="Y483">
        <v>5</v>
      </c>
      <c r="Z483">
        <v>7</v>
      </c>
      <c r="AA483">
        <v>42</v>
      </c>
      <c r="AB483">
        <v>10</v>
      </c>
      <c r="AC483">
        <v>11</v>
      </c>
      <c r="AD483">
        <v>742</v>
      </c>
    </row>
    <row r="484" spans="1:30" x14ac:dyDescent="0.25">
      <c r="A484" t="s">
        <v>1814</v>
      </c>
      <c r="B484" t="s">
        <v>67</v>
      </c>
      <c r="C484" t="s">
        <v>1576</v>
      </c>
      <c r="D484" t="s">
        <v>1629</v>
      </c>
      <c r="E484" t="s">
        <v>1815</v>
      </c>
      <c r="F484" s="1"/>
      <c r="G484" t="s">
        <v>1173</v>
      </c>
      <c r="J484" t="s">
        <v>1579</v>
      </c>
      <c r="X484">
        <v>856</v>
      </c>
      <c r="Y484">
        <v>861</v>
      </c>
      <c r="Z484">
        <v>862</v>
      </c>
      <c r="AA484">
        <v>792</v>
      </c>
      <c r="AB484">
        <v>859</v>
      </c>
      <c r="AC484">
        <v>750</v>
      </c>
      <c r="AD484">
        <v>805</v>
      </c>
    </row>
    <row r="485" spans="1:30" x14ac:dyDescent="0.25">
      <c r="A485" t="s">
        <v>1816</v>
      </c>
      <c r="B485" t="s">
        <v>67</v>
      </c>
      <c r="C485" t="s">
        <v>1576</v>
      </c>
      <c r="D485" t="s">
        <v>1798</v>
      </c>
      <c r="E485" t="s">
        <v>1817</v>
      </c>
      <c r="F485" s="1"/>
      <c r="G485" t="s">
        <v>1173</v>
      </c>
      <c r="J485" t="s">
        <v>1579</v>
      </c>
      <c r="X485">
        <v>193</v>
      </c>
      <c r="Y485">
        <v>212</v>
      </c>
      <c r="Z485">
        <v>218</v>
      </c>
      <c r="AA485">
        <v>170</v>
      </c>
      <c r="AB485">
        <v>152</v>
      </c>
      <c r="AC485">
        <v>126</v>
      </c>
      <c r="AD485">
        <v>118</v>
      </c>
    </row>
    <row r="486" spans="1:30" x14ac:dyDescent="0.25">
      <c r="A486" t="s">
        <v>1818</v>
      </c>
      <c r="B486" t="s">
        <v>67</v>
      </c>
      <c r="C486" t="s">
        <v>1576</v>
      </c>
      <c r="D486" t="s">
        <v>1629</v>
      </c>
      <c r="E486" t="s">
        <v>1819</v>
      </c>
      <c r="F486" s="1"/>
      <c r="G486" t="s">
        <v>1173</v>
      </c>
      <c r="J486" t="s">
        <v>1579</v>
      </c>
      <c r="X486">
        <v>6786</v>
      </c>
      <c r="Y486">
        <v>6966</v>
      </c>
      <c r="Z486">
        <v>6768</v>
      </c>
      <c r="AA486">
        <v>6674</v>
      </c>
      <c r="AB486">
        <v>6055</v>
      </c>
      <c r="AC486">
        <v>6038</v>
      </c>
      <c r="AD486">
        <v>5613</v>
      </c>
    </row>
    <row r="487" spans="1:30" x14ac:dyDescent="0.25">
      <c r="A487" t="s">
        <v>1820</v>
      </c>
      <c r="B487" t="s">
        <v>67</v>
      </c>
      <c r="C487" t="s">
        <v>1576</v>
      </c>
      <c r="D487" t="s">
        <v>1629</v>
      </c>
      <c r="E487" t="s">
        <v>1821</v>
      </c>
      <c r="F487" s="1"/>
      <c r="G487" t="s">
        <v>1173</v>
      </c>
      <c r="J487" t="s">
        <v>1579</v>
      </c>
      <c r="X487">
        <v>293</v>
      </c>
      <c r="Y487">
        <v>278</v>
      </c>
      <c r="Z487">
        <v>139</v>
      </c>
      <c r="AA487">
        <v>224</v>
      </c>
      <c r="AB487">
        <v>170</v>
      </c>
      <c r="AC487">
        <v>178</v>
      </c>
      <c r="AD487">
        <v>199</v>
      </c>
    </row>
    <row r="488" spans="1:30" x14ac:dyDescent="0.25">
      <c r="A488" t="s">
        <v>1822</v>
      </c>
      <c r="B488" t="s">
        <v>67</v>
      </c>
      <c r="C488" t="s">
        <v>1576</v>
      </c>
      <c r="D488" t="s">
        <v>1743</v>
      </c>
      <c r="E488" t="s">
        <v>1823</v>
      </c>
      <c r="F488" s="1"/>
      <c r="G488" t="s">
        <v>1173</v>
      </c>
      <c r="J488" t="s">
        <v>1579</v>
      </c>
      <c r="X488">
        <v>2</v>
      </c>
      <c r="Y488">
        <v>5</v>
      </c>
      <c r="Z488">
        <v>76</v>
      </c>
      <c r="AA488">
        <v>211</v>
      </c>
      <c r="AB488">
        <v>368</v>
      </c>
      <c r="AC488">
        <v>421</v>
      </c>
      <c r="AD488">
        <v>508</v>
      </c>
    </row>
    <row r="489" spans="1:30" x14ac:dyDescent="0.25">
      <c r="A489" t="s">
        <v>1824</v>
      </c>
      <c r="B489" t="s">
        <v>67</v>
      </c>
      <c r="C489" t="s">
        <v>1576</v>
      </c>
      <c r="D489" t="s">
        <v>1787</v>
      </c>
      <c r="E489" t="s">
        <v>1825</v>
      </c>
      <c r="F489" s="1"/>
      <c r="G489" t="s">
        <v>1173</v>
      </c>
      <c r="J489" t="s">
        <v>1579</v>
      </c>
      <c r="X489">
        <v>965</v>
      </c>
      <c r="Y489">
        <v>1119</v>
      </c>
      <c r="Z489">
        <v>1605</v>
      </c>
      <c r="AA489">
        <v>1915</v>
      </c>
      <c r="AB489">
        <v>1675</v>
      </c>
      <c r="AC489">
        <v>1721</v>
      </c>
      <c r="AD489">
        <v>1335</v>
      </c>
    </row>
    <row r="490" spans="1:30" x14ac:dyDescent="0.25">
      <c r="A490" t="s">
        <v>1826</v>
      </c>
      <c r="B490" t="s">
        <v>67</v>
      </c>
      <c r="C490" t="s">
        <v>1576</v>
      </c>
      <c r="D490" t="s">
        <v>1591</v>
      </c>
      <c r="E490" t="s">
        <v>1827</v>
      </c>
      <c r="F490" s="1"/>
      <c r="G490" t="s">
        <v>1173</v>
      </c>
      <c r="J490" t="s">
        <v>1579</v>
      </c>
      <c r="X490">
        <v>2662</v>
      </c>
      <c r="Y490">
        <v>2543</v>
      </c>
      <c r="Z490">
        <v>2238</v>
      </c>
      <c r="AA490">
        <v>2010</v>
      </c>
      <c r="AB490">
        <v>1770</v>
      </c>
      <c r="AC490">
        <v>1581</v>
      </c>
      <c r="AD490">
        <v>1354</v>
      </c>
    </row>
    <row r="491" spans="1:30" x14ac:dyDescent="0.25">
      <c r="A491" t="s">
        <v>1828</v>
      </c>
      <c r="B491" t="s">
        <v>67</v>
      </c>
      <c r="C491" t="s">
        <v>1576</v>
      </c>
      <c r="D491" t="s">
        <v>1591</v>
      </c>
      <c r="E491" t="s">
        <v>1829</v>
      </c>
      <c r="F491" s="1"/>
      <c r="G491" t="s">
        <v>1173</v>
      </c>
      <c r="J491" t="s">
        <v>1579</v>
      </c>
      <c r="X491">
        <v>212</v>
      </c>
      <c r="Y491">
        <v>212</v>
      </c>
      <c r="Z491">
        <v>218</v>
      </c>
      <c r="AA491">
        <v>172</v>
      </c>
      <c r="AB491">
        <v>102</v>
      </c>
      <c r="AC491">
        <v>65</v>
      </c>
      <c r="AD491">
        <v>54</v>
      </c>
    </row>
    <row r="492" spans="1:30" x14ac:dyDescent="0.25">
      <c r="A492" t="s">
        <v>1830</v>
      </c>
      <c r="B492" t="s">
        <v>67</v>
      </c>
      <c r="C492" t="s">
        <v>1576</v>
      </c>
      <c r="D492" t="s">
        <v>1591</v>
      </c>
      <c r="E492" t="s">
        <v>1831</v>
      </c>
      <c r="F492" s="1"/>
      <c r="G492" t="s">
        <v>1173</v>
      </c>
      <c r="J492" t="s">
        <v>1579</v>
      </c>
      <c r="X492">
        <v>0</v>
      </c>
      <c r="Y492">
        <v>0</v>
      </c>
      <c r="Z492">
        <v>2</v>
      </c>
      <c r="AA492">
        <v>8</v>
      </c>
      <c r="AB492">
        <v>30</v>
      </c>
      <c r="AC492">
        <v>31</v>
      </c>
      <c r="AD492">
        <v>49</v>
      </c>
    </row>
    <row r="493" spans="1:30" x14ac:dyDescent="0.25">
      <c r="A493" t="s">
        <v>1832</v>
      </c>
      <c r="B493" t="s">
        <v>67</v>
      </c>
      <c r="C493" t="s">
        <v>1576</v>
      </c>
      <c r="D493" t="s">
        <v>1591</v>
      </c>
      <c r="E493" t="s">
        <v>1833</v>
      </c>
      <c r="F493" s="1"/>
      <c r="G493" t="s">
        <v>1173</v>
      </c>
      <c r="J493" t="s">
        <v>1579</v>
      </c>
      <c r="X493">
        <v>472</v>
      </c>
      <c r="Y493">
        <v>390</v>
      </c>
      <c r="Z493">
        <v>371</v>
      </c>
      <c r="AA493">
        <v>346</v>
      </c>
      <c r="AB493">
        <v>247</v>
      </c>
      <c r="AC493">
        <v>289</v>
      </c>
      <c r="AD493">
        <v>652</v>
      </c>
    </row>
    <row r="494" spans="1:30" x14ac:dyDescent="0.25">
      <c r="A494" t="s">
        <v>1834</v>
      </c>
      <c r="B494" t="s">
        <v>67</v>
      </c>
      <c r="C494" t="s">
        <v>1576</v>
      </c>
      <c r="D494" t="s">
        <v>1591</v>
      </c>
      <c r="E494" t="s">
        <v>1835</v>
      </c>
      <c r="F494" s="1"/>
      <c r="G494" t="s">
        <v>1173</v>
      </c>
      <c r="J494" t="s">
        <v>1579</v>
      </c>
      <c r="X494">
        <v>28</v>
      </c>
      <c r="Y494">
        <v>28</v>
      </c>
      <c r="Z494">
        <v>34</v>
      </c>
      <c r="AA494">
        <v>11</v>
      </c>
      <c r="AB494">
        <v>4</v>
      </c>
      <c r="AC494">
        <v>1</v>
      </c>
      <c r="AD494">
        <v>2</v>
      </c>
    </row>
    <row r="495" spans="1:30" x14ac:dyDescent="0.25">
      <c r="A495" t="s">
        <v>1836</v>
      </c>
      <c r="B495" t="s">
        <v>67</v>
      </c>
      <c r="C495" t="s">
        <v>1576</v>
      </c>
      <c r="D495" t="s">
        <v>1591</v>
      </c>
      <c r="E495" t="s">
        <v>1837</v>
      </c>
      <c r="F495" s="1"/>
      <c r="G495" t="s">
        <v>1173</v>
      </c>
      <c r="J495" t="s">
        <v>1579</v>
      </c>
      <c r="X495">
        <v>15676</v>
      </c>
      <c r="Y495">
        <v>16635</v>
      </c>
      <c r="Z495">
        <v>15553</v>
      </c>
      <c r="AA495">
        <v>15321</v>
      </c>
      <c r="AB495">
        <v>15387</v>
      </c>
      <c r="AC495">
        <v>14621</v>
      </c>
      <c r="AD495">
        <v>16174</v>
      </c>
    </row>
    <row r="496" spans="1:30" x14ac:dyDescent="0.25">
      <c r="A496" t="s">
        <v>1838</v>
      </c>
      <c r="B496" t="s">
        <v>67</v>
      </c>
      <c r="C496" t="s">
        <v>1576</v>
      </c>
      <c r="D496" t="s">
        <v>1750</v>
      </c>
      <c r="E496" t="s">
        <v>1839</v>
      </c>
      <c r="F496" s="1"/>
      <c r="G496" t="s">
        <v>1173</v>
      </c>
      <c r="J496" t="s">
        <v>1579</v>
      </c>
      <c r="X496">
        <v>8</v>
      </c>
      <c r="Y496">
        <v>15</v>
      </c>
      <c r="Z496">
        <v>34</v>
      </c>
      <c r="AA496">
        <v>55</v>
      </c>
      <c r="AB496">
        <v>48</v>
      </c>
      <c r="AC496">
        <v>22</v>
      </c>
      <c r="AD496">
        <v>20</v>
      </c>
    </row>
    <row r="497" spans="1:30" x14ac:dyDescent="0.25">
      <c r="A497" t="s">
        <v>1840</v>
      </c>
      <c r="B497" t="s">
        <v>67</v>
      </c>
      <c r="C497" t="s">
        <v>1576</v>
      </c>
      <c r="D497" t="s">
        <v>1647</v>
      </c>
      <c r="E497" t="s">
        <v>1841</v>
      </c>
      <c r="F497" s="1"/>
      <c r="G497" t="s">
        <v>1173</v>
      </c>
      <c r="J497" t="s">
        <v>1579</v>
      </c>
      <c r="X497">
        <v>1365</v>
      </c>
      <c r="Y497">
        <v>1317</v>
      </c>
      <c r="Z497">
        <v>1254</v>
      </c>
      <c r="AA497">
        <v>1220</v>
      </c>
      <c r="AB497">
        <v>1177</v>
      </c>
      <c r="AC497">
        <v>1234</v>
      </c>
      <c r="AD497">
        <v>1427</v>
      </c>
    </row>
    <row r="498" spans="1:30" x14ac:dyDescent="0.25">
      <c r="A498" t="s">
        <v>1842</v>
      </c>
      <c r="B498" t="s">
        <v>67</v>
      </c>
      <c r="C498" t="s">
        <v>1576</v>
      </c>
      <c r="D498" t="s">
        <v>1647</v>
      </c>
      <c r="E498" t="s">
        <v>1843</v>
      </c>
      <c r="F498" s="1"/>
      <c r="G498" t="s">
        <v>1173</v>
      </c>
      <c r="J498" t="s">
        <v>1579</v>
      </c>
      <c r="X498">
        <v>1691</v>
      </c>
      <c r="Y498">
        <v>1162</v>
      </c>
      <c r="Z498">
        <v>1000</v>
      </c>
      <c r="AA498">
        <v>1215</v>
      </c>
      <c r="AB498">
        <v>1001</v>
      </c>
      <c r="AC498">
        <v>907</v>
      </c>
      <c r="AD498">
        <v>4163</v>
      </c>
    </row>
    <row r="499" spans="1:30" x14ac:dyDescent="0.25">
      <c r="A499" t="s">
        <v>1844</v>
      </c>
      <c r="B499" t="s">
        <v>67</v>
      </c>
      <c r="C499" t="s">
        <v>1576</v>
      </c>
      <c r="D499" t="s">
        <v>194</v>
      </c>
      <c r="E499" t="s">
        <v>1845</v>
      </c>
      <c r="F499" s="1"/>
      <c r="G499" t="s">
        <v>1173</v>
      </c>
      <c r="J499" t="s">
        <v>1579</v>
      </c>
      <c r="X499">
        <v>124</v>
      </c>
      <c r="Y499">
        <v>159</v>
      </c>
      <c r="Z499">
        <v>196</v>
      </c>
      <c r="AA499">
        <v>351</v>
      </c>
      <c r="AB499">
        <v>1557</v>
      </c>
      <c r="AC499">
        <v>1461</v>
      </c>
      <c r="AD499">
        <v>1307</v>
      </c>
    </row>
    <row r="500" spans="1:30" x14ac:dyDescent="0.25">
      <c r="A500" t="s">
        <v>1846</v>
      </c>
      <c r="B500" t="s">
        <v>67</v>
      </c>
      <c r="C500" t="s">
        <v>1576</v>
      </c>
      <c r="D500" t="s">
        <v>1847</v>
      </c>
      <c r="E500" t="s">
        <v>1848</v>
      </c>
      <c r="F500" s="1"/>
      <c r="G500" t="s">
        <v>1173</v>
      </c>
      <c r="J500" t="s">
        <v>1579</v>
      </c>
      <c r="X500">
        <v>7</v>
      </c>
      <c r="Y500">
        <v>4</v>
      </c>
      <c r="Z500">
        <v>1</v>
      </c>
      <c r="AA500">
        <v>0</v>
      </c>
      <c r="AB500">
        <v>0</v>
      </c>
      <c r="AC500">
        <v>0</v>
      </c>
      <c r="AD500">
        <v>0</v>
      </c>
    </row>
    <row r="501" spans="1:30" x14ac:dyDescent="0.25">
      <c r="A501" t="s">
        <v>1849</v>
      </c>
      <c r="B501" t="s">
        <v>67</v>
      </c>
      <c r="C501" t="s">
        <v>1576</v>
      </c>
      <c r="D501" t="s">
        <v>1717</v>
      </c>
      <c r="E501" t="s">
        <v>1850</v>
      </c>
      <c r="F501" s="1"/>
      <c r="G501" t="s">
        <v>1173</v>
      </c>
      <c r="J501" t="s">
        <v>1579</v>
      </c>
      <c r="X501">
        <v>1</v>
      </c>
      <c r="Y501">
        <v>3</v>
      </c>
      <c r="Z501">
        <v>7</v>
      </c>
      <c r="AA501">
        <v>4</v>
      </c>
      <c r="AB501">
        <v>1</v>
      </c>
      <c r="AC501">
        <v>1</v>
      </c>
      <c r="AD501">
        <v>3</v>
      </c>
    </row>
    <row r="502" spans="1:30" x14ac:dyDescent="0.25">
      <c r="A502" t="s">
        <v>1851</v>
      </c>
      <c r="B502" t="s">
        <v>67</v>
      </c>
      <c r="C502" t="s">
        <v>1576</v>
      </c>
      <c r="D502" t="s">
        <v>1601</v>
      </c>
      <c r="E502" t="s">
        <v>1852</v>
      </c>
      <c r="F502" s="1"/>
      <c r="G502" t="s">
        <v>1173</v>
      </c>
      <c r="J502" t="s">
        <v>1579</v>
      </c>
      <c r="X502">
        <v>27</v>
      </c>
      <c r="Y502">
        <v>24</v>
      </c>
      <c r="Z502">
        <v>80</v>
      </c>
      <c r="AA502">
        <v>100</v>
      </c>
      <c r="AB502">
        <v>216</v>
      </c>
      <c r="AC502">
        <v>138</v>
      </c>
      <c r="AD502">
        <v>109</v>
      </c>
    </row>
    <row r="503" spans="1:30" x14ac:dyDescent="0.25">
      <c r="A503" t="s">
        <v>1853</v>
      </c>
      <c r="B503" t="s">
        <v>67</v>
      </c>
      <c r="C503" t="s">
        <v>1576</v>
      </c>
      <c r="D503" t="s">
        <v>1588</v>
      </c>
      <c r="E503" t="s">
        <v>1854</v>
      </c>
      <c r="F503" s="1"/>
      <c r="G503" t="s">
        <v>1173</v>
      </c>
      <c r="J503" t="s">
        <v>1579</v>
      </c>
      <c r="X503">
        <v>9</v>
      </c>
      <c r="Y503">
        <v>10</v>
      </c>
      <c r="Z503">
        <v>16</v>
      </c>
      <c r="AA503">
        <v>20</v>
      </c>
      <c r="AB503">
        <v>27</v>
      </c>
      <c r="AC503">
        <v>23</v>
      </c>
      <c r="AD503">
        <v>14</v>
      </c>
    </row>
    <row r="504" spans="1:30" x14ac:dyDescent="0.25">
      <c r="A504" t="s">
        <v>1855</v>
      </c>
      <c r="B504" t="s">
        <v>67</v>
      </c>
      <c r="C504" t="s">
        <v>1576</v>
      </c>
      <c r="D504" t="s">
        <v>1626</v>
      </c>
      <c r="E504" t="s">
        <v>1856</v>
      </c>
      <c r="F504" s="1"/>
      <c r="G504" t="s">
        <v>1173</v>
      </c>
      <c r="J504" t="s">
        <v>1579</v>
      </c>
      <c r="X504">
        <v>3</v>
      </c>
      <c r="Y504">
        <v>1</v>
      </c>
      <c r="Z504">
        <v>0</v>
      </c>
      <c r="AA504">
        <v>3</v>
      </c>
      <c r="AB504">
        <v>3</v>
      </c>
      <c r="AC504">
        <v>1</v>
      </c>
      <c r="AD504">
        <v>5</v>
      </c>
    </row>
    <row r="505" spans="1:30" x14ac:dyDescent="0.25">
      <c r="A505" t="s">
        <v>1857</v>
      </c>
      <c r="B505" t="s">
        <v>67</v>
      </c>
      <c r="C505" t="s">
        <v>1576</v>
      </c>
      <c r="D505" t="s">
        <v>1626</v>
      </c>
      <c r="E505" t="s">
        <v>1858</v>
      </c>
      <c r="F505" s="1"/>
      <c r="G505" t="s">
        <v>1173</v>
      </c>
      <c r="J505" t="s">
        <v>1579</v>
      </c>
      <c r="X505">
        <v>33</v>
      </c>
      <c r="Y505">
        <v>56</v>
      </c>
      <c r="Z505">
        <v>68</v>
      </c>
      <c r="AA505">
        <v>114</v>
      </c>
      <c r="AB505">
        <v>117</v>
      </c>
      <c r="AC505">
        <v>135</v>
      </c>
      <c r="AD505">
        <v>179</v>
      </c>
    </row>
    <row r="506" spans="1:30" x14ac:dyDescent="0.25">
      <c r="A506" t="s">
        <v>1859</v>
      </c>
      <c r="B506" t="s">
        <v>67</v>
      </c>
      <c r="C506" t="s">
        <v>1576</v>
      </c>
      <c r="D506" t="s">
        <v>1591</v>
      </c>
      <c r="E506" t="s">
        <v>1860</v>
      </c>
      <c r="F506" s="1"/>
      <c r="G506" t="s">
        <v>1173</v>
      </c>
      <c r="J506" t="s">
        <v>1579</v>
      </c>
      <c r="X506">
        <v>9</v>
      </c>
      <c r="Y506">
        <v>5</v>
      </c>
      <c r="Z506">
        <v>7</v>
      </c>
      <c r="AA506">
        <v>4</v>
      </c>
      <c r="AB506">
        <v>2</v>
      </c>
      <c r="AC506">
        <v>0</v>
      </c>
      <c r="AD506">
        <v>0</v>
      </c>
    </row>
    <row r="507" spans="1:30" x14ac:dyDescent="0.25">
      <c r="A507" t="s">
        <v>1861</v>
      </c>
      <c r="B507" t="s">
        <v>67</v>
      </c>
      <c r="C507" t="s">
        <v>1576</v>
      </c>
      <c r="D507" t="s">
        <v>1591</v>
      </c>
      <c r="E507" t="s">
        <v>1862</v>
      </c>
      <c r="F507" s="1"/>
      <c r="G507" t="s">
        <v>1173</v>
      </c>
      <c r="J507" t="s">
        <v>1579</v>
      </c>
      <c r="X507">
        <v>218</v>
      </c>
      <c r="Y507">
        <v>206</v>
      </c>
      <c r="Z507">
        <v>159</v>
      </c>
      <c r="AA507">
        <v>166</v>
      </c>
      <c r="AB507">
        <v>132</v>
      </c>
      <c r="AC507">
        <v>26</v>
      </c>
      <c r="AD507">
        <v>0</v>
      </c>
    </row>
    <row r="508" spans="1:30" x14ac:dyDescent="0.25">
      <c r="A508" t="s">
        <v>1863</v>
      </c>
      <c r="B508" t="s">
        <v>67</v>
      </c>
      <c r="C508" t="s">
        <v>1576</v>
      </c>
      <c r="D508" t="s">
        <v>1750</v>
      </c>
      <c r="E508" t="s">
        <v>1864</v>
      </c>
      <c r="F508" s="1"/>
      <c r="G508" t="s">
        <v>1173</v>
      </c>
      <c r="J508" t="s">
        <v>1579</v>
      </c>
      <c r="X508">
        <v>0</v>
      </c>
      <c r="Y508">
        <v>0</v>
      </c>
      <c r="Z508">
        <v>0</v>
      </c>
      <c r="AA508">
        <v>0</v>
      </c>
      <c r="AB508">
        <v>0</v>
      </c>
      <c r="AC508">
        <v>0</v>
      </c>
      <c r="AD508">
        <v>1</v>
      </c>
    </row>
    <row r="509" spans="1:30" x14ac:dyDescent="0.25">
      <c r="A509" t="s">
        <v>1865</v>
      </c>
      <c r="B509" t="s">
        <v>67</v>
      </c>
      <c r="C509" t="s">
        <v>1576</v>
      </c>
      <c r="D509" t="s">
        <v>1604</v>
      </c>
      <c r="E509" t="s">
        <v>1866</v>
      </c>
      <c r="F509" s="1"/>
      <c r="G509" t="s">
        <v>1173</v>
      </c>
      <c r="J509" t="s">
        <v>1579</v>
      </c>
      <c r="X509">
        <v>1</v>
      </c>
      <c r="Y509">
        <v>2</v>
      </c>
      <c r="Z509">
        <v>1</v>
      </c>
      <c r="AA509">
        <v>0</v>
      </c>
      <c r="AB509">
        <v>0</v>
      </c>
      <c r="AC509">
        <v>0</v>
      </c>
      <c r="AD509">
        <v>0</v>
      </c>
    </row>
    <row r="510" spans="1:30" x14ac:dyDescent="0.25">
      <c r="A510" t="s">
        <v>1867</v>
      </c>
      <c r="B510" t="s">
        <v>67</v>
      </c>
      <c r="C510" t="s">
        <v>1576</v>
      </c>
      <c r="D510" t="s">
        <v>1750</v>
      </c>
      <c r="E510" t="s">
        <v>1868</v>
      </c>
      <c r="F510" s="1"/>
      <c r="G510" t="s">
        <v>1173</v>
      </c>
      <c r="J510" t="s">
        <v>1579</v>
      </c>
      <c r="X510">
        <v>0</v>
      </c>
      <c r="Y510">
        <v>0</v>
      </c>
      <c r="Z510">
        <v>0</v>
      </c>
      <c r="AA510">
        <v>0</v>
      </c>
      <c r="AB510">
        <v>0</v>
      </c>
      <c r="AC510">
        <v>0</v>
      </c>
      <c r="AD510">
        <v>1</v>
      </c>
    </row>
    <row r="511" spans="1:30" x14ac:dyDescent="0.25">
      <c r="A511" t="s">
        <v>1869</v>
      </c>
      <c r="B511" t="s">
        <v>67</v>
      </c>
      <c r="C511" t="s">
        <v>1576</v>
      </c>
      <c r="D511" t="s">
        <v>1870</v>
      </c>
      <c r="E511" t="s">
        <v>1871</v>
      </c>
      <c r="F511" s="1"/>
      <c r="G511" t="s">
        <v>1173</v>
      </c>
      <c r="J511" t="s">
        <v>1579</v>
      </c>
      <c r="X511">
        <v>1</v>
      </c>
      <c r="Y511">
        <v>3</v>
      </c>
      <c r="Z511">
        <v>0</v>
      </c>
      <c r="AA511">
        <v>0</v>
      </c>
      <c r="AB511">
        <v>0</v>
      </c>
      <c r="AC511">
        <v>1</v>
      </c>
      <c r="AD511">
        <v>0</v>
      </c>
    </row>
    <row r="512" spans="1:30" x14ac:dyDescent="0.25">
      <c r="A512" t="s">
        <v>1872</v>
      </c>
      <c r="B512" t="s">
        <v>67</v>
      </c>
      <c r="C512" t="s">
        <v>1576</v>
      </c>
      <c r="D512" t="s">
        <v>1591</v>
      </c>
      <c r="E512" t="s">
        <v>1873</v>
      </c>
      <c r="F512" s="1"/>
      <c r="G512" t="s">
        <v>1173</v>
      </c>
      <c r="J512" t="s">
        <v>1579</v>
      </c>
      <c r="X512">
        <v>278</v>
      </c>
      <c r="Y512">
        <v>406</v>
      </c>
      <c r="Z512">
        <v>561</v>
      </c>
      <c r="AA512">
        <v>1098</v>
      </c>
      <c r="AB512">
        <v>103</v>
      </c>
      <c r="AC512">
        <v>275</v>
      </c>
      <c r="AD512">
        <v>264</v>
      </c>
    </row>
    <row r="513" spans="1:30" x14ac:dyDescent="0.25">
      <c r="A513" t="s">
        <v>1874</v>
      </c>
      <c r="B513" t="s">
        <v>67</v>
      </c>
      <c r="C513" t="s">
        <v>1576</v>
      </c>
      <c r="D513" t="s">
        <v>1750</v>
      </c>
      <c r="E513" t="s">
        <v>1875</v>
      </c>
      <c r="F513" s="1"/>
      <c r="G513" t="s">
        <v>1173</v>
      </c>
      <c r="J513" t="s">
        <v>1579</v>
      </c>
      <c r="X513">
        <v>77</v>
      </c>
      <c r="Y513">
        <v>95</v>
      </c>
      <c r="Z513">
        <v>99</v>
      </c>
      <c r="AA513">
        <v>112</v>
      </c>
      <c r="AB513">
        <v>154</v>
      </c>
      <c r="AC513">
        <v>83</v>
      </c>
      <c r="AD513">
        <v>73</v>
      </c>
    </row>
    <row r="514" spans="1:30" x14ac:dyDescent="0.25">
      <c r="A514" t="s">
        <v>1876</v>
      </c>
      <c r="B514" t="s">
        <v>67</v>
      </c>
      <c r="C514" t="s">
        <v>1576</v>
      </c>
      <c r="D514" t="s">
        <v>1717</v>
      </c>
      <c r="E514" t="s">
        <v>1877</v>
      </c>
      <c r="F514" s="1"/>
      <c r="G514" t="s">
        <v>1173</v>
      </c>
      <c r="J514" t="s">
        <v>1579</v>
      </c>
      <c r="X514">
        <v>2</v>
      </c>
      <c r="Y514">
        <v>7</v>
      </c>
      <c r="Z514">
        <v>4</v>
      </c>
      <c r="AA514">
        <v>7</v>
      </c>
      <c r="AB514">
        <v>5</v>
      </c>
      <c r="AC514">
        <v>10</v>
      </c>
      <c r="AD514">
        <v>8</v>
      </c>
    </row>
    <row r="515" spans="1:30" x14ac:dyDescent="0.25">
      <c r="A515" t="s">
        <v>1878</v>
      </c>
      <c r="B515" t="s">
        <v>67</v>
      </c>
      <c r="C515" t="s">
        <v>1576</v>
      </c>
      <c r="D515" t="s">
        <v>1594</v>
      </c>
      <c r="E515" t="s">
        <v>1879</v>
      </c>
      <c r="F515" s="1"/>
      <c r="G515" t="s">
        <v>1173</v>
      </c>
      <c r="J515" t="s">
        <v>1579</v>
      </c>
      <c r="X515">
        <v>0</v>
      </c>
      <c r="Y515">
        <v>1</v>
      </c>
      <c r="Z515">
        <v>0</v>
      </c>
      <c r="AA515">
        <v>0</v>
      </c>
      <c r="AB515">
        <v>1</v>
      </c>
      <c r="AC515">
        <v>0</v>
      </c>
      <c r="AD515">
        <v>0</v>
      </c>
    </row>
    <row r="516" spans="1:30" x14ac:dyDescent="0.25">
      <c r="A516" t="s">
        <v>1880</v>
      </c>
      <c r="B516" t="s">
        <v>67</v>
      </c>
      <c r="C516" t="s">
        <v>1576</v>
      </c>
      <c r="D516" t="s">
        <v>1601</v>
      </c>
      <c r="E516" t="s">
        <v>1881</v>
      </c>
      <c r="F516" s="1"/>
      <c r="G516" t="s">
        <v>1173</v>
      </c>
      <c r="J516" t="s">
        <v>1579</v>
      </c>
      <c r="X516">
        <v>106</v>
      </c>
      <c r="Y516">
        <v>98</v>
      </c>
      <c r="Z516">
        <v>80</v>
      </c>
      <c r="AA516">
        <v>61</v>
      </c>
      <c r="AB516">
        <v>68</v>
      </c>
      <c r="AC516">
        <v>149</v>
      </c>
      <c r="AD516">
        <v>64</v>
      </c>
    </row>
    <row r="517" spans="1:30" x14ac:dyDescent="0.25">
      <c r="A517" t="s">
        <v>1882</v>
      </c>
      <c r="B517" t="s">
        <v>67</v>
      </c>
      <c r="C517" t="s">
        <v>1576</v>
      </c>
      <c r="D517" t="s">
        <v>1647</v>
      </c>
      <c r="E517" t="s">
        <v>1883</v>
      </c>
      <c r="F517" s="1"/>
      <c r="G517" t="s">
        <v>1173</v>
      </c>
      <c r="J517" t="s">
        <v>1579</v>
      </c>
      <c r="X517">
        <v>5882</v>
      </c>
      <c r="Y517">
        <v>5635</v>
      </c>
      <c r="Z517">
        <v>4998</v>
      </c>
      <c r="AA517">
        <v>5346</v>
      </c>
      <c r="AB517">
        <v>5740</v>
      </c>
      <c r="AC517">
        <v>5989</v>
      </c>
      <c r="AD517">
        <v>6521</v>
      </c>
    </row>
    <row r="518" spans="1:30" x14ac:dyDescent="0.25">
      <c r="A518" t="s">
        <v>1884</v>
      </c>
      <c r="B518" t="s">
        <v>67</v>
      </c>
      <c r="C518" t="s">
        <v>1576</v>
      </c>
      <c r="D518" t="s">
        <v>1647</v>
      </c>
      <c r="E518" t="s">
        <v>1885</v>
      </c>
      <c r="F518" s="1"/>
      <c r="G518" t="s">
        <v>1173</v>
      </c>
      <c r="J518" t="s">
        <v>1579</v>
      </c>
      <c r="X518">
        <v>0</v>
      </c>
      <c r="Y518">
        <v>0</v>
      </c>
      <c r="Z518">
        <v>0</v>
      </c>
      <c r="AA518">
        <v>197</v>
      </c>
      <c r="AB518">
        <v>178</v>
      </c>
      <c r="AC518">
        <v>616</v>
      </c>
      <c r="AD518">
        <v>131</v>
      </c>
    </row>
    <row r="519" spans="1:30" x14ac:dyDescent="0.25">
      <c r="A519" t="s">
        <v>1886</v>
      </c>
      <c r="B519" t="s">
        <v>67</v>
      </c>
      <c r="C519" t="s">
        <v>1576</v>
      </c>
      <c r="D519" t="s">
        <v>1647</v>
      </c>
      <c r="E519" t="s">
        <v>1887</v>
      </c>
      <c r="F519" s="1"/>
      <c r="G519" t="s">
        <v>1173</v>
      </c>
      <c r="J519" t="s">
        <v>1579</v>
      </c>
      <c r="X519">
        <v>584</v>
      </c>
      <c r="Y519">
        <v>361</v>
      </c>
      <c r="Z519">
        <v>283</v>
      </c>
      <c r="AA519">
        <v>306</v>
      </c>
      <c r="AB519">
        <v>223</v>
      </c>
      <c r="AC519">
        <v>209</v>
      </c>
      <c r="AD519">
        <v>992</v>
      </c>
    </row>
    <row r="520" spans="1:30" x14ac:dyDescent="0.25">
      <c r="A520" t="s">
        <v>1888</v>
      </c>
      <c r="B520" t="s">
        <v>67</v>
      </c>
      <c r="C520" t="s">
        <v>1576</v>
      </c>
      <c r="D520" t="s">
        <v>1591</v>
      </c>
      <c r="E520" t="s">
        <v>1889</v>
      </c>
      <c r="F520" s="1"/>
      <c r="G520" t="s">
        <v>1173</v>
      </c>
      <c r="J520" t="s">
        <v>1579</v>
      </c>
      <c r="X520">
        <v>44</v>
      </c>
      <c r="Y520">
        <v>33</v>
      </c>
      <c r="Z520">
        <v>35</v>
      </c>
      <c r="AA520">
        <v>35</v>
      </c>
      <c r="AB520">
        <v>28</v>
      </c>
      <c r="AC520">
        <v>44</v>
      </c>
      <c r="AD520">
        <v>47</v>
      </c>
    </row>
    <row r="521" spans="1:30" x14ac:dyDescent="0.25">
      <c r="A521" t="s">
        <v>1890</v>
      </c>
      <c r="B521" t="s">
        <v>67</v>
      </c>
      <c r="C521" t="s">
        <v>1576</v>
      </c>
      <c r="D521" t="s">
        <v>1621</v>
      </c>
      <c r="E521" t="s">
        <v>1891</v>
      </c>
      <c r="F521" s="1"/>
      <c r="G521" t="s">
        <v>1173</v>
      </c>
      <c r="J521" t="s">
        <v>1579</v>
      </c>
      <c r="X521">
        <v>73</v>
      </c>
      <c r="Y521">
        <v>55</v>
      </c>
      <c r="Z521">
        <v>45</v>
      </c>
      <c r="AA521">
        <v>42</v>
      </c>
      <c r="AB521">
        <v>39</v>
      </c>
      <c r="AC521">
        <v>49</v>
      </c>
      <c r="AD521">
        <v>85</v>
      </c>
    </row>
    <row r="522" spans="1:30" x14ac:dyDescent="0.25">
      <c r="A522" t="s">
        <v>1892</v>
      </c>
      <c r="B522" t="s">
        <v>67</v>
      </c>
      <c r="C522" t="s">
        <v>1576</v>
      </c>
      <c r="D522" t="s">
        <v>1601</v>
      </c>
      <c r="E522" t="s">
        <v>1893</v>
      </c>
      <c r="F522" s="1"/>
      <c r="G522" t="s">
        <v>1173</v>
      </c>
      <c r="J522" t="s">
        <v>1579</v>
      </c>
      <c r="X522">
        <v>0</v>
      </c>
      <c r="Y522">
        <v>0</v>
      </c>
      <c r="Z522">
        <v>4</v>
      </c>
      <c r="AA522">
        <v>1</v>
      </c>
      <c r="AB522">
        <v>10</v>
      </c>
      <c r="AC522">
        <v>17</v>
      </c>
      <c r="AD522">
        <v>32</v>
      </c>
    </row>
    <row r="523" spans="1:30" x14ac:dyDescent="0.25">
      <c r="A523" t="s">
        <v>1894</v>
      </c>
      <c r="B523" t="s">
        <v>67</v>
      </c>
      <c r="C523" t="s">
        <v>1576</v>
      </c>
      <c r="D523" t="s">
        <v>1604</v>
      </c>
      <c r="E523" t="s">
        <v>1895</v>
      </c>
      <c r="F523" s="1"/>
      <c r="G523" t="s">
        <v>1173</v>
      </c>
      <c r="J523" t="s">
        <v>1579</v>
      </c>
      <c r="X523">
        <v>0</v>
      </c>
      <c r="Y523">
        <v>1</v>
      </c>
      <c r="Z523">
        <v>0</v>
      </c>
      <c r="AA523">
        <v>1</v>
      </c>
      <c r="AB523">
        <v>0</v>
      </c>
      <c r="AC523">
        <v>0</v>
      </c>
      <c r="AD523">
        <v>0</v>
      </c>
    </row>
    <row r="524" spans="1:30" x14ac:dyDescent="0.25">
      <c r="A524" t="s">
        <v>1896</v>
      </c>
      <c r="B524" t="s">
        <v>67</v>
      </c>
      <c r="C524" t="s">
        <v>1576</v>
      </c>
      <c r="D524" t="s">
        <v>1626</v>
      </c>
      <c r="E524" t="s">
        <v>1897</v>
      </c>
      <c r="F524" s="1"/>
      <c r="G524" t="s">
        <v>1173</v>
      </c>
      <c r="J524" t="s">
        <v>1579</v>
      </c>
      <c r="X524">
        <v>0</v>
      </c>
      <c r="Y524">
        <v>0</v>
      </c>
      <c r="Z524">
        <v>0</v>
      </c>
      <c r="AA524">
        <v>0</v>
      </c>
      <c r="AB524">
        <v>0</v>
      </c>
      <c r="AC524">
        <v>0</v>
      </c>
      <c r="AD524">
        <v>1</v>
      </c>
    </row>
    <row r="525" spans="1:30" x14ac:dyDescent="0.25">
      <c r="A525" t="s">
        <v>1898</v>
      </c>
      <c r="B525" t="s">
        <v>67</v>
      </c>
      <c r="C525" t="s">
        <v>1576</v>
      </c>
      <c r="D525" t="s">
        <v>1647</v>
      </c>
      <c r="E525" t="s">
        <v>1899</v>
      </c>
      <c r="F525" s="1"/>
      <c r="G525" t="s">
        <v>1173</v>
      </c>
      <c r="J525" t="s">
        <v>1579</v>
      </c>
      <c r="X525">
        <v>3</v>
      </c>
      <c r="Y525">
        <v>1</v>
      </c>
      <c r="Z525">
        <v>0</v>
      </c>
      <c r="AA525">
        <v>1</v>
      </c>
      <c r="AB525">
        <v>1</v>
      </c>
      <c r="AC525">
        <v>0</v>
      </c>
      <c r="AD525">
        <v>8</v>
      </c>
    </row>
    <row r="526" spans="1:30" x14ac:dyDescent="0.25">
      <c r="A526" t="s">
        <v>1900</v>
      </c>
      <c r="B526" t="s">
        <v>67</v>
      </c>
      <c r="C526" t="s">
        <v>1576</v>
      </c>
      <c r="D526" t="s">
        <v>1647</v>
      </c>
      <c r="E526" t="s">
        <v>1901</v>
      </c>
      <c r="F526" s="1"/>
      <c r="G526" t="s">
        <v>1173</v>
      </c>
      <c r="J526" t="s">
        <v>1579</v>
      </c>
      <c r="X526">
        <v>315</v>
      </c>
      <c r="Y526">
        <v>187</v>
      </c>
      <c r="Z526">
        <v>183</v>
      </c>
      <c r="AA526">
        <v>161</v>
      </c>
      <c r="AB526">
        <v>154</v>
      </c>
      <c r="AC526">
        <v>149</v>
      </c>
      <c r="AD526">
        <v>145</v>
      </c>
    </row>
    <row r="527" spans="1:30" x14ac:dyDescent="0.25">
      <c r="A527" t="s">
        <v>1902</v>
      </c>
      <c r="B527" t="s">
        <v>67</v>
      </c>
      <c r="C527" t="s">
        <v>1576</v>
      </c>
      <c r="D527" t="s">
        <v>1647</v>
      </c>
      <c r="E527" t="s">
        <v>1903</v>
      </c>
      <c r="F527" s="1"/>
      <c r="G527" t="s">
        <v>1173</v>
      </c>
      <c r="J527" t="s">
        <v>1579</v>
      </c>
      <c r="X527">
        <v>0</v>
      </c>
      <c r="Y527">
        <v>0</v>
      </c>
      <c r="Z527">
        <v>15</v>
      </c>
      <c r="AA527">
        <v>42</v>
      </c>
      <c r="AB527">
        <v>63</v>
      </c>
      <c r="AC527">
        <v>75</v>
      </c>
      <c r="AD527">
        <v>88</v>
      </c>
    </row>
    <row r="528" spans="1:30" x14ac:dyDescent="0.25">
      <c r="A528" t="s">
        <v>1904</v>
      </c>
      <c r="B528" t="s">
        <v>67</v>
      </c>
      <c r="C528" t="s">
        <v>1576</v>
      </c>
      <c r="D528" t="s">
        <v>1626</v>
      </c>
      <c r="E528" t="s">
        <v>1905</v>
      </c>
      <c r="F528" s="1"/>
      <c r="G528" t="s">
        <v>1173</v>
      </c>
      <c r="J528" t="s">
        <v>1579</v>
      </c>
      <c r="X528">
        <v>0</v>
      </c>
      <c r="Y528">
        <v>0</v>
      </c>
      <c r="Z528">
        <v>0</v>
      </c>
      <c r="AA528">
        <v>0</v>
      </c>
      <c r="AB528">
        <v>0</v>
      </c>
      <c r="AC528">
        <v>1</v>
      </c>
      <c r="AD528">
        <v>0</v>
      </c>
    </row>
    <row r="529" spans="1:30" x14ac:dyDescent="0.25">
      <c r="A529" t="s">
        <v>1906</v>
      </c>
      <c r="B529" t="s">
        <v>67</v>
      </c>
      <c r="C529" t="s">
        <v>1576</v>
      </c>
      <c r="D529" t="s">
        <v>1626</v>
      </c>
      <c r="E529" t="s">
        <v>1907</v>
      </c>
      <c r="F529" s="1"/>
      <c r="G529" t="s">
        <v>1173</v>
      </c>
      <c r="J529" t="s">
        <v>1579</v>
      </c>
      <c r="X529">
        <v>2</v>
      </c>
      <c r="Y529">
        <v>1</v>
      </c>
      <c r="Z529">
        <v>1</v>
      </c>
      <c r="AA529">
        <v>0</v>
      </c>
      <c r="AB529">
        <v>2</v>
      </c>
      <c r="AC529">
        <v>1</v>
      </c>
      <c r="AD529">
        <v>2</v>
      </c>
    </row>
    <row r="530" spans="1:30" x14ac:dyDescent="0.25">
      <c r="A530" t="s">
        <v>1908</v>
      </c>
      <c r="B530" t="s">
        <v>67</v>
      </c>
      <c r="C530" t="s">
        <v>1576</v>
      </c>
      <c r="D530" t="s">
        <v>1601</v>
      </c>
      <c r="E530" t="s">
        <v>1909</v>
      </c>
      <c r="F530" s="1"/>
      <c r="G530" t="s">
        <v>1173</v>
      </c>
      <c r="J530" t="s">
        <v>1579</v>
      </c>
      <c r="X530">
        <v>142</v>
      </c>
      <c r="Y530">
        <v>159</v>
      </c>
      <c r="Z530">
        <v>157</v>
      </c>
      <c r="AA530">
        <v>171</v>
      </c>
      <c r="AB530">
        <v>140</v>
      </c>
      <c r="AC530">
        <v>117</v>
      </c>
      <c r="AD530">
        <v>125</v>
      </c>
    </row>
    <row r="531" spans="1:30" x14ac:dyDescent="0.25">
      <c r="A531" t="s">
        <v>1910</v>
      </c>
      <c r="B531" t="s">
        <v>67</v>
      </c>
      <c r="C531" t="s">
        <v>1576</v>
      </c>
      <c r="D531" t="s">
        <v>1601</v>
      </c>
      <c r="E531" t="s">
        <v>1911</v>
      </c>
      <c r="F531" s="1"/>
      <c r="G531" t="s">
        <v>1173</v>
      </c>
      <c r="J531" t="s">
        <v>1579</v>
      </c>
      <c r="X531">
        <v>2</v>
      </c>
      <c r="Y531">
        <v>2</v>
      </c>
      <c r="Z531">
        <v>7</v>
      </c>
      <c r="AA531">
        <v>2</v>
      </c>
      <c r="AB531">
        <v>1</v>
      </c>
      <c r="AC531">
        <v>1</v>
      </c>
      <c r="AD531">
        <v>1</v>
      </c>
    </row>
    <row r="532" spans="1:30" x14ac:dyDescent="0.25">
      <c r="A532" t="s">
        <v>1912</v>
      </c>
      <c r="B532" t="s">
        <v>67</v>
      </c>
      <c r="C532" t="s">
        <v>1576</v>
      </c>
      <c r="D532" t="s">
        <v>1787</v>
      </c>
      <c r="E532" t="s">
        <v>1913</v>
      </c>
      <c r="F532" s="1"/>
      <c r="G532" t="s">
        <v>1173</v>
      </c>
      <c r="J532" t="s">
        <v>1579</v>
      </c>
      <c r="X532">
        <v>10</v>
      </c>
      <c r="Y532">
        <v>13</v>
      </c>
      <c r="Z532">
        <v>11</v>
      </c>
      <c r="AA532">
        <v>18</v>
      </c>
      <c r="AB532">
        <v>13</v>
      </c>
      <c r="AC532">
        <v>15</v>
      </c>
      <c r="AD532">
        <v>13</v>
      </c>
    </row>
    <row r="533" spans="1:30" x14ac:dyDescent="0.25">
      <c r="A533" t="s">
        <v>1914</v>
      </c>
      <c r="B533" t="s">
        <v>67</v>
      </c>
      <c r="C533" t="s">
        <v>1576</v>
      </c>
      <c r="D533" t="s">
        <v>1621</v>
      </c>
      <c r="E533" t="s">
        <v>1915</v>
      </c>
      <c r="F533" s="1"/>
      <c r="G533" t="s">
        <v>1173</v>
      </c>
      <c r="J533" t="s">
        <v>1579</v>
      </c>
      <c r="X533">
        <v>1</v>
      </c>
      <c r="Y533">
        <v>1</v>
      </c>
      <c r="Z533">
        <v>0</v>
      </c>
      <c r="AA533">
        <v>3</v>
      </c>
      <c r="AB533">
        <v>2</v>
      </c>
      <c r="AC533">
        <v>2</v>
      </c>
      <c r="AD533">
        <v>2</v>
      </c>
    </row>
    <row r="534" spans="1:30" x14ac:dyDescent="0.25">
      <c r="A534" t="s">
        <v>1916</v>
      </c>
      <c r="B534" t="s">
        <v>67</v>
      </c>
      <c r="C534" t="s">
        <v>1576</v>
      </c>
      <c r="D534" t="s">
        <v>1601</v>
      </c>
      <c r="E534" t="s">
        <v>1917</v>
      </c>
      <c r="F534" s="1"/>
      <c r="G534" t="s">
        <v>1173</v>
      </c>
      <c r="J534" t="s">
        <v>1579</v>
      </c>
      <c r="X534">
        <v>2</v>
      </c>
      <c r="Y534">
        <v>1</v>
      </c>
      <c r="Z534">
        <v>3</v>
      </c>
      <c r="AA534">
        <v>2</v>
      </c>
      <c r="AB534">
        <v>8</v>
      </c>
      <c r="AC534">
        <v>3</v>
      </c>
      <c r="AD534">
        <v>3</v>
      </c>
    </row>
    <row r="535" spans="1:30" x14ac:dyDescent="0.25">
      <c r="A535" t="s">
        <v>1918</v>
      </c>
      <c r="B535" t="s">
        <v>67</v>
      </c>
      <c r="C535" t="s">
        <v>1576</v>
      </c>
      <c r="D535" t="s">
        <v>1919</v>
      </c>
      <c r="E535" t="s">
        <v>1920</v>
      </c>
      <c r="F535" s="1"/>
      <c r="G535" t="s">
        <v>1173</v>
      </c>
      <c r="J535" t="s">
        <v>1579</v>
      </c>
      <c r="X535">
        <v>2</v>
      </c>
      <c r="Y535">
        <v>3</v>
      </c>
      <c r="Z535">
        <v>1</v>
      </c>
      <c r="AA535">
        <v>9</v>
      </c>
      <c r="AB535">
        <v>9</v>
      </c>
      <c r="AC535">
        <v>10</v>
      </c>
      <c r="AD535">
        <v>7</v>
      </c>
    </row>
    <row r="536" spans="1:30" x14ac:dyDescent="0.25">
      <c r="A536" t="s">
        <v>1921</v>
      </c>
      <c r="B536" t="s">
        <v>67</v>
      </c>
      <c r="C536" t="s">
        <v>1576</v>
      </c>
      <c r="D536" t="s">
        <v>1577</v>
      </c>
      <c r="E536" t="s">
        <v>1922</v>
      </c>
      <c r="F536" s="1"/>
      <c r="G536" t="s">
        <v>1173</v>
      </c>
      <c r="J536" t="s">
        <v>1579</v>
      </c>
      <c r="X536">
        <v>0</v>
      </c>
      <c r="Y536">
        <v>0</v>
      </c>
      <c r="Z536">
        <v>0</v>
      </c>
      <c r="AA536">
        <v>0</v>
      </c>
      <c r="AB536">
        <v>1</v>
      </c>
      <c r="AC536">
        <v>0</v>
      </c>
      <c r="AD536">
        <v>0</v>
      </c>
    </row>
    <row r="537" spans="1:30" x14ac:dyDescent="0.25">
      <c r="A537" t="s">
        <v>1923</v>
      </c>
      <c r="B537" t="s">
        <v>67</v>
      </c>
      <c r="C537" t="s">
        <v>1576</v>
      </c>
      <c r="D537" t="s">
        <v>1919</v>
      </c>
      <c r="E537" t="s">
        <v>1924</v>
      </c>
      <c r="F537" s="1"/>
      <c r="G537" t="s">
        <v>1173</v>
      </c>
      <c r="J537" t="s">
        <v>1579</v>
      </c>
      <c r="X537">
        <v>1</v>
      </c>
      <c r="Y537">
        <v>0</v>
      </c>
      <c r="Z537">
        <v>0</v>
      </c>
      <c r="AA537">
        <v>0</v>
      </c>
      <c r="AB537">
        <v>3</v>
      </c>
      <c r="AC537">
        <v>4</v>
      </c>
      <c r="AD537">
        <v>4</v>
      </c>
    </row>
    <row r="538" spans="1:30" x14ac:dyDescent="0.25">
      <c r="A538" t="s">
        <v>1925</v>
      </c>
      <c r="B538" t="s">
        <v>67</v>
      </c>
      <c r="C538" t="s">
        <v>1576</v>
      </c>
      <c r="D538" t="s">
        <v>1919</v>
      </c>
      <c r="E538" t="s">
        <v>1926</v>
      </c>
      <c r="F538" s="1"/>
      <c r="G538" t="s">
        <v>1173</v>
      </c>
      <c r="J538" t="s">
        <v>1579</v>
      </c>
      <c r="X538">
        <v>156</v>
      </c>
      <c r="Y538">
        <v>138</v>
      </c>
      <c r="Z538">
        <v>140</v>
      </c>
      <c r="AA538">
        <v>189</v>
      </c>
      <c r="AB538">
        <v>121</v>
      </c>
      <c r="AC538">
        <v>138</v>
      </c>
      <c r="AD538">
        <v>108</v>
      </c>
    </row>
    <row r="539" spans="1:30" x14ac:dyDescent="0.25">
      <c r="A539" t="s">
        <v>1927</v>
      </c>
      <c r="B539" t="s">
        <v>67</v>
      </c>
      <c r="C539" t="s">
        <v>1576</v>
      </c>
      <c r="D539" t="s">
        <v>1601</v>
      </c>
      <c r="E539" t="s">
        <v>1928</v>
      </c>
      <c r="F539" s="1"/>
      <c r="G539" t="s">
        <v>1173</v>
      </c>
      <c r="J539" t="s">
        <v>1579</v>
      </c>
      <c r="X539">
        <v>0</v>
      </c>
      <c r="Y539">
        <v>0</v>
      </c>
      <c r="Z539">
        <v>1</v>
      </c>
      <c r="AA539">
        <v>1</v>
      </c>
      <c r="AB539">
        <v>4</v>
      </c>
      <c r="AC539">
        <v>0</v>
      </c>
      <c r="AD539">
        <v>1</v>
      </c>
    </row>
    <row r="540" spans="1:30" x14ac:dyDescent="0.25">
      <c r="A540" t="s">
        <v>1929</v>
      </c>
      <c r="B540" t="s">
        <v>67</v>
      </c>
      <c r="C540" t="s">
        <v>1576</v>
      </c>
      <c r="D540" t="s">
        <v>1601</v>
      </c>
      <c r="E540" t="s">
        <v>1930</v>
      </c>
      <c r="F540" s="1"/>
      <c r="G540" t="s">
        <v>1173</v>
      </c>
      <c r="J540" t="s">
        <v>1579</v>
      </c>
      <c r="X540">
        <v>9842</v>
      </c>
      <c r="Y540">
        <v>10356</v>
      </c>
      <c r="Z540">
        <v>10853</v>
      </c>
      <c r="AA540">
        <v>12213</v>
      </c>
      <c r="AB540">
        <v>12254</v>
      </c>
      <c r="AC540">
        <v>15941</v>
      </c>
      <c r="AD540">
        <v>17463</v>
      </c>
    </row>
    <row r="541" spans="1:30" x14ac:dyDescent="0.25">
      <c r="A541" t="s">
        <v>1931</v>
      </c>
      <c r="B541" t="s">
        <v>67</v>
      </c>
      <c r="C541" t="s">
        <v>1576</v>
      </c>
      <c r="D541" t="s">
        <v>1604</v>
      </c>
      <c r="E541" t="s">
        <v>1932</v>
      </c>
      <c r="F541" s="1"/>
      <c r="G541" t="s">
        <v>1173</v>
      </c>
      <c r="J541" t="s">
        <v>1579</v>
      </c>
      <c r="X541">
        <v>350</v>
      </c>
      <c r="Y541">
        <v>336</v>
      </c>
      <c r="Z541">
        <v>390</v>
      </c>
      <c r="AA541">
        <v>408</v>
      </c>
      <c r="AB541">
        <v>327</v>
      </c>
      <c r="AC541">
        <v>270</v>
      </c>
      <c r="AD541">
        <v>264</v>
      </c>
    </row>
    <row r="542" spans="1:30" x14ac:dyDescent="0.25">
      <c r="A542" t="s">
        <v>1933</v>
      </c>
      <c r="B542" t="s">
        <v>67</v>
      </c>
      <c r="C542" t="s">
        <v>1576</v>
      </c>
      <c r="D542" t="s">
        <v>1621</v>
      </c>
      <c r="E542" t="s">
        <v>1934</v>
      </c>
      <c r="F542" s="1"/>
      <c r="G542" t="s">
        <v>1173</v>
      </c>
      <c r="J542" t="s">
        <v>1579</v>
      </c>
      <c r="X542">
        <v>3</v>
      </c>
      <c r="Y542">
        <v>0</v>
      </c>
      <c r="Z542">
        <v>4</v>
      </c>
      <c r="AA542">
        <v>2</v>
      </c>
      <c r="AB542">
        <v>3</v>
      </c>
      <c r="AC542">
        <v>4</v>
      </c>
      <c r="AD542">
        <v>4</v>
      </c>
    </row>
    <row r="543" spans="1:30" x14ac:dyDescent="0.25">
      <c r="A543" t="s">
        <v>1935</v>
      </c>
      <c r="B543" t="s">
        <v>67</v>
      </c>
      <c r="C543" t="s">
        <v>1576</v>
      </c>
      <c r="D543" t="s">
        <v>1601</v>
      </c>
      <c r="E543" t="s">
        <v>1936</v>
      </c>
      <c r="F543" s="1"/>
      <c r="G543" t="s">
        <v>1173</v>
      </c>
      <c r="J543" t="s">
        <v>1579</v>
      </c>
      <c r="X543">
        <v>1</v>
      </c>
      <c r="Y543">
        <v>0</v>
      </c>
      <c r="Z543">
        <v>1</v>
      </c>
      <c r="AA543">
        <v>0</v>
      </c>
      <c r="AB543">
        <v>1</v>
      </c>
      <c r="AC543">
        <v>2</v>
      </c>
      <c r="AD543">
        <v>1</v>
      </c>
    </row>
    <row r="544" spans="1:30" x14ac:dyDescent="0.25">
      <c r="A544" t="s">
        <v>1937</v>
      </c>
      <c r="B544" t="s">
        <v>67</v>
      </c>
      <c r="C544" t="s">
        <v>1576</v>
      </c>
      <c r="D544" t="s">
        <v>1601</v>
      </c>
      <c r="E544" t="s">
        <v>1938</v>
      </c>
      <c r="F544" s="1"/>
      <c r="G544" t="s">
        <v>1173</v>
      </c>
      <c r="J544" t="s">
        <v>1579</v>
      </c>
      <c r="X544">
        <v>99</v>
      </c>
      <c r="Y544">
        <v>52</v>
      </c>
      <c r="Z544">
        <v>38</v>
      </c>
      <c r="AA544">
        <v>35</v>
      </c>
      <c r="AB544">
        <v>53</v>
      </c>
      <c r="AC544">
        <v>38</v>
      </c>
      <c r="AD544">
        <v>44</v>
      </c>
    </row>
    <row r="545" spans="1:30" x14ac:dyDescent="0.25">
      <c r="A545" t="s">
        <v>1939</v>
      </c>
      <c r="B545" t="s">
        <v>67</v>
      </c>
      <c r="C545" t="s">
        <v>1576</v>
      </c>
      <c r="D545" t="s">
        <v>1626</v>
      </c>
      <c r="E545" t="s">
        <v>1940</v>
      </c>
      <c r="F545" s="1"/>
      <c r="G545" t="s">
        <v>1173</v>
      </c>
      <c r="J545" t="s">
        <v>1579</v>
      </c>
      <c r="X545">
        <v>11</v>
      </c>
      <c r="Y545">
        <v>25</v>
      </c>
      <c r="Z545">
        <v>29</v>
      </c>
      <c r="AA545">
        <v>35</v>
      </c>
      <c r="AB545">
        <v>41</v>
      </c>
      <c r="AC545">
        <v>49</v>
      </c>
      <c r="AD545">
        <v>95</v>
      </c>
    </row>
    <row r="546" spans="1:30" x14ac:dyDescent="0.25">
      <c r="A546" t="s">
        <v>1941</v>
      </c>
      <c r="B546" t="s">
        <v>67</v>
      </c>
      <c r="C546" t="s">
        <v>1576</v>
      </c>
      <c r="D546" t="s">
        <v>1847</v>
      </c>
      <c r="E546" t="s">
        <v>1942</v>
      </c>
      <c r="F546" s="1"/>
      <c r="G546" t="s">
        <v>1173</v>
      </c>
      <c r="J546" t="s">
        <v>1579</v>
      </c>
      <c r="X546">
        <v>27</v>
      </c>
      <c r="Y546">
        <v>27</v>
      </c>
      <c r="Z546">
        <v>20</v>
      </c>
      <c r="AA546">
        <v>30</v>
      </c>
      <c r="AB546">
        <v>26</v>
      </c>
      <c r="AC546">
        <v>23</v>
      </c>
      <c r="AD546">
        <v>35</v>
      </c>
    </row>
    <row r="547" spans="1:30" x14ac:dyDescent="0.25">
      <c r="A547" t="s">
        <v>1943</v>
      </c>
      <c r="B547" t="s">
        <v>67</v>
      </c>
      <c r="C547" t="s">
        <v>1576</v>
      </c>
      <c r="D547" t="s">
        <v>1847</v>
      </c>
      <c r="E547" t="s">
        <v>1944</v>
      </c>
      <c r="F547" s="1"/>
      <c r="G547" t="s">
        <v>1173</v>
      </c>
      <c r="J547" t="s">
        <v>1579</v>
      </c>
      <c r="X547">
        <v>685</v>
      </c>
      <c r="Y547">
        <v>912</v>
      </c>
      <c r="Z547">
        <v>1261</v>
      </c>
      <c r="AA547">
        <v>1452</v>
      </c>
      <c r="AB547">
        <v>1214</v>
      </c>
      <c r="AC547">
        <v>820</v>
      </c>
      <c r="AD547">
        <v>1863</v>
      </c>
    </row>
    <row r="548" spans="1:30" x14ac:dyDescent="0.25">
      <c r="A548" t="s">
        <v>1945</v>
      </c>
      <c r="B548" t="s">
        <v>67</v>
      </c>
      <c r="C548" t="s">
        <v>1576</v>
      </c>
      <c r="D548" t="s">
        <v>1601</v>
      </c>
      <c r="E548" t="s">
        <v>1946</v>
      </c>
      <c r="F548" s="1"/>
      <c r="G548" t="s">
        <v>1173</v>
      </c>
      <c r="J548" t="s">
        <v>1579</v>
      </c>
      <c r="X548">
        <v>0</v>
      </c>
      <c r="Y548">
        <v>11</v>
      </c>
      <c r="Z548">
        <v>13</v>
      </c>
      <c r="AA548">
        <v>7</v>
      </c>
      <c r="AB548">
        <v>3</v>
      </c>
      <c r="AC548">
        <v>9</v>
      </c>
      <c r="AD548">
        <v>6</v>
      </c>
    </row>
    <row r="549" spans="1:30" x14ac:dyDescent="0.25">
      <c r="A549" t="s">
        <v>1947</v>
      </c>
      <c r="B549" t="s">
        <v>67</v>
      </c>
      <c r="C549" t="s">
        <v>1576</v>
      </c>
      <c r="D549" t="s">
        <v>1787</v>
      </c>
      <c r="E549" t="s">
        <v>1948</v>
      </c>
      <c r="F549" s="1"/>
      <c r="G549" t="s">
        <v>1173</v>
      </c>
      <c r="J549" t="s">
        <v>1579</v>
      </c>
      <c r="X549">
        <v>1</v>
      </c>
      <c r="Y549">
        <v>1</v>
      </c>
      <c r="Z549">
        <v>5</v>
      </c>
      <c r="AA549">
        <v>1</v>
      </c>
      <c r="AB549">
        <v>1</v>
      </c>
      <c r="AC549">
        <v>4</v>
      </c>
      <c r="AD549">
        <v>0</v>
      </c>
    </row>
    <row r="550" spans="1:30" x14ac:dyDescent="0.25">
      <c r="A550" t="s">
        <v>1949</v>
      </c>
      <c r="B550" t="s">
        <v>67</v>
      </c>
      <c r="C550" t="s">
        <v>1576</v>
      </c>
      <c r="D550" t="s">
        <v>1750</v>
      </c>
      <c r="E550" t="s">
        <v>1950</v>
      </c>
      <c r="F550" s="1"/>
      <c r="G550" t="s">
        <v>1173</v>
      </c>
      <c r="J550" t="s">
        <v>1579</v>
      </c>
      <c r="X550">
        <v>2</v>
      </c>
      <c r="Y550">
        <v>1</v>
      </c>
      <c r="Z550">
        <v>1</v>
      </c>
      <c r="AA550">
        <v>10</v>
      </c>
      <c r="AB550">
        <v>11</v>
      </c>
      <c r="AC550">
        <v>6</v>
      </c>
      <c r="AD550">
        <v>6</v>
      </c>
    </row>
    <row r="551" spans="1:30" x14ac:dyDescent="0.25">
      <c r="A551" t="s">
        <v>1951</v>
      </c>
      <c r="B551" t="s">
        <v>67</v>
      </c>
      <c r="C551" t="s">
        <v>1576</v>
      </c>
      <c r="D551" t="s">
        <v>1647</v>
      </c>
      <c r="E551" t="s">
        <v>1952</v>
      </c>
      <c r="F551" s="1"/>
      <c r="G551" t="s">
        <v>1173</v>
      </c>
      <c r="J551" t="s">
        <v>1579</v>
      </c>
      <c r="X551">
        <v>20</v>
      </c>
      <c r="Y551">
        <v>74</v>
      </c>
      <c r="Z551">
        <v>29</v>
      </c>
      <c r="AA551">
        <v>20</v>
      </c>
      <c r="AB551">
        <v>40</v>
      </c>
      <c r="AC551">
        <v>23</v>
      </c>
      <c r="AD551">
        <v>39</v>
      </c>
    </row>
    <row r="552" spans="1:30" x14ac:dyDescent="0.25">
      <c r="A552" t="s">
        <v>1953</v>
      </c>
      <c r="B552" t="s">
        <v>67</v>
      </c>
      <c r="C552" t="s">
        <v>1576</v>
      </c>
      <c r="D552" t="s">
        <v>1954</v>
      </c>
      <c r="E552" t="s">
        <v>1955</v>
      </c>
      <c r="F552" s="1"/>
      <c r="G552" t="s">
        <v>1173</v>
      </c>
      <c r="J552" t="s">
        <v>1579</v>
      </c>
      <c r="X552">
        <v>1</v>
      </c>
      <c r="Y552">
        <v>3</v>
      </c>
      <c r="Z552">
        <v>1</v>
      </c>
      <c r="AA552">
        <v>1</v>
      </c>
      <c r="AB552">
        <v>2</v>
      </c>
      <c r="AC552">
        <v>3</v>
      </c>
      <c r="AD552">
        <v>7</v>
      </c>
    </row>
    <row r="553" spans="1:30" x14ac:dyDescent="0.25">
      <c r="A553" t="s">
        <v>1956</v>
      </c>
      <c r="B553" t="s">
        <v>67</v>
      </c>
      <c r="C553" t="s">
        <v>1576</v>
      </c>
      <c r="D553" t="s">
        <v>1957</v>
      </c>
      <c r="E553" t="s">
        <v>1958</v>
      </c>
      <c r="F553" s="1"/>
      <c r="G553" t="s">
        <v>1173</v>
      </c>
      <c r="J553" t="s">
        <v>1579</v>
      </c>
      <c r="X553">
        <v>114</v>
      </c>
      <c r="Y553">
        <v>99</v>
      </c>
      <c r="Z553">
        <v>115</v>
      </c>
      <c r="AA553">
        <v>144</v>
      </c>
      <c r="AB553">
        <v>132</v>
      </c>
      <c r="AC553">
        <v>125</v>
      </c>
      <c r="AD553">
        <v>109</v>
      </c>
    </row>
    <row r="554" spans="1:30" x14ac:dyDescent="0.25">
      <c r="A554" t="s">
        <v>1959</v>
      </c>
      <c r="B554" t="s">
        <v>67</v>
      </c>
      <c r="C554" t="s">
        <v>1576</v>
      </c>
      <c r="D554" t="s">
        <v>1957</v>
      </c>
      <c r="E554" t="s">
        <v>1960</v>
      </c>
      <c r="F554" s="1"/>
      <c r="G554" t="s">
        <v>1173</v>
      </c>
      <c r="J554" t="s">
        <v>1579</v>
      </c>
      <c r="X554">
        <v>12</v>
      </c>
      <c r="Y554">
        <v>9</v>
      </c>
      <c r="Z554">
        <v>22</v>
      </c>
      <c r="AA554">
        <v>27</v>
      </c>
      <c r="AB554">
        <v>23</v>
      </c>
      <c r="AC554">
        <v>25</v>
      </c>
      <c r="AD554">
        <v>43</v>
      </c>
    </row>
    <row r="555" spans="1:30" x14ac:dyDescent="0.25">
      <c r="A555" t="s">
        <v>1961</v>
      </c>
      <c r="B555" t="s">
        <v>67</v>
      </c>
      <c r="C555" t="s">
        <v>1576</v>
      </c>
      <c r="D555" t="s">
        <v>1957</v>
      </c>
      <c r="E555" t="s">
        <v>1962</v>
      </c>
      <c r="F555" s="1"/>
      <c r="G555" t="s">
        <v>1173</v>
      </c>
      <c r="J555" t="s">
        <v>1579</v>
      </c>
      <c r="X555">
        <v>55</v>
      </c>
      <c r="Y555">
        <v>56</v>
      </c>
      <c r="Z555">
        <v>45</v>
      </c>
      <c r="AA555">
        <v>44</v>
      </c>
      <c r="AB555">
        <v>36</v>
      </c>
      <c r="AC555">
        <v>26</v>
      </c>
      <c r="AD555">
        <v>41</v>
      </c>
    </row>
    <row r="556" spans="1:30" x14ac:dyDescent="0.25">
      <c r="A556" t="s">
        <v>1963</v>
      </c>
      <c r="B556" t="s">
        <v>67</v>
      </c>
      <c r="C556" t="s">
        <v>1576</v>
      </c>
      <c r="D556" t="s">
        <v>1957</v>
      </c>
      <c r="E556" t="s">
        <v>1964</v>
      </c>
      <c r="F556" s="1"/>
      <c r="G556" t="s">
        <v>1173</v>
      </c>
      <c r="J556" t="s">
        <v>1579</v>
      </c>
      <c r="X556">
        <v>93</v>
      </c>
      <c r="Y556">
        <v>121</v>
      </c>
      <c r="Z556">
        <v>154</v>
      </c>
      <c r="AA556">
        <v>111</v>
      </c>
      <c r="AB556">
        <v>57</v>
      </c>
      <c r="AC556">
        <v>63</v>
      </c>
      <c r="AD556">
        <v>49</v>
      </c>
    </row>
    <row r="557" spans="1:30" x14ac:dyDescent="0.25">
      <c r="A557" t="s">
        <v>1965</v>
      </c>
      <c r="B557" t="s">
        <v>67</v>
      </c>
      <c r="C557" t="s">
        <v>1576</v>
      </c>
      <c r="D557" t="s">
        <v>1957</v>
      </c>
      <c r="E557" t="s">
        <v>1966</v>
      </c>
      <c r="F557" s="1"/>
      <c r="G557" t="s">
        <v>1173</v>
      </c>
      <c r="J557" t="s">
        <v>1579</v>
      </c>
      <c r="X557">
        <v>12</v>
      </c>
      <c r="Y557">
        <v>18</v>
      </c>
      <c r="Z557">
        <v>17</v>
      </c>
      <c r="AA557">
        <v>21</v>
      </c>
      <c r="AB557">
        <v>20</v>
      </c>
      <c r="AC557">
        <v>22</v>
      </c>
      <c r="AD557">
        <v>30</v>
      </c>
    </row>
    <row r="558" spans="1:30" x14ac:dyDescent="0.25">
      <c r="A558" t="s">
        <v>1967</v>
      </c>
      <c r="B558" t="s">
        <v>67</v>
      </c>
      <c r="C558" t="s">
        <v>1576</v>
      </c>
      <c r="D558" t="s">
        <v>1957</v>
      </c>
      <c r="E558" t="s">
        <v>1968</v>
      </c>
      <c r="F558" s="1"/>
      <c r="G558" t="s">
        <v>1173</v>
      </c>
      <c r="J558" t="s">
        <v>1579</v>
      </c>
      <c r="X558">
        <v>0</v>
      </c>
      <c r="Y558">
        <v>0</v>
      </c>
      <c r="Z558">
        <v>0</v>
      </c>
      <c r="AA558">
        <v>0</v>
      </c>
      <c r="AB558">
        <v>2</v>
      </c>
      <c r="AC558">
        <v>2</v>
      </c>
      <c r="AD558">
        <v>2</v>
      </c>
    </row>
    <row r="559" spans="1:30" x14ac:dyDescent="0.25">
      <c r="A559" t="s">
        <v>1969</v>
      </c>
      <c r="B559" t="s">
        <v>67</v>
      </c>
      <c r="C559" t="s">
        <v>1576</v>
      </c>
      <c r="D559" t="s">
        <v>1957</v>
      </c>
      <c r="E559" t="s">
        <v>1970</v>
      </c>
      <c r="F559" s="1"/>
      <c r="G559" t="s">
        <v>1173</v>
      </c>
      <c r="J559" t="s">
        <v>1579</v>
      </c>
      <c r="X559">
        <v>439</v>
      </c>
      <c r="Y559">
        <v>600</v>
      </c>
      <c r="Z559">
        <v>865</v>
      </c>
      <c r="AA559">
        <v>916</v>
      </c>
      <c r="AB559">
        <v>872</v>
      </c>
      <c r="AC559">
        <v>862</v>
      </c>
      <c r="AD559">
        <v>846</v>
      </c>
    </row>
    <row r="560" spans="1:30" x14ac:dyDescent="0.25">
      <c r="A560" t="s">
        <v>1971</v>
      </c>
      <c r="B560" t="s">
        <v>67</v>
      </c>
      <c r="C560" t="s">
        <v>1576</v>
      </c>
      <c r="D560" t="s">
        <v>1743</v>
      </c>
      <c r="E560" t="s">
        <v>1972</v>
      </c>
      <c r="F560" s="1"/>
      <c r="G560" t="s">
        <v>1173</v>
      </c>
      <c r="J560" t="s">
        <v>1579</v>
      </c>
      <c r="X560">
        <v>0</v>
      </c>
      <c r="Y560">
        <v>0</v>
      </c>
      <c r="Z560">
        <v>0</v>
      </c>
      <c r="AA560">
        <v>0</v>
      </c>
      <c r="AB560">
        <v>0</v>
      </c>
      <c r="AC560">
        <v>0</v>
      </c>
      <c r="AD560">
        <v>3</v>
      </c>
    </row>
    <row r="561" spans="1:30" x14ac:dyDescent="0.25">
      <c r="A561" t="s">
        <v>1973</v>
      </c>
      <c r="B561" t="s">
        <v>67</v>
      </c>
      <c r="C561" t="s">
        <v>1576</v>
      </c>
      <c r="D561" t="s">
        <v>1957</v>
      </c>
      <c r="E561" t="s">
        <v>1974</v>
      </c>
      <c r="F561" s="1"/>
      <c r="G561" t="s">
        <v>1173</v>
      </c>
      <c r="J561" t="s">
        <v>1579</v>
      </c>
      <c r="X561">
        <v>2</v>
      </c>
      <c r="Y561">
        <v>3</v>
      </c>
      <c r="Z561">
        <v>2</v>
      </c>
      <c r="AA561">
        <v>5</v>
      </c>
      <c r="AB561">
        <v>8</v>
      </c>
      <c r="AC561">
        <v>5</v>
      </c>
      <c r="AD561">
        <v>6</v>
      </c>
    </row>
    <row r="562" spans="1:30" x14ac:dyDescent="0.25">
      <c r="A562" t="s">
        <v>1975</v>
      </c>
      <c r="B562" t="s">
        <v>67</v>
      </c>
      <c r="C562" t="s">
        <v>1576</v>
      </c>
      <c r="D562" t="s">
        <v>1957</v>
      </c>
      <c r="E562" t="s">
        <v>1976</v>
      </c>
      <c r="F562" s="1"/>
      <c r="G562" t="s">
        <v>1173</v>
      </c>
      <c r="J562" t="s">
        <v>1579</v>
      </c>
      <c r="X562">
        <v>2207</v>
      </c>
      <c r="Y562">
        <v>2453</v>
      </c>
      <c r="Z562">
        <v>2461</v>
      </c>
      <c r="AA562">
        <v>2272</v>
      </c>
      <c r="AB562">
        <v>2055</v>
      </c>
      <c r="AC562">
        <v>1998</v>
      </c>
      <c r="AD562">
        <v>1931</v>
      </c>
    </row>
    <row r="563" spans="1:30" x14ac:dyDescent="0.25">
      <c r="A563" t="s">
        <v>1977</v>
      </c>
      <c r="B563" t="s">
        <v>67</v>
      </c>
      <c r="C563" t="s">
        <v>1576</v>
      </c>
      <c r="D563" t="s">
        <v>1957</v>
      </c>
      <c r="E563" t="s">
        <v>1978</v>
      </c>
      <c r="F563" s="1"/>
      <c r="G563" t="s">
        <v>1173</v>
      </c>
      <c r="J563" t="s">
        <v>1579</v>
      </c>
      <c r="X563">
        <v>993</v>
      </c>
      <c r="Y563">
        <v>1073</v>
      </c>
      <c r="Z563">
        <v>1217</v>
      </c>
      <c r="AA563">
        <v>1287</v>
      </c>
      <c r="AB563">
        <v>1211</v>
      </c>
      <c r="AC563">
        <v>1396</v>
      </c>
      <c r="AD563">
        <v>1384</v>
      </c>
    </row>
    <row r="564" spans="1:30" x14ac:dyDescent="0.25">
      <c r="A564" t="s">
        <v>1979</v>
      </c>
      <c r="B564" t="s">
        <v>67</v>
      </c>
      <c r="C564" t="s">
        <v>1576</v>
      </c>
      <c r="D564" t="s">
        <v>1957</v>
      </c>
      <c r="E564" t="s">
        <v>1980</v>
      </c>
      <c r="F564" s="1"/>
      <c r="G564" t="s">
        <v>1173</v>
      </c>
      <c r="J564" t="s">
        <v>1579</v>
      </c>
      <c r="X564">
        <v>215</v>
      </c>
      <c r="Y564">
        <v>218</v>
      </c>
      <c r="Z564">
        <v>190</v>
      </c>
      <c r="AA564">
        <v>255</v>
      </c>
      <c r="AB564">
        <v>274</v>
      </c>
      <c r="AC564">
        <v>286</v>
      </c>
      <c r="AD564">
        <v>268</v>
      </c>
    </row>
    <row r="565" spans="1:30" x14ac:dyDescent="0.25">
      <c r="A565" t="s">
        <v>1981</v>
      </c>
      <c r="B565" t="s">
        <v>67</v>
      </c>
      <c r="C565" t="s">
        <v>1576</v>
      </c>
      <c r="D565" t="s">
        <v>1647</v>
      </c>
      <c r="E565" t="s">
        <v>1982</v>
      </c>
      <c r="F565" s="1"/>
      <c r="G565" t="s">
        <v>1173</v>
      </c>
      <c r="J565" t="s">
        <v>1579</v>
      </c>
      <c r="X565">
        <v>1300</v>
      </c>
      <c r="Y565">
        <v>1154</v>
      </c>
      <c r="Z565">
        <v>1082</v>
      </c>
      <c r="AA565">
        <v>1053</v>
      </c>
      <c r="AB565">
        <v>1220</v>
      </c>
      <c r="AC565">
        <v>1308</v>
      </c>
      <c r="AD565">
        <v>1314</v>
      </c>
    </row>
    <row r="566" spans="1:30" x14ac:dyDescent="0.25">
      <c r="A566" t="s">
        <v>1983</v>
      </c>
      <c r="B566" t="s">
        <v>67</v>
      </c>
      <c r="C566" t="s">
        <v>1576</v>
      </c>
      <c r="D566" t="s">
        <v>1647</v>
      </c>
      <c r="E566" t="s">
        <v>1984</v>
      </c>
      <c r="F566" s="1"/>
      <c r="G566" t="s">
        <v>1173</v>
      </c>
      <c r="J566" t="s">
        <v>1579</v>
      </c>
      <c r="X566">
        <v>0</v>
      </c>
      <c r="Y566">
        <v>0</v>
      </c>
      <c r="Z566">
        <v>0</v>
      </c>
      <c r="AA566">
        <v>0</v>
      </c>
      <c r="AB566">
        <v>2</v>
      </c>
      <c r="AC566">
        <v>6</v>
      </c>
      <c r="AD566">
        <v>309</v>
      </c>
    </row>
    <row r="567" spans="1:30" x14ac:dyDescent="0.25">
      <c r="A567" t="s">
        <v>1985</v>
      </c>
      <c r="B567" t="s">
        <v>67</v>
      </c>
      <c r="C567" t="s">
        <v>1576</v>
      </c>
      <c r="D567" t="s">
        <v>194</v>
      </c>
      <c r="E567" t="s">
        <v>1986</v>
      </c>
      <c r="F567" s="1"/>
      <c r="G567" t="s">
        <v>1173</v>
      </c>
      <c r="J567" t="s">
        <v>1579</v>
      </c>
      <c r="X567">
        <v>2</v>
      </c>
      <c r="Y567">
        <v>0</v>
      </c>
      <c r="Z567">
        <v>1</v>
      </c>
      <c r="AA567">
        <v>1</v>
      </c>
      <c r="AB567">
        <v>0</v>
      </c>
      <c r="AC567">
        <v>1</v>
      </c>
      <c r="AD567">
        <v>0</v>
      </c>
    </row>
    <row r="568" spans="1:30" x14ac:dyDescent="0.25">
      <c r="A568" t="s">
        <v>1987</v>
      </c>
      <c r="B568" t="s">
        <v>67</v>
      </c>
      <c r="C568" t="s">
        <v>1576</v>
      </c>
      <c r="D568" t="s">
        <v>1629</v>
      </c>
      <c r="E568" t="s">
        <v>1180</v>
      </c>
      <c r="F568" s="1"/>
      <c r="G568" t="s">
        <v>1173</v>
      </c>
      <c r="J568" t="s">
        <v>1579</v>
      </c>
      <c r="X568">
        <v>75</v>
      </c>
      <c r="Y568">
        <v>68</v>
      </c>
      <c r="Z568">
        <v>69</v>
      </c>
      <c r="AA568">
        <v>112</v>
      </c>
      <c r="AB568">
        <v>96</v>
      </c>
      <c r="AC568">
        <v>97</v>
      </c>
      <c r="AD568">
        <v>123</v>
      </c>
    </row>
    <row r="569" spans="1:30" x14ac:dyDescent="0.25">
      <c r="A569" t="s">
        <v>1988</v>
      </c>
      <c r="B569" t="s">
        <v>67</v>
      </c>
      <c r="C569" t="s">
        <v>1576</v>
      </c>
      <c r="D569" t="s">
        <v>1629</v>
      </c>
      <c r="E569" t="s">
        <v>1989</v>
      </c>
      <c r="F569" s="1"/>
      <c r="G569" t="s">
        <v>1173</v>
      </c>
      <c r="J569" t="s">
        <v>1579</v>
      </c>
      <c r="X569">
        <v>0</v>
      </c>
      <c r="Y569">
        <v>0</v>
      </c>
      <c r="Z569">
        <v>0</v>
      </c>
      <c r="AA569">
        <v>0</v>
      </c>
      <c r="AB569">
        <v>0</v>
      </c>
      <c r="AC569">
        <v>0</v>
      </c>
      <c r="AD569">
        <v>1</v>
      </c>
    </row>
    <row r="570" spans="1:30" x14ac:dyDescent="0.25">
      <c r="A570" t="s">
        <v>1990</v>
      </c>
      <c r="B570" t="s">
        <v>67</v>
      </c>
      <c r="C570" t="s">
        <v>1576</v>
      </c>
      <c r="D570" t="s">
        <v>1601</v>
      </c>
      <c r="E570" t="s">
        <v>1991</v>
      </c>
      <c r="F570" s="1"/>
      <c r="G570" t="s">
        <v>1173</v>
      </c>
      <c r="J570" t="s">
        <v>1579</v>
      </c>
      <c r="X570">
        <v>7</v>
      </c>
      <c r="Y570">
        <v>15</v>
      </c>
      <c r="Z570">
        <v>16</v>
      </c>
      <c r="AA570">
        <v>17</v>
      </c>
      <c r="AB570">
        <v>17</v>
      </c>
      <c r="AC570">
        <v>48</v>
      </c>
      <c r="AD570">
        <v>41</v>
      </c>
    </row>
    <row r="571" spans="1:30" x14ac:dyDescent="0.25">
      <c r="A571" t="s">
        <v>1992</v>
      </c>
      <c r="B571" t="s">
        <v>67</v>
      </c>
      <c r="C571" t="s">
        <v>1576</v>
      </c>
      <c r="D571" t="s">
        <v>1750</v>
      </c>
      <c r="E571" t="s">
        <v>1993</v>
      </c>
      <c r="F571" s="1"/>
      <c r="G571" t="s">
        <v>1173</v>
      </c>
      <c r="J571" t="s">
        <v>1579</v>
      </c>
      <c r="X571">
        <v>0</v>
      </c>
      <c r="Y571">
        <v>0</v>
      </c>
      <c r="Z571">
        <v>1</v>
      </c>
      <c r="AA571">
        <v>19</v>
      </c>
      <c r="AB571">
        <v>26</v>
      </c>
      <c r="AC571">
        <v>26</v>
      </c>
      <c r="AD571">
        <v>144</v>
      </c>
    </row>
    <row r="572" spans="1:30" x14ac:dyDescent="0.25">
      <c r="A572" t="s">
        <v>1994</v>
      </c>
      <c r="B572" t="s">
        <v>67</v>
      </c>
      <c r="C572" t="s">
        <v>1576</v>
      </c>
      <c r="D572" t="s">
        <v>1601</v>
      </c>
      <c r="E572" t="s">
        <v>1995</v>
      </c>
      <c r="F572" s="1"/>
      <c r="G572" t="s">
        <v>1173</v>
      </c>
      <c r="J572" t="s">
        <v>1579</v>
      </c>
      <c r="X572">
        <v>53</v>
      </c>
      <c r="Y572">
        <v>38</v>
      </c>
      <c r="Z572">
        <v>111</v>
      </c>
      <c r="AA572">
        <v>113</v>
      </c>
      <c r="AB572">
        <v>68</v>
      </c>
      <c r="AC572">
        <v>59</v>
      </c>
      <c r="AD572">
        <v>70</v>
      </c>
    </row>
    <row r="573" spans="1:30" x14ac:dyDescent="0.25">
      <c r="A573" t="s">
        <v>1996</v>
      </c>
      <c r="B573" t="s">
        <v>67</v>
      </c>
      <c r="C573" t="s">
        <v>1576</v>
      </c>
      <c r="D573" t="s">
        <v>1601</v>
      </c>
      <c r="E573" t="s">
        <v>1997</v>
      </c>
      <c r="F573" s="1"/>
      <c r="G573" t="s">
        <v>1173</v>
      </c>
      <c r="J573" t="s">
        <v>1579</v>
      </c>
      <c r="X573">
        <v>121</v>
      </c>
      <c r="Y573">
        <v>100</v>
      </c>
      <c r="Z573">
        <v>104</v>
      </c>
      <c r="AA573">
        <v>111</v>
      </c>
      <c r="AB573">
        <v>126</v>
      </c>
      <c r="AC573">
        <v>126</v>
      </c>
      <c r="AD573">
        <v>143</v>
      </c>
    </row>
    <row r="574" spans="1:30" x14ac:dyDescent="0.25">
      <c r="A574" t="s">
        <v>1998</v>
      </c>
      <c r="B574" t="s">
        <v>67</v>
      </c>
      <c r="C574" t="s">
        <v>1576</v>
      </c>
      <c r="D574" t="s">
        <v>1957</v>
      </c>
      <c r="E574" t="s">
        <v>1999</v>
      </c>
      <c r="F574" s="1"/>
      <c r="G574" t="s">
        <v>1173</v>
      </c>
      <c r="J574" t="s">
        <v>1579</v>
      </c>
      <c r="X574">
        <v>2</v>
      </c>
      <c r="Y574">
        <v>0</v>
      </c>
      <c r="Z574">
        <v>0</v>
      </c>
      <c r="AA574">
        <v>0</v>
      </c>
      <c r="AB574">
        <v>0</v>
      </c>
      <c r="AC574">
        <v>0</v>
      </c>
      <c r="AD574">
        <v>0</v>
      </c>
    </row>
    <row r="575" spans="1:30" x14ac:dyDescent="0.25">
      <c r="A575" t="s">
        <v>2000</v>
      </c>
      <c r="B575" t="s">
        <v>67</v>
      </c>
      <c r="C575" t="s">
        <v>1576</v>
      </c>
      <c r="D575" t="s">
        <v>1647</v>
      </c>
      <c r="E575" t="s">
        <v>2001</v>
      </c>
      <c r="F575" s="1"/>
      <c r="G575" t="s">
        <v>1173</v>
      </c>
      <c r="J575" t="s">
        <v>1579</v>
      </c>
      <c r="X575">
        <v>0</v>
      </c>
      <c r="Y575">
        <v>2</v>
      </c>
      <c r="Z575">
        <v>47</v>
      </c>
      <c r="AA575">
        <v>57</v>
      </c>
      <c r="AB575">
        <v>56</v>
      </c>
      <c r="AC575">
        <v>68</v>
      </c>
      <c r="AD575">
        <v>101</v>
      </c>
    </row>
    <row r="576" spans="1:30" x14ac:dyDescent="0.25">
      <c r="A576" t="s">
        <v>2002</v>
      </c>
      <c r="B576" t="s">
        <v>67</v>
      </c>
      <c r="C576" t="s">
        <v>1576</v>
      </c>
      <c r="D576" t="s">
        <v>1601</v>
      </c>
      <c r="E576" t="s">
        <v>2003</v>
      </c>
      <c r="F576" s="1"/>
      <c r="G576" t="s">
        <v>1173</v>
      </c>
      <c r="J576" t="s">
        <v>1579</v>
      </c>
      <c r="X576">
        <v>7</v>
      </c>
      <c r="Y576">
        <v>18</v>
      </c>
      <c r="Z576">
        <v>26</v>
      </c>
      <c r="AA576">
        <v>479</v>
      </c>
      <c r="AB576">
        <v>550</v>
      </c>
      <c r="AC576">
        <v>527</v>
      </c>
      <c r="AD576">
        <v>575</v>
      </c>
    </row>
    <row r="577" spans="1:30" x14ac:dyDescent="0.25">
      <c r="A577" t="s">
        <v>2004</v>
      </c>
      <c r="B577" t="s">
        <v>67</v>
      </c>
      <c r="C577" t="s">
        <v>1576</v>
      </c>
      <c r="D577" t="s">
        <v>1601</v>
      </c>
      <c r="E577" t="s">
        <v>2005</v>
      </c>
      <c r="F577" s="1"/>
      <c r="G577" t="s">
        <v>1173</v>
      </c>
      <c r="J577" t="s">
        <v>1579</v>
      </c>
      <c r="X577">
        <v>1</v>
      </c>
      <c r="Y577">
        <v>4</v>
      </c>
      <c r="Z577">
        <v>2</v>
      </c>
      <c r="AA577">
        <v>337</v>
      </c>
      <c r="AB577">
        <v>302</v>
      </c>
      <c r="AC577">
        <v>227</v>
      </c>
      <c r="AD577">
        <v>228</v>
      </c>
    </row>
    <row r="578" spans="1:30" x14ac:dyDescent="0.25">
      <c r="A578" t="s">
        <v>2006</v>
      </c>
      <c r="B578" t="s">
        <v>67</v>
      </c>
      <c r="C578" t="s">
        <v>1576</v>
      </c>
      <c r="D578" t="s">
        <v>1601</v>
      </c>
      <c r="E578" t="s">
        <v>2007</v>
      </c>
      <c r="F578" s="1"/>
      <c r="G578" t="s">
        <v>1173</v>
      </c>
      <c r="J578" t="s">
        <v>1579</v>
      </c>
      <c r="X578">
        <v>4</v>
      </c>
      <c r="Y578">
        <v>9</v>
      </c>
      <c r="Z578">
        <v>14</v>
      </c>
      <c r="AA578">
        <v>724</v>
      </c>
      <c r="AB578">
        <v>781</v>
      </c>
      <c r="AC578">
        <v>703</v>
      </c>
      <c r="AD578">
        <v>668</v>
      </c>
    </row>
    <row r="579" spans="1:30" x14ac:dyDescent="0.25">
      <c r="A579" t="s">
        <v>2008</v>
      </c>
      <c r="B579" t="s">
        <v>67</v>
      </c>
      <c r="C579" t="s">
        <v>1576</v>
      </c>
      <c r="D579" t="s">
        <v>1601</v>
      </c>
      <c r="E579" t="s">
        <v>2009</v>
      </c>
      <c r="F579" s="1"/>
      <c r="G579" t="s">
        <v>1173</v>
      </c>
      <c r="J579" t="s">
        <v>1579</v>
      </c>
      <c r="X579">
        <v>2115</v>
      </c>
      <c r="Y579">
        <v>1970</v>
      </c>
      <c r="Z579">
        <v>1795</v>
      </c>
      <c r="AA579">
        <v>379</v>
      </c>
      <c r="AB579">
        <v>62</v>
      </c>
      <c r="AC579">
        <v>8</v>
      </c>
      <c r="AD579">
        <v>15</v>
      </c>
    </row>
    <row r="580" spans="1:30" x14ac:dyDescent="0.25">
      <c r="A580" t="s">
        <v>2010</v>
      </c>
      <c r="B580" t="s">
        <v>67</v>
      </c>
      <c r="C580" t="s">
        <v>1576</v>
      </c>
      <c r="D580" t="s">
        <v>1787</v>
      </c>
      <c r="E580" t="s">
        <v>2011</v>
      </c>
      <c r="F580" s="1"/>
      <c r="G580" t="s">
        <v>1173</v>
      </c>
      <c r="J580" t="s">
        <v>1579</v>
      </c>
      <c r="X580">
        <v>262</v>
      </c>
      <c r="Y580">
        <v>439</v>
      </c>
      <c r="Z580">
        <v>417</v>
      </c>
      <c r="AA580">
        <v>395</v>
      </c>
      <c r="AB580">
        <v>277</v>
      </c>
      <c r="AC580">
        <v>288</v>
      </c>
      <c r="AD580">
        <v>357</v>
      </c>
    </row>
    <row r="581" spans="1:30" x14ac:dyDescent="0.25">
      <c r="A581" t="s">
        <v>2012</v>
      </c>
      <c r="B581" t="s">
        <v>67</v>
      </c>
      <c r="C581" t="s">
        <v>1576</v>
      </c>
      <c r="D581" t="s">
        <v>1601</v>
      </c>
      <c r="E581" t="s">
        <v>2013</v>
      </c>
      <c r="F581" s="1"/>
      <c r="G581" t="s">
        <v>1173</v>
      </c>
      <c r="J581" t="s">
        <v>1579</v>
      </c>
      <c r="X581">
        <v>1182</v>
      </c>
      <c r="Y581">
        <v>763</v>
      </c>
      <c r="Z581">
        <v>989</v>
      </c>
      <c r="AA581">
        <v>714</v>
      </c>
      <c r="AB581">
        <v>955</v>
      </c>
      <c r="AC581">
        <v>817</v>
      </c>
      <c r="AD581">
        <v>782</v>
      </c>
    </row>
    <row r="582" spans="1:30" x14ac:dyDescent="0.25">
      <c r="A582" t="s">
        <v>2014</v>
      </c>
      <c r="B582" t="s">
        <v>67</v>
      </c>
      <c r="C582" t="s">
        <v>1576</v>
      </c>
      <c r="D582" t="s">
        <v>1629</v>
      </c>
      <c r="E582" t="s">
        <v>2015</v>
      </c>
      <c r="F582" s="1"/>
      <c r="G582" t="s">
        <v>1173</v>
      </c>
      <c r="J582" t="s">
        <v>1579</v>
      </c>
      <c r="X582">
        <v>1111</v>
      </c>
      <c r="Y582">
        <v>1240</v>
      </c>
      <c r="Z582">
        <v>1173</v>
      </c>
      <c r="AA582">
        <v>1281</v>
      </c>
      <c r="AB582">
        <v>1178</v>
      </c>
      <c r="AC582">
        <v>1253</v>
      </c>
      <c r="AD582">
        <v>1340</v>
      </c>
    </row>
    <row r="583" spans="1:30" x14ac:dyDescent="0.25">
      <c r="A583" t="s">
        <v>2016</v>
      </c>
      <c r="B583" t="s">
        <v>67</v>
      </c>
      <c r="C583" t="s">
        <v>1576</v>
      </c>
      <c r="D583" t="s">
        <v>1629</v>
      </c>
      <c r="E583" t="s">
        <v>2017</v>
      </c>
      <c r="F583" s="1"/>
      <c r="G583" t="s">
        <v>1173</v>
      </c>
      <c r="J583" t="s">
        <v>1579</v>
      </c>
      <c r="X583">
        <v>108</v>
      </c>
      <c r="Y583">
        <v>105</v>
      </c>
      <c r="Z583">
        <v>94</v>
      </c>
      <c r="AA583">
        <v>116</v>
      </c>
      <c r="AB583">
        <v>115</v>
      </c>
      <c r="AC583">
        <v>115</v>
      </c>
      <c r="AD583">
        <v>123</v>
      </c>
    </row>
    <row r="584" spans="1:30" x14ac:dyDescent="0.25">
      <c r="A584" t="s">
        <v>2018</v>
      </c>
      <c r="B584" t="s">
        <v>67</v>
      </c>
      <c r="C584" t="s">
        <v>1576</v>
      </c>
      <c r="D584" t="s">
        <v>1629</v>
      </c>
      <c r="E584" t="s">
        <v>2019</v>
      </c>
      <c r="F584" s="1"/>
      <c r="G584" t="s">
        <v>1173</v>
      </c>
      <c r="J584" t="s">
        <v>1579</v>
      </c>
      <c r="X584">
        <v>0</v>
      </c>
      <c r="Y584">
        <v>0</v>
      </c>
      <c r="Z584">
        <v>1</v>
      </c>
      <c r="AA584">
        <v>0</v>
      </c>
      <c r="AB584">
        <v>0</v>
      </c>
      <c r="AC584">
        <v>0</v>
      </c>
      <c r="AD584">
        <v>0</v>
      </c>
    </row>
    <row r="585" spans="1:30" x14ac:dyDescent="0.25">
      <c r="A585" t="s">
        <v>2020</v>
      </c>
      <c r="B585" t="s">
        <v>67</v>
      </c>
      <c r="C585" t="s">
        <v>1576</v>
      </c>
      <c r="D585" t="s">
        <v>1629</v>
      </c>
      <c r="E585" t="s">
        <v>2021</v>
      </c>
      <c r="F585" s="1"/>
      <c r="G585" t="s">
        <v>1173</v>
      </c>
      <c r="J585" t="s">
        <v>1579</v>
      </c>
      <c r="X585">
        <v>3</v>
      </c>
      <c r="Y585">
        <v>2</v>
      </c>
      <c r="Z585">
        <v>1</v>
      </c>
      <c r="AA585">
        <v>0</v>
      </c>
      <c r="AB585">
        <v>3</v>
      </c>
      <c r="AC585">
        <v>2</v>
      </c>
      <c r="AD585">
        <v>1</v>
      </c>
    </row>
    <row r="586" spans="1:30" x14ac:dyDescent="0.25">
      <c r="A586" t="s">
        <v>2022</v>
      </c>
      <c r="B586" t="s">
        <v>67</v>
      </c>
      <c r="C586" t="s">
        <v>1576</v>
      </c>
      <c r="D586" t="s">
        <v>1629</v>
      </c>
      <c r="E586" t="s">
        <v>2023</v>
      </c>
      <c r="F586" s="1"/>
      <c r="G586" t="s">
        <v>1173</v>
      </c>
      <c r="J586" t="s">
        <v>1579</v>
      </c>
      <c r="X586">
        <v>20</v>
      </c>
      <c r="Y586">
        <v>14</v>
      </c>
      <c r="Z586">
        <v>11</v>
      </c>
      <c r="AA586">
        <v>13</v>
      </c>
      <c r="AB586">
        <v>12</v>
      </c>
      <c r="AC586">
        <v>17</v>
      </c>
      <c r="AD586">
        <v>18</v>
      </c>
    </row>
    <row r="587" spans="1:30" x14ac:dyDescent="0.25">
      <c r="A587" t="s">
        <v>2024</v>
      </c>
      <c r="B587" t="s">
        <v>67</v>
      </c>
      <c r="C587" t="s">
        <v>1576</v>
      </c>
      <c r="D587" t="s">
        <v>1629</v>
      </c>
      <c r="E587" t="s">
        <v>2025</v>
      </c>
      <c r="F587" s="1"/>
      <c r="G587" t="s">
        <v>1173</v>
      </c>
      <c r="J587" t="s">
        <v>1579</v>
      </c>
      <c r="X587">
        <v>32</v>
      </c>
      <c r="Y587">
        <v>39</v>
      </c>
      <c r="Z587">
        <v>22</v>
      </c>
      <c r="AA587">
        <v>2</v>
      </c>
      <c r="AB587">
        <v>3</v>
      </c>
      <c r="AC587">
        <v>1</v>
      </c>
      <c r="AD587">
        <v>4</v>
      </c>
    </row>
    <row r="588" spans="1:30" x14ac:dyDescent="0.25">
      <c r="A588" t="s">
        <v>2026</v>
      </c>
      <c r="B588" t="s">
        <v>67</v>
      </c>
      <c r="C588" t="s">
        <v>1576</v>
      </c>
      <c r="D588" t="s">
        <v>1601</v>
      </c>
      <c r="E588" t="s">
        <v>2027</v>
      </c>
      <c r="F588" s="1"/>
      <c r="G588" t="s">
        <v>1173</v>
      </c>
      <c r="J588" t="s">
        <v>1579</v>
      </c>
      <c r="X588">
        <v>0</v>
      </c>
      <c r="Y588">
        <v>0</v>
      </c>
      <c r="Z588">
        <v>0</v>
      </c>
      <c r="AA588">
        <v>1</v>
      </c>
      <c r="AB588">
        <v>0</v>
      </c>
      <c r="AC588">
        <v>0</v>
      </c>
      <c r="AD588">
        <v>0</v>
      </c>
    </row>
    <row r="589" spans="1:30" x14ac:dyDescent="0.25">
      <c r="A589" t="s">
        <v>2028</v>
      </c>
      <c r="B589" t="s">
        <v>67</v>
      </c>
      <c r="C589" t="s">
        <v>1576</v>
      </c>
      <c r="D589" t="s">
        <v>1601</v>
      </c>
      <c r="E589" t="s">
        <v>2029</v>
      </c>
      <c r="F589" s="1"/>
      <c r="G589" t="s">
        <v>1173</v>
      </c>
      <c r="J589" t="s">
        <v>1579</v>
      </c>
      <c r="X589">
        <v>1146</v>
      </c>
      <c r="Y589">
        <v>1052</v>
      </c>
      <c r="Z589">
        <v>1033</v>
      </c>
      <c r="AA589">
        <v>1109</v>
      </c>
      <c r="AB589">
        <v>1121</v>
      </c>
      <c r="AC589">
        <v>968</v>
      </c>
      <c r="AD589">
        <v>871</v>
      </c>
    </row>
    <row r="590" spans="1:30" x14ac:dyDescent="0.25">
      <c r="A590" t="s">
        <v>2030</v>
      </c>
      <c r="B590" t="s">
        <v>67</v>
      </c>
      <c r="C590" t="s">
        <v>1576</v>
      </c>
      <c r="D590" t="s">
        <v>1601</v>
      </c>
      <c r="E590" t="s">
        <v>2031</v>
      </c>
      <c r="F590" s="1"/>
      <c r="G590" t="s">
        <v>1173</v>
      </c>
      <c r="J590" t="s">
        <v>1579</v>
      </c>
      <c r="X590">
        <v>303</v>
      </c>
      <c r="Y590">
        <v>562</v>
      </c>
      <c r="Z590">
        <v>508</v>
      </c>
      <c r="AA590">
        <v>448</v>
      </c>
      <c r="AB590">
        <v>241</v>
      </c>
      <c r="AC590">
        <v>252</v>
      </c>
      <c r="AD590">
        <v>244</v>
      </c>
    </row>
    <row r="591" spans="1:30" x14ac:dyDescent="0.25">
      <c r="A591" t="s">
        <v>2032</v>
      </c>
      <c r="B591" t="s">
        <v>67</v>
      </c>
      <c r="C591" t="s">
        <v>1576</v>
      </c>
      <c r="D591" t="s">
        <v>1601</v>
      </c>
      <c r="E591" t="s">
        <v>2033</v>
      </c>
      <c r="F591" s="1"/>
      <c r="G591" t="s">
        <v>1173</v>
      </c>
      <c r="J591" t="s">
        <v>1579</v>
      </c>
      <c r="X591">
        <v>328</v>
      </c>
      <c r="Y591">
        <v>344</v>
      </c>
      <c r="Z591">
        <v>365</v>
      </c>
      <c r="AA591">
        <v>361</v>
      </c>
      <c r="AB591">
        <v>417</v>
      </c>
      <c r="AC591">
        <v>414</v>
      </c>
      <c r="AD591">
        <v>451</v>
      </c>
    </row>
    <row r="592" spans="1:30" x14ac:dyDescent="0.25">
      <c r="A592" t="s">
        <v>2034</v>
      </c>
      <c r="B592" t="s">
        <v>67</v>
      </c>
      <c r="C592" t="s">
        <v>1576</v>
      </c>
      <c r="D592" t="s">
        <v>1601</v>
      </c>
      <c r="E592" t="s">
        <v>2035</v>
      </c>
      <c r="F592" s="1"/>
      <c r="G592" t="s">
        <v>1173</v>
      </c>
      <c r="J592" t="s">
        <v>1579</v>
      </c>
      <c r="X592">
        <v>36082</v>
      </c>
      <c r="Y592">
        <v>34601</v>
      </c>
      <c r="Z592">
        <v>31731</v>
      </c>
      <c r="AA592">
        <v>29268</v>
      </c>
      <c r="AB592">
        <v>29387</v>
      </c>
      <c r="AC592">
        <v>29109</v>
      </c>
      <c r="AD592">
        <v>26765</v>
      </c>
    </row>
    <row r="593" spans="1:30" x14ac:dyDescent="0.25">
      <c r="A593" t="s">
        <v>2036</v>
      </c>
      <c r="B593" t="s">
        <v>67</v>
      </c>
      <c r="C593" t="s">
        <v>1576</v>
      </c>
      <c r="D593" t="s">
        <v>1601</v>
      </c>
      <c r="E593" t="s">
        <v>2037</v>
      </c>
      <c r="F593" s="1"/>
      <c r="G593" t="s">
        <v>1173</v>
      </c>
      <c r="J593" t="s">
        <v>1579</v>
      </c>
      <c r="X593">
        <v>4726</v>
      </c>
      <c r="Y593">
        <v>5550</v>
      </c>
      <c r="Z593">
        <v>5618</v>
      </c>
      <c r="AA593">
        <v>4586</v>
      </c>
      <c r="AB593">
        <v>2863</v>
      </c>
      <c r="AC593">
        <v>1825</v>
      </c>
      <c r="AD593">
        <v>1179</v>
      </c>
    </row>
    <row r="594" spans="1:30" x14ac:dyDescent="0.25">
      <c r="A594" t="s">
        <v>2038</v>
      </c>
      <c r="B594" t="s">
        <v>67</v>
      </c>
      <c r="C594" t="s">
        <v>1576</v>
      </c>
      <c r="D594" t="s">
        <v>1601</v>
      </c>
      <c r="E594" t="s">
        <v>2039</v>
      </c>
      <c r="F594" s="1"/>
      <c r="G594" t="s">
        <v>1173</v>
      </c>
      <c r="J594" t="s">
        <v>1579</v>
      </c>
      <c r="X594">
        <v>7285</v>
      </c>
      <c r="Y594">
        <v>8460</v>
      </c>
      <c r="Z594">
        <v>7991</v>
      </c>
      <c r="AA594">
        <v>8079</v>
      </c>
      <c r="AB594">
        <v>8456</v>
      </c>
      <c r="AC594">
        <v>8294</v>
      </c>
      <c r="AD594">
        <v>7338</v>
      </c>
    </row>
    <row r="595" spans="1:30" x14ac:dyDescent="0.25">
      <c r="A595" t="s">
        <v>2040</v>
      </c>
      <c r="B595" t="s">
        <v>67</v>
      </c>
      <c r="C595" t="s">
        <v>1576</v>
      </c>
      <c r="D595" t="s">
        <v>1601</v>
      </c>
      <c r="E595" t="s">
        <v>2041</v>
      </c>
      <c r="F595" s="1"/>
      <c r="G595" t="s">
        <v>1173</v>
      </c>
      <c r="J595" t="s">
        <v>1579</v>
      </c>
      <c r="X595">
        <v>36545</v>
      </c>
      <c r="Y595">
        <v>43373</v>
      </c>
      <c r="Z595">
        <v>40876</v>
      </c>
      <c r="AA595">
        <v>40720</v>
      </c>
      <c r="AB595">
        <v>41799</v>
      </c>
      <c r="AC595">
        <v>42255</v>
      </c>
      <c r="AD595">
        <v>38402</v>
      </c>
    </row>
    <row r="596" spans="1:30" x14ac:dyDescent="0.25">
      <c r="A596" t="s">
        <v>2042</v>
      </c>
      <c r="B596" t="s">
        <v>67</v>
      </c>
      <c r="C596" t="s">
        <v>1576</v>
      </c>
      <c r="D596" t="s">
        <v>1601</v>
      </c>
      <c r="E596" t="s">
        <v>2043</v>
      </c>
      <c r="F596" s="1"/>
      <c r="G596" t="s">
        <v>1173</v>
      </c>
      <c r="J596" t="s">
        <v>1579</v>
      </c>
      <c r="X596">
        <v>980</v>
      </c>
      <c r="Y596">
        <v>970</v>
      </c>
      <c r="Z596">
        <v>1121</v>
      </c>
      <c r="AA596">
        <v>1291</v>
      </c>
      <c r="AB596">
        <v>1532</v>
      </c>
      <c r="AC596">
        <v>1395</v>
      </c>
      <c r="AD596">
        <v>1527</v>
      </c>
    </row>
    <row r="597" spans="1:30" x14ac:dyDescent="0.25">
      <c r="A597" t="s">
        <v>2044</v>
      </c>
      <c r="B597" t="s">
        <v>67</v>
      </c>
      <c r="C597" t="s">
        <v>1576</v>
      </c>
      <c r="D597" t="s">
        <v>1647</v>
      </c>
      <c r="E597" t="s">
        <v>2045</v>
      </c>
      <c r="F597" s="1"/>
      <c r="G597" t="s">
        <v>1173</v>
      </c>
      <c r="J597" t="s">
        <v>1579</v>
      </c>
      <c r="X597">
        <v>0</v>
      </c>
      <c r="Y597">
        <v>0</v>
      </c>
      <c r="Z597">
        <v>1</v>
      </c>
      <c r="AA597">
        <v>1</v>
      </c>
      <c r="AB597">
        <v>6</v>
      </c>
      <c r="AC597">
        <v>5</v>
      </c>
      <c r="AD597">
        <v>11</v>
      </c>
    </row>
    <row r="598" spans="1:30" x14ac:dyDescent="0.25">
      <c r="A598" t="s">
        <v>2046</v>
      </c>
      <c r="B598" t="s">
        <v>67</v>
      </c>
      <c r="C598" t="s">
        <v>1576</v>
      </c>
      <c r="D598" t="s">
        <v>1588</v>
      </c>
      <c r="E598" t="s">
        <v>2047</v>
      </c>
      <c r="F598" s="1"/>
      <c r="G598" t="s">
        <v>1173</v>
      </c>
      <c r="J598" t="s">
        <v>1579</v>
      </c>
      <c r="X598">
        <v>21</v>
      </c>
      <c r="Y598">
        <v>8</v>
      </c>
      <c r="Z598">
        <v>7</v>
      </c>
      <c r="AA598">
        <v>10</v>
      </c>
      <c r="AB598">
        <v>12</v>
      </c>
      <c r="AC598">
        <v>11</v>
      </c>
      <c r="AD598">
        <v>4</v>
      </c>
    </row>
    <row r="599" spans="1:30" x14ac:dyDescent="0.25">
      <c r="A599" t="s">
        <v>2048</v>
      </c>
      <c r="B599" t="s">
        <v>67</v>
      </c>
      <c r="C599" t="s">
        <v>1576</v>
      </c>
      <c r="D599" t="s">
        <v>1588</v>
      </c>
      <c r="E599" t="s">
        <v>2049</v>
      </c>
      <c r="F599" s="1"/>
      <c r="G599" t="s">
        <v>1173</v>
      </c>
      <c r="J599" t="s">
        <v>1579</v>
      </c>
      <c r="X599">
        <v>387</v>
      </c>
      <c r="Y599">
        <v>353</v>
      </c>
      <c r="Z599">
        <v>380</v>
      </c>
      <c r="AA599">
        <v>400</v>
      </c>
      <c r="AB599">
        <v>313</v>
      </c>
      <c r="AC599">
        <v>324</v>
      </c>
      <c r="AD599">
        <v>542</v>
      </c>
    </row>
    <row r="600" spans="1:30" x14ac:dyDescent="0.25">
      <c r="A600" t="s">
        <v>2050</v>
      </c>
      <c r="B600" t="s">
        <v>67</v>
      </c>
      <c r="C600" t="s">
        <v>1576</v>
      </c>
      <c r="D600" t="s">
        <v>1588</v>
      </c>
      <c r="E600" t="s">
        <v>2051</v>
      </c>
      <c r="F600" s="1"/>
      <c r="G600" t="s">
        <v>1173</v>
      </c>
      <c r="J600" t="s">
        <v>1579</v>
      </c>
      <c r="X600">
        <v>169</v>
      </c>
      <c r="Y600">
        <v>188</v>
      </c>
      <c r="Z600">
        <v>166</v>
      </c>
      <c r="AA600">
        <v>183</v>
      </c>
      <c r="AB600">
        <v>167</v>
      </c>
      <c r="AC600">
        <v>161</v>
      </c>
      <c r="AD600">
        <v>162</v>
      </c>
    </row>
    <row r="601" spans="1:30" x14ac:dyDescent="0.25">
      <c r="A601" t="s">
        <v>2052</v>
      </c>
      <c r="B601" t="s">
        <v>67</v>
      </c>
      <c r="C601" t="s">
        <v>1576</v>
      </c>
      <c r="D601" t="s">
        <v>1588</v>
      </c>
      <c r="E601" t="s">
        <v>2053</v>
      </c>
      <c r="F601" s="1"/>
      <c r="G601" t="s">
        <v>1173</v>
      </c>
      <c r="J601" t="s">
        <v>1579</v>
      </c>
      <c r="X601">
        <v>73</v>
      </c>
      <c r="Y601">
        <v>84</v>
      </c>
      <c r="Z601">
        <v>118</v>
      </c>
      <c r="AA601">
        <v>106</v>
      </c>
      <c r="AB601">
        <v>166</v>
      </c>
      <c r="AC601">
        <v>103</v>
      </c>
      <c r="AD601">
        <v>170</v>
      </c>
    </row>
    <row r="602" spans="1:30" x14ac:dyDescent="0.25">
      <c r="A602" t="s">
        <v>2054</v>
      </c>
      <c r="B602" t="s">
        <v>67</v>
      </c>
      <c r="C602" t="s">
        <v>1576</v>
      </c>
      <c r="D602" t="s">
        <v>1588</v>
      </c>
      <c r="E602" t="s">
        <v>2055</v>
      </c>
      <c r="F602" s="1"/>
      <c r="G602" t="s">
        <v>1173</v>
      </c>
      <c r="J602" t="s">
        <v>1579</v>
      </c>
      <c r="X602">
        <v>1631</v>
      </c>
      <c r="Y602">
        <v>1761</v>
      </c>
      <c r="Z602">
        <v>1759</v>
      </c>
      <c r="AA602">
        <v>1869</v>
      </c>
      <c r="AB602">
        <v>1759</v>
      </c>
      <c r="AC602">
        <v>1750</v>
      </c>
      <c r="AD602">
        <v>1929</v>
      </c>
    </row>
    <row r="603" spans="1:30" x14ac:dyDescent="0.25">
      <c r="A603" t="s">
        <v>2056</v>
      </c>
      <c r="B603" t="s">
        <v>67</v>
      </c>
      <c r="C603" t="s">
        <v>1576</v>
      </c>
      <c r="D603" t="s">
        <v>1604</v>
      </c>
      <c r="E603" t="s">
        <v>2057</v>
      </c>
      <c r="F603" s="1"/>
      <c r="G603" t="s">
        <v>1173</v>
      </c>
      <c r="J603" t="s">
        <v>1579</v>
      </c>
      <c r="X603">
        <v>11</v>
      </c>
      <c r="Y603">
        <v>13</v>
      </c>
      <c r="Z603">
        <v>9</v>
      </c>
      <c r="AA603">
        <v>10</v>
      </c>
      <c r="AB603">
        <v>12</v>
      </c>
      <c r="AC603">
        <v>6</v>
      </c>
      <c r="AD603">
        <v>8</v>
      </c>
    </row>
    <row r="604" spans="1:30" x14ac:dyDescent="0.25">
      <c r="A604" t="s">
        <v>2058</v>
      </c>
      <c r="B604" t="s">
        <v>67</v>
      </c>
      <c r="C604" t="s">
        <v>1576</v>
      </c>
      <c r="D604" t="s">
        <v>1717</v>
      </c>
      <c r="E604" t="s">
        <v>2059</v>
      </c>
      <c r="F604" s="1"/>
      <c r="G604" t="s">
        <v>1173</v>
      </c>
      <c r="J604" t="s">
        <v>1579</v>
      </c>
      <c r="X604">
        <v>67</v>
      </c>
      <c r="Y604">
        <v>54</v>
      </c>
      <c r="Z604">
        <v>34</v>
      </c>
      <c r="AA604">
        <v>24</v>
      </c>
      <c r="AB604">
        <v>22</v>
      </c>
      <c r="AC604">
        <v>17</v>
      </c>
      <c r="AD604">
        <v>25</v>
      </c>
    </row>
    <row r="605" spans="1:30" x14ac:dyDescent="0.25">
      <c r="A605" t="s">
        <v>2060</v>
      </c>
      <c r="B605" t="s">
        <v>67</v>
      </c>
      <c r="C605" t="s">
        <v>1576</v>
      </c>
      <c r="D605" t="s">
        <v>1591</v>
      </c>
      <c r="E605" t="s">
        <v>2061</v>
      </c>
      <c r="F605" s="1"/>
      <c r="G605" t="s">
        <v>1173</v>
      </c>
      <c r="J605" t="s">
        <v>1579</v>
      </c>
      <c r="X605">
        <v>0</v>
      </c>
      <c r="Y605">
        <v>3</v>
      </c>
      <c r="Z605">
        <v>0</v>
      </c>
      <c r="AA605">
        <v>0</v>
      </c>
      <c r="AB605">
        <v>0</v>
      </c>
      <c r="AC605">
        <v>0</v>
      </c>
      <c r="AD605">
        <v>0</v>
      </c>
    </row>
    <row r="606" spans="1:30" x14ac:dyDescent="0.25">
      <c r="A606" t="s">
        <v>2062</v>
      </c>
      <c r="B606" t="s">
        <v>67</v>
      </c>
      <c r="C606" t="s">
        <v>1576</v>
      </c>
      <c r="D606" t="s">
        <v>1629</v>
      </c>
      <c r="E606" t="s">
        <v>2063</v>
      </c>
      <c r="F606" s="1"/>
      <c r="G606" t="s">
        <v>1173</v>
      </c>
      <c r="J606" t="s">
        <v>1579</v>
      </c>
      <c r="X606">
        <v>7</v>
      </c>
      <c r="Y606">
        <v>4</v>
      </c>
      <c r="Z606">
        <v>6</v>
      </c>
      <c r="AA606">
        <v>7</v>
      </c>
      <c r="AB606">
        <v>9</v>
      </c>
      <c r="AC606">
        <v>4</v>
      </c>
      <c r="AD606">
        <v>0</v>
      </c>
    </row>
    <row r="607" spans="1:30" x14ac:dyDescent="0.25">
      <c r="A607" t="s">
        <v>2064</v>
      </c>
      <c r="B607" t="s">
        <v>67</v>
      </c>
      <c r="C607" t="s">
        <v>1576</v>
      </c>
      <c r="D607" t="s">
        <v>1621</v>
      </c>
      <c r="E607" t="s">
        <v>2065</v>
      </c>
      <c r="F607" s="1"/>
      <c r="G607" t="s">
        <v>1173</v>
      </c>
      <c r="J607" t="s">
        <v>1579</v>
      </c>
      <c r="X607">
        <v>4</v>
      </c>
      <c r="Y607">
        <v>4</v>
      </c>
      <c r="Z607">
        <v>4</v>
      </c>
      <c r="AA607">
        <v>6</v>
      </c>
      <c r="AB607">
        <v>8</v>
      </c>
      <c r="AC607">
        <v>5</v>
      </c>
      <c r="AD607">
        <v>5</v>
      </c>
    </row>
    <row r="608" spans="1:30" x14ac:dyDescent="0.25">
      <c r="A608" t="s">
        <v>2066</v>
      </c>
      <c r="B608" t="s">
        <v>67</v>
      </c>
      <c r="C608" t="s">
        <v>1576</v>
      </c>
      <c r="D608" t="s">
        <v>1601</v>
      </c>
      <c r="E608" t="s">
        <v>2067</v>
      </c>
      <c r="F608" s="1"/>
      <c r="G608" t="s">
        <v>1173</v>
      </c>
      <c r="J608" t="s">
        <v>1579</v>
      </c>
      <c r="X608">
        <v>0</v>
      </c>
      <c r="Y608">
        <v>0</v>
      </c>
      <c r="Z608">
        <v>0</v>
      </c>
      <c r="AA608">
        <v>0</v>
      </c>
      <c r="AB608">
        <v>0</v>
      </c>
      <c r="AC608">
        <v>0</v>
      </c>
      <c r="AD608">
        <v>1</v>
      </c>
    </row>
    <row r="609" spans="1:30" x14ac:dyDescent="0.25">
      <c r="A609" t="s">
        <v>2068</v>
      </c>
      <c r="B609" t="s">
        <v>67</v>
      </c>
      <c r="C609" t="s">
        <v>1576</v>
      </c>
      <c r="D609" t="s">
        <v>194</v>
      </c>
      <c r="E609" t="s">
        <v>2069</v>
      </c>
      <c r="F609" s="1"/>
      <c r="G609" t="s">
        <v>1173</v>
      </c>
      <c r="J609" t="s">
        <v>1579</v>
      </c>
      <c r="X609">
        <v>0</v>
      </c>
      <c r="Y609">
        <v>0</v>
      </c>
      <c r="Z609">
        <v>0</v>
      </c>
      <c r="AA609">
        <v>0</v>
      </c>
      <c r="AB609">
        <v>0</v>
      </c>
      <c r="AC609">
        <v>1</v>
      </c>
      <c r="AD609">
        <v>1</v>
      </c>
    </row>
    <row r="610" spans="1:30" x14ac:dyDescent="0.25">
      <c r="A610" t="s">
        <v>2070</v>
      </c>
      <c r="B610" t="s">
        <v>67</v>
      </c>
      <c r="C610" t="s">
        <v>1576</v>
      </c>
      <c r="D610" t="s">
        <v>2071</v>
      </c>
      <c r="E610" t="s">
        <v>2072</v>
      </c>
      <c r="F610" s="1"/>
      <c r="G610" t="s">
        <v>1173</v>
      </c>
      <c r="J610" t="s">
        <v>1579</v>
      </c>
      <c r="X610">
        <v>10</v>
      </c>
      <c r="Y610">
        <v>10</v>
      </c>
      <c r="Z610">
        <v>1</v>
      </c>
      <c r="AA610">
        <v>24</v>
      </c>
      <c r="AB610">
        <v>233</v>
      </c>
      <c r="AC610">
        <v>16</v>
      </c>
      <c r="AD610">
        <v>2</v>
      </c>
    </row>
    <row r="611" spans="1:30" x14ac:dyDescent="0.25">
      <c r="A611" t="s">
        <v>2073</v>
      </c>
      <c r="B611" t="s">
        <v>67</v>
      </c>
      <c r="C611" t="s">
        <v>1576</v>
      </c>
      <c r="D611" t="s">
        <v>1601</v>
      </c>
      <c r="E611" t="s">
        <v>2074</v>
      </c>
      <c r="F611" s="1"/>
      <c r="G611" t="s">
        <v>1173</v>
      </c>
      <c r="J611" t="s">
        <v>1579</v>
      </c>
      <c r="X611">
        <v>6</v>
      </c>
      <c r="Y611">
        <v>6</v>
      </c>
      <c r="Z611">
        <v>5</v>
      </c>
      <c r="AA611">
        <v>10</v>
      </c>
      <c r="AB611">
        <v>10</v>
      </c>
      <c r="AC611">
        <v>7</v>
      </c>
      <c r="AD611">
        <v>2</v>
      </c>
    </row>
    <row r="612" spans="1:30" x14ac:dyDescent="0.25">
      <c r="A612" t="s">
        <v>2075</v>
      </c>
      <c r="B612" t="s">
        <v>67</v>
      </c>
      <c r="C612" t="s">
        <v>1576</v>
      </c>
      <c r="D612" t="s">
        <v>1588</v>
      </c>
      <c r="E612" t="s">
        <v>2076</v>
      </c>
      <c r="F612" s="1"/>
      <c r="G612" t="s">
        <v>1173</v>
      </c>
      <c r="J612" t="s">
        <v>1579</v>
      </c>
      <c r="X612">
        <v>52</v>
      </c>
      <c r="Y612">
        <v>56</v>
      </c>
      <c r="Z612">
        <v>39</v>
      </c>
      <c r="AA612">
        <v>32</v>
      </c>
      <c r="AB612">
        <v>24</v>
      </c>
      <c r="AC612">
        <v>16</v>
      </c>
      <c r="AD612">
        <v>28</v>
      </c>
    </row>
    <row r="613" spans="1:30" x14ac:dyDescent="0.25">
      <c r="A613" t="s">
        <v>2077</v>
      </c>
      <c r="B613" t="s">
        <v>67</v>
      </c>
      <c r="C613" t="s">
        <v>1576</v>
      </c>
      <c r="D613" t="s">
        <v>194</v>
      </c>
      <c r="E613" t="s">
        <v>2078</v>
      </c>
      <c r="F613" s="1"/>
      <c r="G613" t="s">
        <v>1173</v>
      </c>
      <c r="J613" t="s">
        <v>1579</v>
      </c>
      <c r="X613">
        <v>47</v>
      </c>
      <c r="Y613">
        <v>43</v>
      </c>
      <c r="Z613">
        <v>48</v>
      </c>
      <c r="AA613">
        <v>81</v>
      </c>
      <c r="AB613">
        <v>71</v>
      </c>
      <c r="AC613">
        <v>66</v>
      </c>
      <c r="AD613">
        <v>71</v>
      </c>
    </row>
    <row r="614" spans="1:30" x14ac:dyDescent="0.25">
      <c r="A614" t="s">
        <v>2079</v>
      </c>
      <c r="B614" t="s">
        <v>67</v>
      </c>
      <c r="C614" t="s">
        <v>1576</v>
      </c>
      <c r="D614" t="s">
        <v>194</v>
      </c>
      <c r="E614" t="s">
        <v>2080</v>
      </c>
      <c r="F614" s="1"/>
      <c r="G614" t="s">
        <v>1173</v>
      </c>
      <c r="J614" t="s">
        <v>1579</v>
      </c>
      <c r="X614">
        <v>38</v>
      </c>
      <c r="Y614">
        <v>38</v>
      </c>
      <c r="Z614">
        <v>50</v>
      </c>
      <c r="AA614">
        <v>55</v>
      </c>
      <c r="AB614">
        <v>48</v>
      </c>
      <c r="AC614">
        <v>40</v>
      </c>
      <c r="AD614">
        <v>48</v>
      </c>
    </row>
    <row r="615" spans="1:30" x14ac:dyDescent="0.25">
      <c r="A615" t="s">
        <v>2081</v>
      </c>
      <c r="B615" t="s">
        <v>67</v>
      </c>
      <c r="C615" t="s">
        <v>1576</v>
      </c>
      <c r="D615" t="s">
        <v>1601</v>
      </c>
      <c r="E615" t="s">
        <v>2082</v>
      </c>
      <c r="F615" s="1"/>
      <c r="G615" t="s">
        <v>1173</v>
      </c>
      <c r="J615" t="s">
        <v>1579</v>
      </c>
      <c r="X615">
        <v>0</v>
      </c>
      <c r="Y615">
        <v>0</v>
      </c>
      <c r="Z615">
        <v>0</v>
      </c>
      <c r="AA615">
        <v>1</v>
      </c>
      <c r="AB615">
        <v>2</v>
      </c>
      <c r="AC615">
        <v>1</v>
      </c>
      <c r="AD615">
        <v>1</v>
      </c>
    </row>
    <row r="616" spans="1:30" x14ac:dyDescent="0.25">
      <c r="A616" t="s">
        <v>2083</v>
      </c>
      <c r="B616" t="s">
        <v>67</v>
      </c>
      <c r="C616" t="s">
        <v>1576</v>
      </c>
      <c r="D616" t="s">
        <v>2084</v>
      </c>
      <c r="E616" t="s">
        <v>2085</v>
      </c>
      <c r="F616" s="1"/>
      <c r="G616" t="s">
        <v>1173</v>
      </c>
      <c r="J616" t="s">
        <v>1579</v>
      </c>
      <c r="X616">
        <v>0</v>
      </c>
      <c r="Y616">
        <v>1</v>
      </c>
      <c r="Z616">
        <v>0</v>
      </c>
      <c r="AA616">
        <v>0</v>
      </c>
      <c r="AB616">
        <v>0</v>
      </c>
      <c r="AC616">
        <v>1</v>
      </c>
      <c r="AD616">
        <v>0</v>
      </c>
    </row>
    <row r="617" spans="1:30" x14ac:dyDescent="0.25">
      <c r="A617" t="s">
        <v>2086</v>
      </c>
      <c r="B617" t="s">
        <v>67</v>
      </c>
      <c r="C617" t="s">
        <v>1576</v>
      </c>
      <c r="D617" t="s">
        <v>2084</v>
      </c>
      <c r="E617" t="s">
        <v>2087</v>
      </c>
      <c r="F617" s="1"/>
      <c r="G617" t="s">
        <v>1173</v>
      </c>
      <c r="J617" t="s">
        <v>1579</v>
      </c>
      <c r="X617">
        <v>6</v>
      </c>
      <c r="Y617">
        <v>3</v>
      </c>
      <c r="Z617">
        <v>11</v>
      </c>
      <c r="AA617">
        <v>7</v>
      </c>
      <c r="AB617">
        <v>6</v>
      </c>
      <c r="AC617">
        <v>6</v>
      </c>
      <c r="AD617">
        <v>7</v>
      </c>
    </row>
    <row r="618" spans="1:30" x14ac:dyDescent="0.25">
      <c r="A618" t="s">
        <v>2088</v>
      </c>
      <c r="B618" t="s">
        <v>67</v>
      </c>
      <c r="C618" t="s">
        <v>1576</v>
      </c>
      <c r="D618" t="s">
        <v>1601</v>
      </c>
      <c r="E618" t="s">
        <v>2089</v>
      </c>
      <c r="F618" s="1"/>
      <c r="G618" t="s">
        <v>1173</v>
      </c>
      <c r="J618" t="s">
        <v>1579</v>
      </c>
      <c r="X618">
        <v>0</v>
      </c>
      <c r="Y618">
        <v>0</v>
      </c>
      <c r="Z618">
        <v>0</v>
      </c>
      <c r="AA618">
        <v>0</v>
      </c>
      <c r="AB618">
        <v>2</v>
      </c>
      <c r="AC618">
        <v>2</v>
      </c>
      <c r="AD618">
        <v>2</v>
      </c>
    </row>
    <row r="619" spans="1:30" x14ac:dyDescent="0.25">
      <c r="A619" t="s">
        <v>2090</v>
      </c>
      <c r="B619" t="s">
        <v>67</v>
      </c>
      <c r="C619" t="s">
        <v>1576</v>
      </c>
      <c r="D619" t="s">
        <v>1601</v>
      </c>
      <c r="E619" t="s">
        <v>2091</v>
      </c>
      <c r="F619" s="1"/>
      <c r="G619" t="s">
        <v>1173</v>
      </c>
      <c r="J619" t="s">
        <v>1579</v>
      </c>
      <c r="X619">
        <v>0</v>
      </c>
      <c r="Y619">
        <v>2</v>
      </c>
      <c r="Z619">
        <v>3</v>
      </c>
      <c r="AA619">
        <v>1</v>
      </c>
      <c r="AB619">
        <v>1</v>
      </c>
      <c r="AC619">
        <v>1</v>
      </c>
      <c r="AD619">
        <v>0</v>
      </c>
    </row>
    <row r="620" spans="1:30" x14ac:dyDescent="0.25">
      <c r="A620" t="s">
        <v>2092</v>
      </c>
      <c r="B620" t="s">
        <v>67</v>
      </c>
      <c r="C620" t="s">
        <v>1576</v>
      </c>
      <c r="D620" t="s">
        <v>1601</v>
      </c>
      <c r="E620" t="s">
        <v>2093</v>
      </c>
      <c r="F620" s="1"/>
      <c r="G620" t="s">
        <v>1173</v>
      </c>
      <c r="J620" t="s">
        <v>1579</v>
      </c>
      <c r="X620">
        <v>15</v>
      </c>
      <c r="Y620">
        <v>11</v>
      </c>
      <c r="Z620">
        <v>4</v>
      </c>
      <c r="AA620">
        <v>2</v>
      </c>
      <c r="AB620">
        <v>1</v>
      </c>
      <c r="AC620">
        <v>1</v>
      </c>
      <c r="AD620">
        <v>0</v>
      </c>
    </row>
    <row r="621" spans="1:30" x14ac:dyDescent="0.25">
      <c r="A621" t="s">
        <v>2094</v>
      </c>
      <c r="B621" t="s">
        <v>67</v>
      </c>
      <c r="C621" t="s">
        <v>1576</v>
      </c>
      <c r="D621" t="s">
        <v>1588</v>
      </c>
      <c r="E621" t="s">
        <v>2095</v>
      </c>
      <c r="F621" s="1"/>
      <c r="G621" t="s">
        <v>1173</v>
      </c>
      <c r="J621" t="s">
        <v>1579</v>
      </c>
      <c r="X621">
        <v>35</v>
      </c>
      <c r="Y621">
        <v>33</v>
      </c>
      <c r="Z621">
        <v>12</v>
      </c>
      <c r="AA621">
        <v>0</v>
      </c>
      <c r="AB621">
        <v>1</v>
      </c>
      <c r="AC621">
        <v>0</v>
      </c>
      <c r="AD621">
        <v>0</v>
      </c>
    </row>
    <row r="622" spans="1:30" x14ac:dyDescent="0.25">
      <c r="A622" t="s">
        <v>2096</v>
      </c>
      <c r="B622" t="s">
        <v>67</v>
      </c>
      <c r="C622" t="s">
        <v>1576</v>
      </c>
      <c r="D622" t="s">
        <v>1870</v>
      </c>
      <c r="E622" t="s">
        <v>2097</v>
      </c>
      <c r="F622" s="1"/>
      <c r="G622" t="s">
        <v>1173</v>
      </c>
      <c r="J622" t="s">
        <v>1579</v>
      </c>
      <c r="X622">
        <v>31</v>
      </c>
      <c r="Y622">
        <v>28</v>
      </c>
      <c r="Z622">
        <v>31</v>
      </c>
      <c r="AA622">
        <v>39</v>
      </c>
      <c r="AB622">
        <v>51</v>
      </c>
      <c r="AC622">
        <v>115</v>
      </c>
      <c r="AD622">
        <v>38</v>
      </c>
    </row>
    <row r="623" spans="1:30" x14ac:dyDescent="0.25">
      <c r="A623" t="s">
        <v>2098</v>
      </c>
      <c r="B623" t="s">
        <v>67</v>
      </c>
      <c r="C623" t="s">
        <v>1576</v>
      </c>
      <c r="D623" t="s">
        <v>194</v>
      </c>
      <c r="E623" t="s">
        <v>2099</v>
      </c>
      <c r="F623" s="1"/>
      <c r="G623" t="s">
        <v>1173</v>
      </c>
      <c r="J623" t="s">
        <v>1579</v>
      </c>
      <c r="X623">
        <v>7</v>
      </c>
      <c r="Y623">
        <v>12</v>
      </c>
      <c r="Z623">
        <v>5</v>
      </c>
      <c r="AA623">
        <v>6</v>
      </c>
      <c r="AB623">
        <v>23</v>
      </c>
      <c r="AC623">
        <v>13</v>
      </c>
      <c r="AD623">
        <v>15</v>
      </c>
    </row>
    <row r="624" spans="1:30" x14ac:dyDescent="0.25">
      <c r="A624" t="s">
        <v>2100</v>
      </c>
      <c r="B624" t="s">
        <v>67</v>
      </c>
      <c r="C624" t="s">
        <v>1576</v>
      </c>
      <c r="D624" t="s">
        <v>1750</v>
      </c>
      <c r="E624" t="s">
        <v>2101</v>
      </c>
      <c r="F624" s="1"/>
      <c r="G624" t="s">
        <v>1173</v>
      </c>
      <c r="J624" t="s">
        <v>1579</v>
      </c>
      <c r="X624">
        <v>965</v>
      </c>
      <c r="Y624">
        <v>954</v>
      </c>
      <c r="Z624">
        <v>967</v>
      </c>
      <c r="AA624">
        <v>532</v>
      </c>
      <c r="AB624">
        <v>271</v>
      </c>
      <c r="AC624">
        <v>136</v>
      </c>
      <c r="AD624">
        <v>41</v>
      </c>
    </row>
    <row r="625" spans="1:30" x14ac:dyDescent="0.25">
      <c r="A625" t="s">
        <v>2102</v>
      </c>
      <c r="B625" t="s">
        <v>67</v>
      </c>
      <c r="C625" t="s">
        <v>1576</v>
      </c>
      <c r="D625" t="s">
        <v>1588</v>
      </c>
      <c r="E625" t="s">
        <v>2103</v>
      </c>
      <c r="F625" s="1"/>
      <c r="G625" t="s">
        <v>1173</v>
      </c>
      <c r="J625" t="s">
        <v>1579</v>
      </c>
      <c r="X625">
        <v>0</v>
      </c>
      <c r="Y625">
        <v>1</v>
      </c>
      <c r="Z625">
        <v>1</v>
      </c>
      <c r="AA625">
        <v>10</v>
      </c>
      <c r="AB625">
        <v>13</v>
      </c>
      <c r="AC625">
        <v>6</v>
      </c>
      <c r="AD625">
        <v>9</v>
      </c>
    </row>
    <row r="626" spans="1:30" x14ac:dyDescent="0.25">
      <c r="A626" t="s">
        <v>2104</v>
      </c>
      <c r="B626" t="s">
        <v>67</v>
      </c>
      <c r="C626" t="s">
        <v>1576</v>
      </c>
      <c r="D626" t="s">
        <v>1626</v>
      </c>
      <c r="E626" t="s">
        <v>2105</v>
      </c>
      <c r="F626" s="1"/>
      <c r="G626" t="s">
        <v>1173</v>
      </c>
      <c r="J626" t="s">
        <v>1579</v>
      </c>
      <c r="X626">
        <v>0</v>
      </c>
      <c r="Y626">
        <v>0</v>
      </c>
      <c r="Z626">
        <v>0</v>
      </c>
      <c r="AA626">
        <v>0</v>
      </c>
      <c r="AB626">
        <v>0</v>
      </c>
      <c r="AC626">
        <v>0</v>
      </c>
      <c r="AD626">
        <v>2</v>
      </c>
    </row>
    <row r="627" spans="1:30" x14ac:dyDescent="0.25">
      <c r="A627" t="s">
        <v>2106</v>
      </c>
      <c r="B627" t="s">
        <v>67</v>
      </c>
      <c r="C627" t="s">
        <v>1576</v>
      </c>
      <c r="D627" t="s">
        <v>1919</v>
      </c>
      <c r="E627" t="s">
        <v>2107</v>
      </c>
      <c r="F627" s="1"/>
      <c r="G627" t="s">
        <v>1173</v>
      </c>
      <c r="J627" t="s">
        <v>1579</v>
      </c>
      <c r="X627">
        <v>0</v>
      </c>
      <c r="Y627">
        <v>0</v>
      </c>
      <c r="Z627">
        <v>0</v>
      </c>
      <c r="AA627">
        <v>1</v>
      </c>
      <c r="AB627">
        <v>0</v>
      </c>
      <c r="AC627">
        <v>0</v>
      </c>
      <c r="AD627">
        <v>0</v>
      </c>
    </row>
    <row r="628" spans="1:30" x14ac:dyDescent="0.25">
      <c r="A628" t="s">
        <v>2108</v>
      </c>
      <c r="B628" t="s">
        <v>67</v>
      </c>
      <c r="C628" t="s">
        <v>1576</v>
      </c>
      <c r="D628" t="s">
        <v>2071</v>
      </c>
      <c r="E628" t="s">
        <v>2109</v>
      </c>
      <c r="F628" s="1"/>
      <c r="G628" t="s">
        <v>1173</v>
      </c>
      <c r="J628" t="s">
        <v>1579</v>
      </c>
      <c r="X628">
        <v>16</v>
      </c>
      <c r="Y628">
        <v>5</v>
      </c>
      <c r="Z628">
        <v>2</v>
      </c>
      <c r="AA628">
        <v>16</v>
      </c>
      <c r="AB628">
        <v>27</v>
      </c>
      <c r="AC628">
        <v>9</v>
      </c>
      <c r="AD628">
        <v>2</v>
      </c>
    </row>
    <row r="629" spans="1:30" x14ac:dyDescent="0.25">
      <c r="A629" t="s">
        <v>2110</v>
      </c>
      <c r="B629" t="s">
        <v>67</v>
      </c>
      <c r="C629" t="s">
        <v>1576</v>
      </c>
      <c r="D629" t="s">
        <v>2084</v>
      </c>
      <c r="E629" t="s">
        <v>2111</v>
      </c>
      <c r="F629" s="1"/>
      <c r="G629" t="s">
        <v>1173</v>
      </c>
      <c r="J629" t="s">
        <v>1579</v>
      </c>
      <c r="X629">
        <v>3</v>
      </c>
      <c r="Y629">
        <v>3</v>
      </c>
      <c r="Z629">
        <v>7</v>
      </c>
      <c r="AA629">
        <v>6</v>
      </c>
      <c r="AB629">
        <v>3</v>
      </c>
      <c r="AC629">
        <v>6</v>
      </c>
      <c r="AD629">
        <v>7</v>
      </c>
    </row>
    <row r="630" spans="1:30" x14ac:dyDescent="0.25">
      <c r="A630" t="s">
        <v>2112</v>
      </c>
      <c r="B630" t="s">
        <v>67</v>
      </c>
      <c r="C630" t="s">
        <v>1576</v>
      </c>
      <c r="D630" t="s">
        <v>194</v>
      </c>
      <c r="E630" t="s">
        <v>2113</v>
      </c>
      <c r="F630" s="1"/>
      <c r="G630" t="s">
        <v>1173</v>
      </c>
      <c r="J630" t="s">
        <v>1579</v>
      </c>
      <c r="X630">
        <v>20</v>
      </c>
      <c r="Y630">
        <v>21</v>
      </c>
      <c r="Z630">
        <v>19</v>
      </c>
      <c r="AA630">
        <v>17</v>
      </c>
      <c r="AB630">
        <v>22</v>
      </c>
      <c r="AC630">
        <v>18</v>
      </c>
      <c r="AD630">
        <v>34</v>
      </c>
    </row>
    <row r="631" spans="1:30" x14ac:dyDescent="0.25">
      <c r="A631" t="s">
        <v>2114</v>
      </c>
      <c r="B631" t="s">
        <v>67</v>
      </c>
      <c r="C631" t="s">
        <v>1576</v>
      </c>
      <c r="D631" t="s">
        <v>1601</v>
      </c>
      <c r="E631" t="s">
        <v>2115</v>
      </c>
      <c r="F631" s="1"/>
      <c r="G631" t="s">
        <v>1173</v>
      </c>
      <c r="J631" t="s">
        <v>1579</v>
      </c>
      <c r="X631">
        <v>10</v>
      </c>
      <c r="Y631">
        <v>19</v>
      </c>
      <c r="Z631">
        <v>18</v>
      </c>
      <c r="AA631">
        <v>23</v>
      </c>
      <c r="AB631">
        <v>5</v>
      </c>
      <c r="AC631">
        <v>2</v>
      </c>
      <c r="AD631">
        <v>11</v>
      </c>
    </row>
    <row r="632" spans="1:30" x14ac:dyDescent="0.25">
      <c r="A632" t="s">
        <v>2116</v>
      </c>
      <c r="B632" t="s">
        <v>67</v>
      </c>
      <c r="C632" t="s">
        <v>1576</v>
      </c>
      <c r="D632" t="s">
        <v>1798</v>
      </c>
      <c r="E632" t="s">
        <v>2117</v>
      </c>
      <c r="F632" s="1"/>
      <c r="G632" t="s">
        <v>1173</v>
      </c>
      <c r="J632" t="s">
        <v>1579</v>
      </c>
      <c r="X632">
        <v>0</v>
      </c>
      <c r="Y632">
        <v>0</v>
      </c>
      <c r="Z632">
        <v>0</v>
      </c>
      <c r="AA632">
        <v>1</v>
      </c>
      <c r="AB632">
        <v>0</v>
      </c>
      <c r="AC632">
        <v>2</v>
      </c>
      <c r="AD632">
        <v>15</v>
      </c>
    </row>
    <row r="633" spans="1:30" x14ac:dyDescent="0.25">
      <c r="A633" t="s">
        <v>2118</v>
      </c>
      <c r="B633" t="s">
        <v>67</v>
      </c>
      <c r="C633" t="s">
        <v>1576</v>
      </c>
      <c r="D633" t="s">
        <v>1720</v>
      </c>
      <c r="E633" t="s">
        <v>2119</v>
      </c>
      <c r="F633" s="1"/>
      <c r="G633" t="s">
        <v>1173</v>
      </c>
      <c r="J633" t="s">
        <v>1579</v>
      </c>
      <c r="X633">
        <v>412</v>
      </c>
      <c r="Y633">
        <v>390</v>
      </c>
      <c r="Z633">
        <v>434</v>
      </c>
      <c r="AA633">
        <v>444</v>
      </c>
      <c r="AB633">
        <v>403</v>
      </c>
      <c r="AC633">
        <v>473</v>
      </c>
      <c r="AD633">
        <v>592</v>
      </c>
    </row>
    <row r="634" spans="1:30" x14ac:dyDescent="0.25">
      <c r="A634" t="s">
        <v>2120</v>
      </c>
      <c r="B634" t="s">
        <v>67</v>
      </c>
      <c r="C634" t="s">
        <v>1576</v>
      </c>
      <c r="D634" t="s">
        <v>1720</v>
      </c>
      <c r="E634" t="s">
        <v>2121</v>
      </c>
      <c r="F634" s="1"/>
      <c r="G634" t="s">
        <v>1173</v>
      </c>
      <c r="J634" t="s">
        <v>1579</v>
      </c>
      <c r="X634">
        <v>188</v>
      </c>
      <c r="Y634">
        <v>164</v>
      </c>
      <c r="Z634">
        <v>201</v>
      </c>
      <c r="AA634">
        <v>244</v>
      </c>
      <c r="AB634">
        <v>296</v>
      </c>
      <c r="AC634">
        <v>344</v>
      </c>
      <c r="AD634">
        <v>460</v>
      </c>
    </row>
    <row r="635" spans="1:30" x14ac:dyDescent="0.25">
      <c r="A635" t="s">
        <v>2122</v>
      </c>
      <c r="B635" t="s">
        <v>67</v>
      </c>
      <c r="C635" t="s">
        <v>1576</v>
      </c>
      <c r="D635" t="s">
        <v>1601</v>
      </c>
      <c r="E635" t="s">
        <v>2123</v>
      </c>
      <c r="F635" s="1"/>
      <c r="G635" t="s">
        <v>1173</v>
      </c>
      <c r="J635" t="s">
        <v>1579</v>
      </c>
      <c r="X635">
        <v>14</v>
      </c>
      <c r="Y635">
        <v>2</v>
      </c>
      <c r="Z635">
        <v>7</v>
      </c>
      <c r="AA635">
        <v>13</v>
      </c>
      <c r="AB635">
        <v>13</v>
      </c>
      <c r="AC635">
        <v>6</v>
      </c>
      <c r="AD635">
        <v>9</v>
      </c>
    </row>
    <row r="636" spans="1:30" x14ac:dyDescent="0.25">
      <c r="A636" t="s">
        <v>2124</v>
      </c>
      <c r="B636" t="s">
        <v>67</v>
      </c>
      <c r="C636" t="s">
        <v>1576</v>
      </c>
      <c r="D636" t="s">
        <v>1743</v>
      </c>
      <c r="E636" t="s">
        <v>2125</v>
      </c>
      <c r="F636" s="1"/>
      <c r="G636" t="s">
        <v>1173</v>
      </c>
      <c r="J636" t="s">
        <v>1579</v>
      </c>
      <c r="X636">
        <v>0</v>
      </c>
      <c r="Y636">
        <v>1</v>
      </c>
      <c r="Z636">
        <v>0</v>
      </c>
      <c r="AA636">
        <v>0</v>
      </c>
      <c r="AB636">
        <v>2</v>
      </c>
      <c r="AC636">
        <v>0</v>
      </c>
      <c r="AD636">
        <v>0</v>
      </c>
    </row>
    <row r="637" spans="1:30" x14ac:dyDescent="0.25">
      <c r="A637" t="s">
        <v>2126</v>
      </c>
      <c r="B637" t="s">
        <v>67</v>
      </c>
      <c r="C637" t="s">
        <v>1576</v>
      </c>
      <c r="D637" t="s">
        <v>1647</v>
      </c>
      <c r="E637" t="s">
        <v>2127</v>
      </c>
      <c r="F637" s="1"/>
      <c r="G637" t="s">
        <v>1173</v>
      </c>
      <c r="J637" t="s">
        <v>1579</v>
      </c>
      <c r="X637">
        <v>39</v>
      </c>
      <c r="Y637">
        <v>29</v>
      </c>
      <c r="Z637">
        <v>4</v>
      </c>
      <c r="AA637">
        <v>8</v>
      </c>
      <c r="AB637">
        <v>1</v>
      </c>
      <c r="AC637">
        <v>5</v>
      </c>
      <c r="AD637">
        <v>3</v>
      </c>
    </row>
    <row r="638" spans="1:30" x14ac:dyDescent="0.25">
      <c r="A638" t="s">
        <v>2128</v>
      </c>
      <c r="B638" t="s">
        <v>67</v>
      </c>
      <c r="C638" t="s">
        <v>1576</v>
      </c>
      <c r="D638" t="s">
        <v>1647</v>
      </c>
      <c r="E638" t="s">
        <v>2129</v>
      </c>
      <c r="F638" s="1"/>
      <c r="G638" t="s">
        <v>1173</v>
      </c>
      <c r="J638" t="s">
        <v>1579</v>
      </c>
      <c r="X638">
        <v>0</v>
      </c>
      <c r="Y638">
        <v>0</v>
      </c>
      <c r="Z638">
        <v>0</v>
      </c>
      <c r="AA638">
        <v>0</v>
      </c>
      <c r="AB638">
        <v>2</v>
      </c>
      <c r="AC638">
        <v>2</v>
      </c>
      <c r="AD638">
        <v>1</v>
      </c>
    </row>
    <row r="639" spans="1:30" x14ac:dyDescent="0.25">
      <c r="A639" t="s">
        <v>2130</v>
      </c>
      <c r="B639" t="s">
        <v>67</v>
      </c>
      <c r="C639" t="s">
        <v>1576</v>
      </c>
      <c r="D639" t="s">
        <v>1591</v>
      </c>
      <c r="E639" t="s">
        <v>2131</v>
      </c>
      <c r="F639" s="1"/>
      <c r="G639" t="s">
        <v>1173</v>
      </c>
      <c r="J639" t="s">
        <v>1579</v>
      </c>
      <c r="X639">
        <v>0</v>
      </c>
      <c r="Y639">
        <v>3</v>
      </c>
      <c r="Z639">
        <v>0</v>
      </c>
      <c r="AA639">
        <v>2</v>
      </c>
      <c r="AB639">
        <v>2</v>
      </c>
      <c r="AC639">
        <v>4</v>
      </c>
      <c r="AD639">
        <v>6</v>
      </c>
    </row>
    <row r="640" spans="1:30" x14ac:dyDescent="0.25">
      <c r="A640" t="s">
        <v>2132</v>
      </c>
      <c r="B640" t="s">
        <v>67</v>
      </c>
      <c r="C640" t="s">
        <v>1576</v>
      </c>
      <c r="D640" t="s">
        <v>1743</v>
      </c>
      <c r="E640" t="s">
        <v>2133</v>
      </c>
      <c r="F640" s="1"/>
      <c r="G640" t="s">
        <v>1173</v>
      </c>
      <c r="J640" t="s">
        <v>1579</v>
      </c>
      <c r="X640">
        <v>0</v>
      </c>
      <c r="Y640">
        <v>0</v>
      </c>
      <c r="Z640">
        <v>0</v>
      </c>
      <c r="AA640">
        <v>0</v>
      </c>
      <c r="AB640">
        <v>0</v>
      </c>
      <c r="AC640">
        <v>0</v>
      </c>
      <c r="AD640">
        <v>1</v>
      </c>
    </row>
    <row r="641" spans="1:30" x14ac:dyDescent="0.25">
      <c r="A641" t="s">
        <v>2134</v>
      </c>
      <c r="B641" t="s">
        <v>67</v>
      </c>
      <c r="C641" t="s">
        <v>1576</v>
      </c>
      <c r="D641" t="s">
        <v>1698</v>
      </c>
      <c r="E641" t="s">
        <v>2135</v>
      </c>
      <c r="F641" s="1"/>
      <c r="G641" t="s">
        <v>1173</v>
      </c>
      <c r="J641" t="s">
        <v>1579</v>
      </c>
      <c r="X641">
        <v>1</v>
      </c>
      <c r="Y641">
        <v>0</v>
      </c>
      <c r="Z641">
        <v>10</v>
      </c>
      <c r="AA641">
        <v>18</v>
      </c>
      <c r="AB641">
        <v>11</v>
      </c>
      <c r="AC641">
        <v>16</v>
      </c>
      <c r="AD641">
        <v>18</v>
      </c>
    </row>
    <row r="642" spans="1:30" x14ac:dyDescent="0.25">
      <c r="A642" t="s">
        <v>2136</v>
      </c>
      <c r="B642" t="s">
        <v>67</v>
      </c>
      <c r="C642" t="s">
        <v>1576</v>
      </c>
      <c r="D642" t="s">
        <v>1698</v>
      </c>
      <c r="E642" t="s">
        <v>2137</v>
      </c>
      <c r="F642" s="1"/>
      <c r="G642" t="s">
        <v>1173</v>
      </c>
      <c r="J642" t="s">
        <v>1579</v>
      </c>
      <c r="X642">
        <v>23</v>
      </c>
      <c r="Y642">
        <v>23</v>
      </c>
      <c r="Z642">
        <v>20</v>
      </c>
      <c r="AA642">
        <v>32</v>
      </c>
      <c r="AB642">
        <v>34</v>
      </c>
      <c r="AC642">
        <v>43</v>
      </c>
      <c r="AD642">
        <v>71</v>
      </c>
    </row>
    <row r="643" spans="1:30" x14ac:dyDescent="0.25">
      <c r="A643" t="s">
        <v>2138</v>
      </c>
      <c r="B643" t="s">
        <v>67</v>
      </c>
      <c r="C643" t="s">
        <v>1576</v>
      </c>
      <c r="D643" t="s">
        <v>1647</v>
      </c>
      <c r="E643" t="s">
        <v>2139</v>
      </c>
      <c r="F643" s="1"/>
      <c r="G643" t="s">
        <v>1173</v>
      </c>
      <c r="J643" t="s">
        <v>1579</v>
      </c>
      <c r="X643">
        <v>0</v>
      </c>
      <c r="Y643">
        <v>0</v>
      </c>
      <c r="Z643">
        <v>0</v>
      </c>
      <c r="AA643">
        <v>0</v>
      </c>
      <c r="AB643">
        <v>0</v>
      </c>
      <c r="AC643">
        <v>0</v>
      </c>
      <c r="AD643">
        <v>1</v>
      </c>
    </row>
    <row r="644" spans="1:30" x14ac:dyDescent="0.25">
      <c r="A644" t="s">
        <v>2140</v>
      </c>
      <c r="B644" t="s">
        <v>67</v>
      </c>
      <c r="C644" t="s">
        <v>1576</v>
      </c>
      <c r="D644" t="s">
        <v>1629</v>
      </c>
      <c r="E644" t="s">
        <v>2141</v>
      </c>
      <c r="F644" s="1"/>
      <c r="G644" t="s">
        <v>1173</v>
      </c>
      <c r="J644" t="s">
        <v>1579</v>
      </c>
      <c r="X644">
        <v>0</v>
      </c>
      <c r="Y644">
        <v>0</v>
      </c>
      <c r="Z644">
        <v>0</v>
      </c>
      <c r="AA644">
        <v>1</v>
      </c>
      <c r="AB644">
        <v>0</v>
      </c>
      <c r="AC644">
        <v>0</v>
      </c>
      <c r="AD644">
        <v>0</v>
      </c>
    </row>
    <row r="645" spans="1:30" x14ac:dyDescent="0.25">
      <c r="A645" t="s">
        <v>2142</v>
      </c>
      <c r="B645" t="s">
        <v>67</v>
      </c>
      <c r="C645" t="s">
        <v>1576</v>
      </c>
      <c r="D645" t="s">
        <v>1629</v>
      </c>
      <c r="E645" t="s">
        <v>2143</v>
      </c>
      <c r="F645" s="1"/>
      <c r="G645" t="s">
        <v>1173</v>
      </c>
      <c r="J645" t="s">
        <v>1579</v>
      </c>
      <c r="X645">
        <v>1</v>
      </c>
      <c r="Y645">
        <v>1</v>
      </c>
      <c r="Z645">
        <v>2</v>
      </c>
      <c r="AA645">
        <v>0</v>
      </c>
      <c r="AB645">
        <v>0</v>
      </c>
      <c r="AC645">
        <v>0</v>
      </c>
      <c r="AD645">
        <v>0</v>
      </c>
    </row>
    <row r="646" spans="1:30" x14ac:dyDescent="0.25">
      <c r="A646" t="s">
        <v>2144</v>
      </c>
      <c r="B646" t="s">
        <v>67</v>
      </c>
      <c r="C646" t="s">
        <v>1576</v>
      </c>
      <c r="D646" t="s">
        <v>1629</v>
      </c>
      <c r="E646" t="s">
        <v>2145</v>
      </c>
      <c r="F646" s="1"/>
      <c r="G646" t="s">
        <v>1173</v>
      </c>
      <c r="J646" t="s">
        <v>1579</v>
      </c>
      <c r="X646">
        <v>0</v>
      </c>
      <c r="Y646">
        <v>0</v>
      </c>
      <c r="Z646">
        <v>1</v>
      </c>
      <c r="AA646">
        <v>3</v>
      </c>
      <c r="AB646">
        <v>6</v>
      </c>
      <c r="AC646">
        <v>5</v>
      </c>
      <c r="AD646">
        <v>2</v>
      </c>
    </row>
    <row r="647" spans="1:30" x14ac:dyDescent="0.25">
      <c r="A647" t="s">
        <v>2146</v>
      </c>
      <c r="B647" t="s">
        <v>67</v>
      </c>
      <c r="C647" t="s">
        <v>1576</v>
      </c>
      <c r="D647" t="s">
        <v>1629</v>
      </c>
      <c r="E647" t="s">
        <v>2147</v>
      </c>
      <c r="F647" s="1"/>
      <c r="G647" t="s">
        <v>1173</v>
      </c>
      <c r="J647" t="s">
        <v>1579</v>
      </c>
      <c r="X647">
        <v>3785</v>
      </c>
      <c r="Y647">
        <v>3802</v>
      </c>
      <c r="Z647">
        <v>3263</v>
      </c>
      <c r="AA647">
        <v>3332</v>
      </c>
      <c r="AB647">
        <v>3111</v>
      </c>
      <c r="AC647">
        <v>3209</v>
      </c>
      <c r="AD647">
        <v>3318</v>
      </c>
    </row>
    <row r="648" spans="1:30" x14ac:dyDescent="0.25">
      <c r="A648" t="s">
        <v>2148</v>
      </c>
      <c r="B648" t="s">
        <v>67</v>
      </c>
      <c r="C648" t="s">
        <v>1576</v>
      </c>
      <c r="D648" t="s">
        <v>1629</v>
      </c>
      <c r="E648" t="s">
        <v>2149</v>
      </c>
      <c r="F648" s="1"/>
      <c r="G648" t="s">
        <v>1173</v>
      </c>
      <c r="J648" t="s">
        <v>1579</v>
      </c>
      <c r="X648">
        <v>163</v>
      </c>
      <c r="Y648">
        <v>140</v>
      </c>
      <c r="Z648">
        <v>132</v>
      </c>
      <c r="AA648">
        <v>147</v>
      </c>
      <c r="AB648">
        <v>195</v>
      </c>
      <c r="AC648">
        <v>155</v>
      </c>
      <c r="AD648">
        <v>169</v>
      </c>
    </row>
    <row r="649" spans="1:30" x14ac:dyDescent="0.25">
      <c r="A649" t="s">
        <v>2150</v>
      </c>
      <c r="B649" t="s">
        <v>67</v>
      </c>
      <c r="C649" t="s">
        <v>1576</v>
      </c>
      <c r="D649" t="s">
        <v>1629</v>
      </c>
      <c r="E649" t="s">
        <v>2151</v>
      </c>
      <c r="F649" s="1"/>
      <c r="G649" t="s">
        <v>1173</v>
      </c>
      <c r="J649" t="s">
        <v>1579</v>
      </c>
      <c r="X649">
        <v>44196</v>
      </c>
      <c r="Y649">
        <v>41851</v>
      </c>
      <c r="Z649">
        <v>38801</v>
      </c>
      <c r="AA649">
        <v>36598</v>
      </c>
      <c r="AB649">
        <v>34513</v>
      </c>
      <c r="AC649">
        <v>33185</v>
      </c>
      <c r="AD649">
        <v>34161</v>
      </c>
    </row>
    <row r="650" spans="1:30" x14ac:dyDescent="0.25">
      <c r="A650" t="s">
        <v>2152</v>
      </c>
      <c r="B650" t="s">
        <v>67</v>
      </c>
      <c r="C650" t="s">
        <v>1576</v>
      </c>
      <c r="D650" t="s">
        <v>1629</v>
      </c>
      <c r="E650" t="s">
        <v>2153</v>
      </c>
      <c r="F650" s="1"/>
      <c r="G650" t="s">
        <v>1173</v>
      </c>
      <c r="J650" t="s">
        <v>1579</v>
      </c>
      <c r="X650">
        <v>36346</v>
      </c>
      <c r="Y650">
        <v>35785</v>
      </c>
      <c r="Z650">
        <v>34693</v>
      </c>
      <c r="AA650">
        <v>32580</v>
      </c>
      <c r="AB650">
        <v>31955</v>
      </c>
      <c r="AC650">
        <v>31584</v>
      </c>
      <c r="AD650">
        <v>34173</v>
      </c>
    </row>
    <row r="651" spans="1:30" x14ac:dyDescent="0.25">
      <c r="A651" t="s">
        <v>2154</v>
      </c>
      <c r="B651" t="s">
        <v>67</v>
      </c>
      <c r="C651" t="s">
        <v>1576</v>
      </c>
      <c r="D651" t="s">
        <v>1919</v>
      </c>
      <c r="E651" t="s">
        <v>2155</v>
      </c>
      <c r="F651" s="1"/>
      <c r="G651" t="s">
        <v>1173</v>
      </c>
      <c r="J651" t="s">
        <v>1579</v>
      </c>
      <c r="X651">
        <v>2</v>
      </c>
      <c r="Y651">
        <v>0</v>
      </c>
      <c r="Z651">
        <v>1</v>
      </c>
      <c r="AA651">
        <v>0</v>
      </c>
      <c r="AB651">
        <v>0</v>
      </c>
      <c r="AC651">
        <v>0</v>
      </c>
      <c r="AD651">
        <v>0</v>
      </c>
    </row>
    <row r="652" spans="1:30" x14ac:dyDescent="0.25">
      <c r="A652" t="s">
        <v>2156</v>
      </c>
      <c r="B652" t="s">
        <v>67</v>
      </c>
      <c r="C652" t="s">
        <v>1576</v>
      </c>
      <c r="D652" t="s">
        <v>1601</v>
      </c>
      <c r="E652" t="s">
        <v>2157</v>
      </c>
      <c r="F652" s="1"/>
      <c r="G652" t="s">
        <v>1173</v>
      </c>
      <c r="J652" t="s">
        <v>1579</v>
      </c>
      <c r="X652">
        <v>1</v>
      </c>
      <c r="Y652">
        <v>3</v>
      </c>
      <c r="Z652">
        <v>0</v>
      </c>
      <c r="AA652">
        <v>1</v>
      </c>
      <c r="AB652">
        <v>0</v>
      </c>
      <c r="AC652">
        <v>0</v>
      </c>
      <c r="AD652">
        <v>0</v>
      </c>
    </row>
    <row r="653" spans="1:30" x14ac:dyDescent="0.25">
      <c r="A653" t="s">
        <v>2158</v>
      </c>
      <c r="B653" t="s">
        <v>67</v>
      </c>
      <c r="C653" t="s">
        <v>1576</v>
      </c>
      <c r="D653" t="s">
        <v>2159</v>
      </c>
      <c r="E653" t="s">
        <v>2160</v>
      </c>
      <c r="F653" s="1"/>
      <c r="G653" t="s">
        <v>1173</v>
      </c>
      <c r="J653" t="s">
        <v>1579</v>
      </c>
      <c r="X653">
        <v>4</v>
      </c>
      <c r="Y653">
        <v>5</v>
      </c>
      <c r="Z653">
        <v>8</v>
      </c>
      <c r="AA653">
        <v>4</v>
      </c>
      <c r="AB653">
        <v>8</v>
      </c>
      <c r="AC653">
        <v>17</v>
      </c>
      <c r="AD653">
        <v>8</v>
      </c>
    </row>
    <row r="654" spans="1:30" x14ac:dyDescent="0.25">
      <c r="A654" t="s">
        <v>2161</v>
      </c>
      <c r="B654" t="s">
        <v>67</v>
      </c>
      <c r="C654" t="s">
        <v>1576</v>
      </c>
      <c r="D654" t="s">
        <v>2159</v>
      </c>
      <c r="E654" t="s">
        <v>2162</v>
      </c>
      <c r="F654" s="1"/>
      <c r="G654" t="s">
        <v>1173</v>
      </c>
      <c r="J654" t="s">
        <v>1579</v>
      </c>
      <c r="X654">
        <v>38</v>
      </c>
      <c r="Y654">
        <v>16</v>
      </c>
      <c r="Z654">
        <v>29</v>
      </c>
      <c r="AA654">
        <v>9</v>
      </c>
      <c r="AB654">
        <v>22</v>
      </c>
      <c r="AC654">
        <v>32</v>
      </c>
      <c r="AD654">
        <v>52</v>
      </c>
    </row>
    <row r="655" spans="1:30" x14ac:dyDescent="0.25">
      <c r="A655" t="s">
        <v>2163</v>
      </c>
      <c r="B655" t="s">
        <v>67</v>
      </c>
      <c r="C655" t="s">
        <v>1576</v>
      </c>
      <c r="D655" t="s">
        <v>1743</v>
      </c>
      <c r="E655" t="s">
        <v>2164</v>
      </c>
      <c r="F655" s="1"/>
      <c r="G655" t="s">
        <v>1173</v>
      </c>
      <c r="J655" t="s">
        <v>1579</v>
      </c>
      <c r="X655">
        <v>0</v>
      </c>
      <c r="Y655">
        <v>0</v>
      </c>
      <c r="Z655">
        <v>0</v>
      </c>
      <c r="AA655">
        <v>0</v>
      </c>
      <c r="AB655">
        <v>0</v>
      </c>
      <c r="AC655">
        <v>1</v>
      </c>
      <c r="AD655">
        <v>4</v>
      </c>
    </row>
    <row r="656" spans="1:30" x14ac:dyDescent="0.25">
      <c r="A656" t="s">
        <v>2165</v>
      </c>
      <c r="B656" t="s">
        <v>67</v>
      </c>
      <c r="C656" t="s">
        <v>1576</v>
      </c>
      <c r="D656" t="s">
        <v>1629</v>
      </c>
      <c r="E656" t="s">
        <v>2166</v>
      </c>
      <c r="F656" s="1"/>
      <c r="G656" t="s">
        <v>1173</v>
      </c>
      <c r="J656" t="s">
        <v>1579</v>
      </c>
      <c r="X656">
        <v>0</v>
      </c>
      <c r="Y656">
        <v>0</v>
      </c>
      <c r="Z656">
        <v>0</v>
      </c>
      <c r="AA656">
        <v>0</v>
      </c>
      <c r="AB656">
        <v>42</v>
      </c>
      <c r="AC656">
        <v>130</v>
      </c>
      <c r="AD656">
        <v>191</v>
      </c>
    </row>
    <row r="657" spans="1:30" x14ac:dyDescent="0.25">
      <c r="A657" t="s">
        <v>2167</v>
      </c>
      <c r="B657" t="s">
        <v>67</v>
      </c>
      <c r="C657" t="s">
        <v>1576</v>
      </c>
      <c r="D657" t="s">
        <v>1629</v>
      </c>
      <c r="E657" t="s">
        <v>2168</v>
      </c>
      <c r="F657" s="1"/>
      <c r="G657" t="s">
        <v>1173</v>
      </c>
      <c r="J657" t="s">
        <v>1579</v>
      </c>
      <c r="X657">
        <v>0</v>
      </c>
      <c r="Y657">
        <v>0</v>
      </c>
      <c r="Z657">
        <v>0</v>
      </c>
      <c r="AA657">
        <v>0</v>
      </c>
      <c r="AB657">
        <v>112</v>
      </c>
      <c r="AC657">
        <v>400</v>
      </c>
      <c r="AD657">
        <v>675</v>
      </c>
    </row>
    <row r="658" spans="1:30" x14ac:dyDescent="0.25">
      <c r="A658" t="s">
        <v>2169</v>
      </c>
      <c r="B658" t="s">
        <v>67</v>
      </c>
      <c r="C658" t="s">
        <v>1576</v>
      </c>
      <c r="D658" t="s">
        <v>1647</v>
      </c>
      <c r="E658" t="s">
        <v>2170</v>
      </c>
      <c r="F658" s="1"/>
      <c r="G658" t="s">
        <v>1173</v>
      </c>
      <c r="J658" t="s">
        <v>1579</v>
      </c>
      <c r="X658">
        <v>113</v>
      </c>
      <c r="Y658">
        <v>138</v>
      </c>
      <c r="Z658">
        <v>170</v>
      </c>
      <c r="AA658">
        <v>200</v>
      </c>
      <c r="AB658">
        <v>178</v>
      </c>
      <c r="AC658">
        <v>181</v>
      </c>
      <c r="AD658">
        <v>170</v>
      </c>
    </row>
    <row r="659" spans="1:30" x14ac:dyDescent="0.25">
      <c r="A659" t="s">
        <v>2171</v>
      </c>
      <c r="B659" t="s">
        <v>67</v>
      </c>
      <c r="C659" t="s">
        <v>1576</v>
      </c>
      <c r="D659" t="s">
        <v>1647</v>
      </c>
      <c r="E659" t="s">
        <v>2172</v>
      </c>
      <c r="F659" s="1"/>
      <c r="G659" t="s">
        <v>1173</v>
      </c>
      <c r="J659" t="s">
        <v>1579</v>
      </c>
      <c r="X659">
        <v>161</v>
      </c>
      <c r="Y659">
        <v>161</v>
      </c>
      <c r="Z659">
        <v>161</v>
      </c>
      <c r="AA659">
        <v>167</v>
      </c>
      <c r="AB659">
        <v>118</v>
      </c>
      <c r="AC659">
        <v>136</v>
      </c>
      <c r="AD659">
        <v>117</v>
      </c>
    </row>
    <row r="660" spans="1:30" x14ac:dyDescent="0.25">
      <c r="A660" t="s">
        <v>2173</v>
      </c>
      <c r="B660" t="s">
        <v>67</v>
      </c>
      <c r="C660" t="s">
        <v>1576</v>
      </c>
      <c r="D660" t="s">
        <v>1717</v>
      </c>
      <c r="E660" t="s">
        <v>1182</v>
      </c>
      <c r="F660" s="1"/>
      <c r="G660" t="s">
        <v>1173</v>
      </c>
      <c r="J660" t="s">
        <v>1579</v>
      </c>
      <c r="X660">
        <v>2632</v>
      </c>
      <c r="Y660">
        <v>3614</v>
      </c>
      <c r="Z660">
        <v>4905</v>
      </c>
      <c r="AA660">
        <v>5491</v>
      </c>
      <c r="AB660">
        <v>4119</v>
      </c>
      <c r="AC660">
        <v>3474</v>
      </c>
      <c r="AD660">
        <v>3701</v>
      </c>
    </row>
    <row r="661" spans="1:30" x14ac:dyDescent="0.25">
      <c r="A661" t="s">
        <v>2174</v>
      </c>
      <c r="B661" t="s">
        <v>67</v>
      </c>
      <c r="C661" t="s">
        <v>1576</v>
      </c>
      <c r="D661" t="s">
        <v>1647</v>
      </c>
      <c r="E661" t="s">
        <v>2175</v>
      </c>
      <c r="F661" s="1"/>
      <c r="G661" t="s">
        <v>1173</v>
      </c>
      <c r="J661" t="s">
        <v>1579</v>
      </c>
      <c r="X661">
        <v>1902</v>
      </c>
      <c r="Y661">
        <v>1733</v>
      </c>
      <c r="Z661">
        <v>1748</v>
      </c>
      <c r="AA661">
        <v>1883</v>
      </c>
      <c r="AB661">
        <v>1895</v>
      </c>
      <c r="AC661">
        <v>1942</v>
      </c>
      <c r="AD661">
        <v>2328</v>
      </c>
    </row>
    <row r="662" spans="1:30" x14ac:dyDescent="0.25">
      <c r="A662" t="s">
        <v>2176</v>
      </c>
      <c r="B662" t="s">
        <v>67</v>
      </c>
      <c r="C662" t="s">
        <v>1576</v>
      </c>
      <c r="D662" t="s">
        <v>1647</v>
      </c>
      <c r="E662" t="s">
        <v>2177</v>
      </c>
      <c r="F662" s="1"/>
      <c r="G662" t="s">
        <v>1173</v>
      </c>
      <c r="J662" t="s">
        <v>1579</v>
      </c>
      <c r="X662">
        <v>5</v>
      </c>
      <c r="Y662">
        <v>6</v>
      </c>
      <c r="Z662">
        <v>8</v>
      </c>
      <c r="AA662">
        <v>4</v>
      </c>
      <c r="AB662">
        <v>4</v>
      </c>
      <c r="AC662">
        <v>4</v>
      </c>
      <c r="AD662">
        <v>1</v>
      </c>
    </row>
    <row r="663" spans="1:30" x14ac:dyDescent="0.25">
      <c r="A663" t="s">
        <v>2178</v>
      </c>
      <c r="B663" t="s">
        <v>67</v>
      </c>
      <c r="C663" t="s">
        <v>1576</v>
      </c>
      <c r="D663" t="s">
        <v>1588</v>
      </c>
      <c r="E663" t="s">
        <v>2179</v>
      </c>
      <c r="F663" s="1"/>
      <c r="G663" t="s">
        <v>1173</v>
      </c>
      <c r="J663" t="s">
        <v>1579</v>
      </c>
      <c r="X663">
        <v>101</v>
      </c>
      <c r="Y663">
        <v>96</v>
      </c>
      <c r="Z663">
        <v>80</v>
      </c>
      <c r="AA663">
        <v>79</v>
      </c>
      <c r="AB663">
        <v>128</v>
      </c>
      <c r="AC663">
        <v>82</v>
      </c>
      <c r="AD663">
        <v>110</v>
      </c>
    </row>
    <row r="664" spans="1:30" x14ac:dyDescent="0.25">
      <c r="A664" t="s">
        <v>2180</v>
      </c>
      <c r="B664" t="s">
        <v>67</v>
      </c>
      <c r="C664" t="s">
        <v>1576</v>
      </c>
      <c r="D664" t="s">
        <v>1588</v>
      </c>
      <c r="E664" t="s">
        <v>2181</v>
      </c>
      <c r="F664" s="1"/>
      <c r="G664" t="s">
        <v>1173</v>
      </c>
      <c r="J664" t="s">
        <v>1579</v>
      </c>
      <c r="X664">
        <v>4</v>
      </c>
      <c r="Y664">
        <v>4</v>
      </c>
      <c r="Z664">
        <v>6</v>
      </c>
      <c r="AA664">
        <v>3</v>
      </c>
      <c r="AB664">
        <v>6</v>
      </c>
      <c r="AC664">
        <v>7</v>
      </c>
      <c r="AD664">
        <v>11</v>
      </c>
    </row>
    <row r="665" spans="1:30" x14ac:dyDescent="0.25">
      <c r="A665" t="s">
        <v>2182</v>
      </c>
      <c r="B665" t="s">
        <v>67</v>
      </c>
      <c r="C665" t="s">
        <v>1576</v>
      </c>
      <c r="D665" t="s">
        <v>1743</v>
      </c>
      <c r="E665" t="s">
        <v>2183</v>
      </c>
      <c r="F665" s="1"/>
      <c r="G665" t="s">
        <v>1173</v>
      </c>
      <c r="J665" t="s">
        <v>1579</v>
      </c>
      <c r="X665">
        <v>0</v>
      </c>
      <c r="Y665">
        <v>0</v>
      </c>
      <c r="Z665">
        <v>1</v>
      </c>
      <c r="AA665">
        <v>1</v>
      </c>
      <c r="AB665">
        <v>6</v>
      </c>
      <c r="AC665">
        <v>0</v>
      </c>
      <c r="AD665">
        <v>0</v>
      </c>
    </row>
    <row r="666" spans="1:30" x14ac:dyDescent="0.25">
      <c r="A666" t="s">
        <v>2184</v>
      </c>
      <c r="B666" t="s">
        <v>67</v>
      </c>
      <c r="C666" t="s">
        <v>1576</v>
      </c>
      <c r="D666" t="s">
        <v>1743</v>
      </c>
      <c r="E666" t="s">
        <v>2185</v>
      </c>
      <c r="F666" s="1"/>
      <c r="G666" t="s">
        <v>1173</v>
      </c>
      <c r="J666" t="s">
        <v>1579</v>
      </c>
      <c r="X666">
        <v>0</v>
      </c>
      <c r="Y666">
        <v>3</v>
      </c>
      <c r="Z666">
        <v>43</v>
      </c>
      <c r="AA666">
        <v>80</v>
      </c>
      <c r="AB666">
        <v>113</v>
      </c>
      <c r="AC666">
        <v>144</v>
      </c>
      <c r="AD666">
        <v>158</v>
      </c>
    </row>
    <row r="667" spans="1:30" x14ac:dyDescent="0.25">
      <c r="A667" t="s">
        <v>2186</v>
      </c>
      <c r="B667" t="s">
        <v>67</v>
      </c>
      <c r="C667" t="s">
        <v>1576</v>
      </c>
      <c r="D667" t="s">
        <v>1647</v>
      </c>
      <c r="E667" t="s">
        <v>2187</v>
      </c>
      <c r="F667" s="1"/>
      <c r="G667" t="s">
        <v>1173</v>
      </c>
      <c r="J667" t="s">
        <v>1579</v>
      </c>
      <c r="X667">
        <v>17</v>
      </c>
      <c r="Y667">
        <v>20</v>
      </c>
      <c r="Z667">
        <v>18</v>
      </c>
      <c r="AA667">
        <v>10</v>
      </c>
      <c r="AB667">
        <v>21</v>
      </c>
      <c r="AC667">
        <v>20</v>
      </c>
      <c r="AD667">
        <v>14</v>
      </c>
    </row>
    <row r="668" spans="1:30" x14ac:dyDescent="0.25">
      <c r="A668" t="s">
        <v>2188</v>
      </c>
      <c r="B668" t="s">
        <v>67</v>
      </c>
      <c r="C668" t="s">
        <v>1576</v>
      </c>
      <c r="D668" t="s">
        <v>1594</v>
      </c>
      <c r="E668" t="s">
        <v>2189</v>
      </c>
      <c r="F668" s="1"/>
      <c r="G668" t="s">
        <v>1173</v>
      </c>
      <c r="J668" t="s">
        <v>1579</v>
      </c>
      <c r="X668">
        <v>6126</v>
      </c>
      <c r="Y668">
        <v>6148</v>
      </c>
      <c r="Z668">
        <v>6412</v>
      </c>
      <c r="AA668">
        <v>6527</v>
      </c>
      <c r="AB668">
        <v>6268</v>
      </c>
      <c r="AC668">
        <v>6126</v>
      </c>
      <c r="AD668">
        <v>6509</v>
      </c>
    </row>
    <row r="669" spans="1:30" x14ac:dyDescent="0.25">
      <c r="A669" t="s">
        <v>2190</v>
      </c>
      <c r="B669" t="s">
        <v>67</v>
      </c>
      <c r="C669" t="s">
        <v>1576</v>
      </c>
      <c r="D669" t="s">
        <v>194</v>
      </c>
      <c r="E669" t="s">
        <v>2191</v>
      </c>
      <c r="F669" s="1"/>
      <c r="G669" t="s">
        <v>1173</v>
      </c>
      <c r="J669" t="s">
        <v>1579</v>
      </c>
      <c r="X669">
        <v>0</v>
      </c>
      <c r="Y669">
        <v>0</v>
      </c>
      <c r="Z669">
        <v>0</v>
      </c>
      <c r="AA669">
        <v>0</v>
      </c>
      <c r="AB669">
        <v>0</v>
      </c>
      <c r="AC669">
        <v>0</v>
      </c>
      <c r="AD669">
        <v>2</v>
      </c>
    </row>
    <row r="670" spans="1:30" x14ac:dyDescent="0.25">
      <c r="A670" t="s">
        <v>2192</v>
      </c>
      <c r="B670" t="s">
        <v>67</v>
      </c>
      <c r="C670" t="s">
        <v>1576</v>
      </c>
      <c r="D670" t="s">
        <v>1743</v>
      </c>
      <c r="E670" t="s">
        <v>2193</v>
      </c>
      <c r="F670" s="1"/>
      <c r="G670" t="s">
        <v>1173</v>
      </c>
      <c r="J670" t="s">
        <v>1579</v>
      </c>
      <c r="X670">
        <v>3</v>
      </c>
      <c r="Y670">
        <v>84</v>
      </c>
      <c r="Z670">
        <v>749</v>
      </c>
      <c r="AA670">
        <v>800</v>
      </c>
      <c r="AB670">
        <v>751</v>
      </c>
      <c r="AC670">
        <v>754</v>
      </c>
      <c r="AD670">
        <v>742</v>
      </c>
    </row>
    <row r="671" spans="1:30" x14ac:dyDescent="0.25">
      <c r="A671" t="s">
        <v>2194</v>
      </c>
      <c r="B671" t="s">
        <v>67</v>
      </c>
      <c r="C671" t="s">
        <v>1576</v>
      </c>
      <c r="D671" t="s">
        <v>1798</v>
      </c>
      <c r="E671" t="s">
        <v>2195</v>
      </c>
      <c r="F671" s="1"/>
      <c r="G671" t="s">
        <v>1173</v>
      </c>
      <c r="J671" t="s">
        <v>1579</v>
      </c>
      <c r="X671">
        <v>1</v>
      </c>
      <c r="Y671">
        <v>1</v>
      </c>
      <c r="Z671">
        <v>0</v>
      </c>
      <c r="AA671">
        <v>0</v>
      </c>
      <c r="AB671">
        <v>0</v>
      </c>
      <c r="AC671">
        <v>0</v>
      </c>
      <c r="AD671">
        <v>0</v>
      </c>
    </row>
    <row r="672" spans="1:30" x14ac:dyDescent="0.25">
      <c r="A672" t="s">
        <v>2196</v>
      </c>
      <c r="B672" t="s">
        <v>67</v>
      </c>
      <c r="C672" t="s">
        <v>1576</v>
      </c>
      <c r="D672" t="s">
        <v>1634</v>
      </c>
      <c r="E672" t="s">
        <v>2197</v>
      </c>
      <c r="F672" s="1"/>
      <c r="G672" t="s">
        <v>1173</v>
      </c>
      <c r="J672" t="s">
        <v>1579</v>
      </c>
      <c r="X672">
        <v>12</v>
      </c>
      <c r="Y672">
        <v>13</v>
      </c>
      <c r="Z672">
        <v>7</v>
      </c>
      <c r="AA672">
        <v>17</v>
      </c>
      <c r="AB672">
        <v>17</v>
      </c>
      <c r="AC672">
        <v>15</v>
      </c>
      <c r="AD672">
        <v>21</v>
      </c>
    </row>
    <row r="673" spans="1:30" x14ac:dyDescent="0.25">
      <c r="A673" t="s">
        <v>2198</v>
      </c>
      <c r="B673" t="s">
        <v>67</v>
      </c>
      <c r="C673" t="s">
        <v>1576</v>
      </c>
      <c r="D673" t="s">
        <v>1743</v>
      </c>
      <c r="E673" t="s">
        <v>2199</v>
      </c>
      <c r="F673" s="1"/>
      <c r="G673" t="s">
        <v>1173</v>
      </c>
      <c r="J673" t="s">
        <v>1579</v>
      </c>
      <c r="X673">
        <v>159</v>
      </c>
      <c r="Y673">
        <v>196</v>
      </c>
      <c r="Z673">
        <v>499</v>
      </c>
      <c r="AA673">
        <v>663</v>
      </c>
      <c r="AB673">
        <v>876</v>
      </c>
      <c r="AC673">
        <v>828</v>
      </c>
      <c r="AD673">
        <v>827</v>
      </c>
    </row>
    <row r="674" spans="1:30" x14ac:dyDescent="0.25">
      <c r="A674" t="s">
        <v>2200</v>
      </c>
      <c r="B674" t="s">
        <v>67</v>
      </c>
      <c r="C674" t="s">
        <v>1576</v>
      </c>
      <c r="D674" t="s">
        <v>194</v>
      </c>
      <c r="E674" t="s">
        <v>2201</v>
      </c>
      <c r="F674" s="1"/>
      <c r="G674" t="s">
        <v>1173</v>
      </c>
      <c r="J674" t="s">
        <v>1579</v>
      </c>
      <c r="X674">
        <v>0</v>
      </c>
      <c r="Y674">
        <v>0</v>
      </c>
      <c r="Z674">
        <v>0</v>
      </c>
      <c r="AA674">
        <v>0</v>
      </c>
      <c r="AB674">
        <v>0</v>
      </c>
      <c r="AC674">
        <v>0</v>
      </c>
      <c r="AD674">
        <v>0</v>
      </c>
    </row>
    <row r="675" spans="1:30" x14ac:dyDescent="0.25">
      <c r="A675" t="s">
        <v>2202</v>
      </c>
      <c r="B675" t="s">
        <v>67</v>
      </c>
      <c r="C675" t="s">
        <v>1576</v>
      </c>
      <c r="D675" t="s">
        <v>1621</v>
      </c>
      <c r="E675" t="s">
        <v>2203</v>
      </c>
      <c r="F675" s="1"/>
      <c r="G675" t="s">
        <v>1173</v>
      </c>
      <c r="J675" t="s">
        <v>1579</v>
      </c>
      <c r="X675">
        <v>3</v>
      </c>
      <c r="Y675">
        <v>1</v>
      </c>
      <c r="Z675">
        <v>1</v>
      </c>
      <c r="AA675">
        <v>3</v>
      </c>
      <c r="AB675">
        <v>0</v>
      </c>
      <c r="AC675">
        <v>5</v>
      </c>
      <c r="AD675">
        <v>2</v>
      </c>
    </row>
    <row r="676" spans="1:30" x14ac:dyDescent="0.25">
      <c r="A676" t="s">
        <v>2204</v>
      </c>
      <c r="B676" t="s">
        <v>67</v>
      </c>
      <c r="C676" t="s">
        <v>1576</v>
      </c>
      <c r="D676" t="s">
        <v>2205</v>
      </c>
      <c r="E676" t="s">
        <v>2206</v>
      </c>
      <c r="F676" s="1"/>
      <c r="G676" t="s">
        <v>1173</v>
      </c>
      <c r="J676" t="s">
        <v>1579</v>
      </c>
      <c r="X676">
        <v>135</v>
      </c>
      <c r="Y676">
        <v>122</v>
      </c>
      <c r="Z676">
        <v>123</v>
      </c>
      <c r="AA676">
        <v>117</v>
      </c>
      <c r="AB676">
        <v>119</v>
      </c>
      <c r="AC676">
        <v>172</v>
      </c>
      <c r="AD676">
        <v>164</v>
      </c>
    </row>
    <row r="677" spans="1:30" x14ac:dyDescent="0.25">
      <c r="A677" t="s">
        <v>2207</v>
      </c>
      <c r="B677" t="s">
        <v>67</v>
      </c>
      <c r="C677" t="s">
        <v>1576</v>
      </c>
      <c r="D677" t="s">
        <v>2205</v>
      </c>
      <c r="E677" t="s">
        <v>2208</v>
      </c>
      <c r="F677" s="1"/>
      <c r="G677" t="s">
        <v>1173</v>
      </c>
      <c r="J677" t="s">
        <v>1579</v>
      </c>
      <c r="X677">
        <v>1</v>
      </c>
      <c r="Y677">
        <v>5</v>
      </c>
      <c r="Z677">
        <v>2</v>
      </c>
      <c r="AA677">
        <v>5</v>
      </c>
      <c r="AB677">
        <v>1</v>
      </c>
      <c r="AC677">
        <v>7</v>
      </c>
      <c r="AD677">
        <v>5</v>
      </c>
    </row>
    <row r="678" spans="1:30" x14ac:dyDescent="0.25">
      <c r="A678" t="s">
        <v>2209</v>
      </c>
      <c r="B678" t="s">
        <v>67</v>
      </c>
      <c r="C678" t="s">
        <v>1576</v>
      </c>
      <c r="D678" t="s">
        <v>2205</v>
      </c>
      <c r="E678" t="s">
        <v>2210</v>
      </c>
      <c r="F678" s="1"/>
      <c r="G678" t="s">
        <v>1173</v>
      </c>
      <c r="J678" t="s">
        <v>1579</v>
      </c>
      <c r="X678">
        <v>18</v>
      </c>
      <c r="Y678">
        <v>7</v>
      </c>
      <c r="Z678">
        <v>10</v>
      </c>
      <c r="AA678">
        <v>13</v>
      </c>
      <c r="AB678">
        <v>13</v>
      </c>
      <c r="AC678">
        <v>20</v>
      </c>
      <c r="AD678">
        <v>21</v>
      </c>
    </row>
    <row r="679" spans="1:30" x14ac:dyDescent="0.25">
      <c r="A679" t="s">
        <v>2211</v>
      </c>
      <c r="B679" t="s">
        <v>67</v>
      </c>
      <c r="C679" t="s">
        <v>1576</v>
      </c>
      <c r="D679" t="s">
        <v>1647</v>
      </c>
      <c r="E679" t="s">
        <v>2212</v>
      </c>
      <c r="F679" s="1"/>
      <c r="G679" t="s">
        <v>1173</v>
      </c>
      <c r="J679" t="s">
        <v>1579</v>
      </c>
      <c r="X679">
        <v>0</v>
      </c>
      <c r="Y679">
        <v>0</v>
      </c>
      <c r="Z679">
        <v>0</v>
      </c>
      <c r="AA679">
        <v>5</v>
      </c>
      <c r="AB679">
        <v>7</v>
      </c>
      <c r="AC679">
        <v>8</v>
      </c>
      <c r="AD679">
        <v>7</v>
      </c>
    </row>
    <row r="680" spans="1:30" x14ac:dyDescent="0.25">
      <c r="A680" t="s">
        <v>2213</v>
      </c>
      <c r="B680" t="s">
        <v>67</v>
      </c>
      <c r="C680" t="s">
        <v>1576</v>
      </c>
      <c r="D680" t="s">
        <v>2205</v>
      </c>
      <c r="E680" t="s">
        <v>2214</v>
      </c>
      <c r="F680" s="1"/>
      <c r="G680" t="s">
        <v>1173</v>
      </c>
      <c r="J680" t="s">
        <v>1579</v>
      </c>
      <c r="X680">
        <v>1</v>
      </c>
      <c r="Y680">
        <v>1</v>
      </c>
      <c r="Z680">
        <v>0</v>
      </c>
      <c r="AA680">
        <v>4</v>
      </c>
      <c r="AB680">
        <v>0</v>
      </c>
      <c r="AC680">
        <v>1</v>
      </c>
      <c r="AD680">
        <v>1</v>
      </c>
    </row>
    <row r="681" spans="1:30" x14ac:dyDescent="0.25">
      <c r="A681" t="s">
        <v>2215</v>
      </c>
      <c r="B681" t="s">
        <v>67</v>
      </c>
      <c r="C681" t="s">
        <v>1576</v>
      </c>
      <c r="D681" t="s">
        <v>1604</v>
      </c>
      <c r="E681" t="s">
        <v>2216</v>
      </c>
      <c r="F681" s="1"/>
      <c r="G681" t="s">
        <v>1173</v>
      </c>
      <c r="J681" t="s">
        <v>1579</v>
      </c>
      <c r="X681">
        <v>12</v>
      </c>
      <c r="Y681">
        <v>15</v>
      </c>
      <c r="Z681">
        <v>14</v>
      </c>
      <c r="AA681">
        <v>9</v>
      </c>
      <c r="AB681">
        <v>7</v>
      </c>
      <c r="AC681">
        <v>9</v>
      </c>
      <c r="AD681">
        <v>9</v>
      </c>
    </row>
    <row r="682" spans="1:30" x14ac:dyDescent="0.25">
      <c r="A682" t="s">
        <v>2217</v>
      </c>
      <c r="B682" t="s">
        <v>67</v>
      </c>
      <c r="C682" t="s">
        <v>1576</v>
      </c>
      <c r="D682" t="s">
        <v>1601</v>
      </c>
      <c r="E682" t="s">
        <v>2218</v>
      </c>
      <c r="F682" s="1"/>
      <c r="G682" t="s">
        <v>1173</v>
      </c>
      <c r="J682" t="s">
        <v>1579</v>
      </c>
      <c r="X682">
        <v>52</v>
      </c>
      <c r="Y682">
        <v>63</v>
      </c>
      <c r="Z682">
        <v>32</v>
      </c>
      <c r="AA682">
        <v>37</v>
      </c>
      <c r="AB682">
        <v>13</v>
      </c>
      <c r="AC682">
        <v>27</v>
      </c>
      <c r="AD682">
        <v>21</v>
      </c>
    </row>
    <row r="683" spans="1:30" x14ac:dyDescent="0.25">
      <c r="A683" t="s">
        <v>2219</v>
      </c>
      <c r="B683" t="s">
        <v>67</v>
      </c>
      <c r="C683" t="s">
        <v>1576</v>
      </c>
      <c r="D683" t="s">
        <v>1750</v>
      </c>
      <c r="E683" t="s">
        <v>2220</v>
      </c>
      <c r="F683" s="1"/>
      <c r="G683" t="s">
        <v>1173</v>
      </c>
      <c r="J683" t="s">
        <v>1579</v>
      </c>
      <c r="X683">
        <v>0</v>
      </c>
      <c r="Y683">
        <v>0</v>
      </c>
      <c r="Z683">
        <v>7</v>
      </c>
      <c r="AA683">
        <v>8</v>
      </c>
      <c r="AB683">
        <v>2</v>
      </c>
      <c r="AC683">
        <v>4</v>
      </c>
      <c r="AD683">
        <v>6</v>
      </c>
    </row>
    <row r="684" spans="1:30" x14ac:dyDescent="0.25">
      <c r="A684" t="s">
        <v>2221</v>
      </c>
      <c r="B684" t="s">
        <v>67</v>
      </c>
      <c r="C684" t="s">
        <v>1576</v>
      </c>
      <c r="D684" t="s">
        <v>2205</v>
      </c>
      <c r="E684" t="s">
        <v>2222</v>
      </c>
      <c r="F684" s="1"/>
      <c r="G684" t="s">
        <v>1173</v>
      </c>
      <c r="J684" t="s">
        <v>1579</v>
      </c>
      <c r="X684">
        <v>1570</v>
      </c>
      <c r="Y684">
        <v>1635</v>
      </c>
      <c r="Z684">
        <v>1649</v>
      </c>
      <c r="AA684">
        <v>1686</v>
      </c>
      <c r="AB684">
        <v>442</v>
      </c>
      <c r="AC684">
        <v>45</v>
      </c>
      <c r="AD684">
        <v>73</v>
      </c>
    </row>
    <row r="685" spans="1:30" x14ac:dyDescent="0.25">
      <c r="A685" t="s">
        <v>2223</v>
      </c>
      <c r="B685" t="s">
        <v>67</v>
      </c>
      <c r="C685" t="s">
        <v>1576</v>
      </c>
      <c r="D685" t="s">
        <v>2205</v>
      </c>
      <c r="E685" t="s">
        <v>2224</v>
      </c>
      <c r="F685" s="1"/>
      <c r="G685" t="s">
        <v>1173</v>
      </c>
      <c r="J685" t="s">
        <v>1579</v>
      </c>
      <c r="X685">
        <v>1</v>
      </c>
      <c r="Y685">
        <v>4</v>
      </c>
      <c r="Z685">
        <v>8</v>
      </c>
      <c r="AA685">
        <v>52</v>
      </c>
      <c r="AB685">
        <v>566</v>
      </c>
      <c r="AC685">
        <v>861</v>
      </c>
      <c r="AD685">
        <v>830</v>
      </c>
    </row>
    <row r="686" spans="1:30" x14ac:dyDescent="0.25">
      <c r="A686" t="s">
        <v>2225</v>
      </c>
      <c r="B686" t="s">
        <v>67</v>
      </c>
      <c r="C686" t="s">
        <v>1576</v>
      </c>
      <c r="D686" t="s">
        <v>2205</v>
      </c>
      <c r="E686" t="s">
        <v>2226</v>
      </c>
      <c r="F686" s="1"/>
      <c r="G686" t="s">
        <v>1173</v>
      </c>
      <c r="J686" t="s">
        <v>1579</v>
      </c>
      <c r="X686">
        <v>0</v>
      </c>
      <c r="Y686">
        <v>1</v>
      </c>
      <c r="Z686">
        <v>8</v>
      </c>
      <c r="AA686">
        <v>36</v>
      </c>
      <c r="AB686">
        <v>1098</v>
      </c>
      <c r="AC686">
        <v>1665</v>
      </c>
      <c r="AD686">
        <v>1669</v>
      </c>
    </row>
    <row r="687" spans="1:30" x14ac:dyDescent="0.25">
      <c r="A687" t="s">
        <v>2227</v>
      </c>
      <c r="B687" t="s">
        <v>67</v>
      </c>
      <c r="C687" t="s">
        <v>1576</v>
      </c>
      <c r="D687" t="s">
        <v>2205</v>
      </c>
      <c r="E687" t="s">
        <v>2228</v>
      </c>
      <c r="F687" s="1"/>
      <c r="G687" t="s">
        <v>1173</v>
      </c>
      <c r="J687" t="s">
        <v>1579</v>
      </c>
      <c r="X687">
        <v>0</v>
      </c>
      <c r="Y687">
        <v>0</v>
      </c>
      <c r="Z687">
        <v>0</v>
      </c>
      <c r="AA687">
        <v>1</v>
      </c>
      <c r="AB687">
        <v>13</v>
      </c>
      <c r="AC687">
        <v>4</v>
      </c>
      <c r="AD687">
        <v>12</v>
      </c>
    </row>
    <row r="688" spans="1:30" x14ac:dyDescent="0.25">
      <c r="A688" t="s">
        <v>2229</v>
      </c>
      <c r="B688" t="s">
        <v>67</v>
      </c>
      <c r="C688" t="s">
        <v>1576</v>
      </c>
      <c r="D688" t="s">
        <v>1743</v>
      </c>
      <c r="E688" t="s">
        <v>2230</v>
      </c>
      <c r="F688" s="1"/>
      <c r="G688" t="s">
        <v>1173</v>
      </c>
      <c r="J688" t="s">
        <v>1579</v>
      </c>
      <c r="X688">
        <v>1</v>
      </c>
      <c r="Y688">
        <v>1</v>
      </c>
      <c r="Z688">
        <v>6</v>
      </c>
      <c r="AA688">
        <v>19</v>
      </c>
      <c r="AB688">
        <v>118</v>
      </c>
      <c r="AC688">
        <v>582</v>
      </c>
      <c r="AD688">
        <v>573</v>
      </c>
    </row>
    <row r="689" spans="1:30" x14ac:dyDescent="0.25">
      <c r="A689" t="s">
        <v>2231</v>
      </c>
      <c r="B689" t="s">
        <v>67</v>
      </c>
      <c r="C689" t="s">
        <v>1576</v>
      </c>
      <c r="D689" t="s">
        <v>1647</v>
      </c>
      <c r="E689" t="s">
        <v>2232</v>
      </c>
      <c r="F689" s="1"/>
      <c r="G689" t="s">
        <v>1173</v>
      </c>
      <c r="J689" t="s">
        <v>1579</v>
      </c>
      <c r="X689">
        <v>756</v>
      </c>
      <c r="Y689">
        <v>717</v>
      </c>
      <c r="Z689">
        <v>699</v>
      </c>
      <c r="AA689">
        <v>617</v>
      </c>
      <c r="AB689">
        <v>680</v>
      </c>
      <c r="AC689">
        <v>644</v>
      </c>
      <c r="AD689">
        <v>586</v>
      </c>
    </row>
    <row r="690" spans="1:30" x14ac:dyDescent="0.25">
      <c r="A690" t="s">
        <v>2233</v>
      </c>
      <c r="B690" t="s">
        <v>67</v>
      </c>
      <c r="C690" t="s">
        <v>1576</v>
      </c>
      <c r="D690" t="s">
        <v>1621</v>
      </c>
      <c r="E690" t="s">
        <v>2234</v>
      </c>
      <c r="F690" s="1"/>
      <c r="G690" t="s">
        <v>1173</v>
      </c>
      <c r="J690" t="s">
        <v>1579</v>
      </c>
      <c r="X690">
        <v>0</v>
      </c>
      <c r="Y690">
        <v>0</v>
      </c>
      <c r="Z690">
        <v>0</v>
      </c>
      <c r="AA690">
        <v>0</v>
      </c>
      <c r="AB690">
        <v>0</v>
      </c>
      <c r="AC690">
        <v>1</v>
      </c>
      <c r="AD690">
        <v>6</v>
      </c>
    </row>
    <row r="691" spans="1:30" x14ac:dyDescent="0.25">
      <c r="A691" t="s">
        <v>2235</v>
      </c>
      <c r="B691" t="s">
        <v>67</v>
      </c>
      <c r="C691" t="s">
        <v>1576</v>
      </c>
      <c r="D691" t="s">
        <v>1647</v>
      </c>
      <c r="E691" t="s">
        <v>2236</v>
      </c>
      <c r="F691" s="1"/>
      <c r="G691" t="s">
        <v>1173</v>
      </c>
      <c r="J691" t="s">
        <v>1579</v>
      </c>
      <c r="X691">
        <v>566</v>
      </c>
      <c r="Y691">
        <v>514</v>
      </c>
      <c r="Z691">
        <v>511</v>
      </c>
      <c r="AA691">
        <v>458</v>
      </c>
      <c r="AB691">
        <v>515</v>
      </c>
      <c r="AC691">
        <v>685</v>
      </c>
      <c r="AD691">
        <v>660</v>
      </c>
    </row>
    <row r="692" spans="1:30" x14ac:dyDescent="0.25">
      <c r="A692" t="s">
        <v>2237</v>
      </c>
      <c r="B692" t="s">
        <v>67</v>
      </c>
      <c r="C692" t="s">
        <v>1576</v>
      </c>
      <c r="D692" t="s">
        <v>1601</v>
      </c>
      <c r="E692" t="s">
        <v>2238</v>
      </c>
      <c r="F692" s="1"/>
      <c r="G692" t="s">
        <v>1173</v>
      </c>
      <c r="J692" t="s">
        <v>1579</v>
      </c>
      <c r="X692">
        <v>2</v>
      </c>
      <c r="Y692">
        <v>2</v>
      </c>
      <c r="Z692">
        <v>0</v>
      </c>
      <c r="AA692">
        <v>2</v>
      </c>
      <c r="AB692">
        <v>0</v>
      </c>
      <c r="AC692">
        <v>1</v>
      </c>
      <c r="AD692">
        <v>0</v>
      </c>
    </row>
    <row r="693" spans="1:30" x14ac:dyDescent="0.25">
      <c r="A693" t="s">
        <v>2239</v>
      </c>
      <c r="B693" t="s">
        <v>67</v>
      </c>
      <c r="C693" t="s">
        <v>1576</v>
      </c>
      <c r="D693" t="s">
        <v>1743</v>
      </c>
      <c r="E693" t="s">
        <v>2240</v>
      </c>
      <c r="F693" s="1"/>
      <c r="G693" t="s">
        <v>1173</v>
      </c>
      <c r="J693" t="s">
        <v>1579</v>
      </c>
      <c r="X693">
        <v>7</v>
      </c>
      <c r="Y693">
        <v>11</v>
      </c>
      <c r="Z693">
        <v>18</v>
      </c>
      <c r="AA693">
        <v>14</v>
      </c>
      <c r="AB693">
        <v>5</v>
      </c>
      <c r="AC693">
        <v>9</v>
      </c>
      <c r="AD693">
        <v>6</v>
      </c>
    </row>
    <row r="694" spans="1:30" x14ac:dyDescent="0.25">
      <c r="A694" t="s">
        <v>2241</v>
      </c>
      <c r="B694" t="s">
        <v>67</v>
      </c>
      <c r="C694" t="s">
        <v>1576</v>
      </c>
      <c r="D694" t="s">
        <v>194</v>
      </c>
      <c r="E694" t="s">
        <v>2242</v>
      </c>
      <c r="F694" s="1"/>
      <c r="G694" t="s">
        <v>1173</v>
      </c>
      <c r="J694" t="s">
        <v>1579</v>
      </c>
      <c r="X694">
        <v>5079</v>
      </c>
      <c r="Y694">
        <v>5501</v>
      </c>
      <c r="Z694">
        <v>5594</v>
      </c>
      <c r="AA694">
        <v>5298</v>
      </c>
      <c r="AB694">
        <v>5653</v>
      </c>
      <c r="AC694">
        <v>5859</v>
      </c>
      <c r="AD694">
        <v>9691</v>
      </c>
    </row>
    <row r="695" spans="1:30" x14ac:dyDescent="0.25">
      <c r="A695" t="s">
        <v>2243</v>
      </c>
      <c r="B695" t="s">
        <v>67</v>
      </c>
      <c r="C695" t="s">
        <v>1576</v>
      </c>
      <c r="D695" t="s">
        <v>194</v>
      </c>
      <c r="E695" t="s">
        <v>2244</v>
      </c>
      <c r="F695" s="1"/>
      <c r="G695" t="s">
        <v>1173</v>
      </c>
      <c r="J695" t="s">
        <v>1579</v>
      </c>
      <c r="X695">
        <v>5</v>
      </c>
      <c r="Y695">
        <v>3</v>
      </c>
      <c r="Z695">
        <v>3</v>
      </c>
      <c r="AA695">
        <v>1</v>
      </c>
      <c r="AB695">
        <v>2</v>
      </c>
      <c r="AC695">
        <v>1</v>
      </c>
      <c r="AD695">
        <v>1</v>
      </c>
    </row>
    <row r="696" spans="1:30" x14ac:dyDescent="0.25">
      <c r="A696" t="s">
        <v>2245</v>
      </c>
      <c r="B696" t="s">
        <v>67</v>
      </c>
      <c r="C696" t="s">
        <v>1576</v>
      </c>
      <c r="D696" t="s">
        <v>194</v>
      </c>
      <c r="E696" t="s">
        <v>2246</v>
      </c>
      <c r="F696" s="1"/>
      <c r="G696" t="s">
        <v>1173</v>
      </c>
      <c r="J696" t="s">
        <v>1579</v>
      </c>
      <c r="X696">
        <v>8</v>
      </c>
      <c r="Y696">
        <v>4</v>
      </c>
      <c r="Z696">
        <v>11</v>
      </c>
      <c r="AA696">
        <v>10</v>
      </c>
      <c r="AB696">
        <v>6</v>
      </c>
      <c r="AC696">
        <v>13</v>
      </c>
      <c r="AD696">
        <v>11</v>
      </c>
    </row>
    <row r="697" spans="1:30" x14ac:dyDescent="0.25">
      <c r="A697" t="s">
        <v>2247</v>
      </c>
      <c r="B697" t="s">
        <v>67</v>
      </c>
      <c r="C697" t="s">
        <v>1576</v>
      </c>
      <c r="D697" t="s">
        <v>1750</v>
      </c>
      <c r="E697" t="s">
        <v>2248</v>
      </c>
      <c r="F697" s="1"/>
      <c r="G697" t="s">
        <v>1173</v>
      </c>
      <c r="J697" t="s">
        <v>1579</v>
      </c>
      <c r="X697">
        <v>0</v>
      </c>
      <c r="Y697">
        <v>0</v>
      </c>
      <c r="Z697">
        <v>7</v>
      </c>
      <c r="AA697">
        <v>107</v>
      </c>
      <c r="AB697">
        <v>126</v>
      </c>
      <c r="AC697">
        <v>137</v>
      </c>
      <c r="AD697">
        <v>119</v>
      </c>
    </row>
    <row r="698" spans="1:30" x14ac:dyDescent="0.25">
      <c r="A698" t="s">
        <v>2249</v>
      </c>
      <c r="B698" t="s">
        <v>67</v>
      </c>
      <c r="C698" t="s">
        <v>1576</v>
      </c>
      <c r="D698" t="s">
        <v>194</v>
      </c>
      <c r="E698" t="s">
        <v>2250</v>
      </c>
      <c r="F698" s="1"/>
      <c r="G698" t="s">
        <v>1173</v>
      </c>
      <c r="J698" t="s">
        <v>1579</v>
      </c>
      <c r="X698">
        <v>4</v>
      </c>
      <c r="Y698">
        <v>3</v>
      </c>
      <c r="Z698">
        <v>4</v>
      </c>
      <c r="AA698">
        <v>2</v>
      </c>
      <c r="AB698">
        <v>3</v>
      </c>
      <c r="AC698">
        <v>3</v>
      </c>
      <c r="AD698">
        <v>5</v>
      </c>
    </row>
    <row r="699" spans="1:30" x14ac:dyDescent="0.25">
      <c r="A699" t="s">
        <v>2251</v>
      </c>
      <c r="B699" t="s">
        <v>67</v>
      </c>
      <c r="C699" t="s">
        <v>1576</v>
      </c>
      <c r="D699" t="s">
        <v>1601</v>
      </c>
      <c r="E699" t="s">
        <v>2252</v>
      </c>
      <c r="F699" s="1"/>
      <c r="G699" t="s">
        <v>1173</v>
      </c>
      <c r="J699" t="s">
        <v>1579</v>
      </c>
      <c r="X699">
        <v>21</v>
      </c>
      <c r="Y699">
        <v>24</v>
      </c>
      <c r="Z699">
        <v>33</v>
      </c>
      <c r="AA699">
        <v>30</v>
      </c>
      <c r="AB699">
        <v>22</v>
      </c>
      <c r="AC699">
        <v>13</v>
      </c>
      <c r="AD699">
        <v>19</v>
      </c>
    </row>
    <row r="700" spans="1:30" x14ac:dyDescent="0.25">
      <c r="A700" t="s">
        <v>2253</v>
      </c>
      <c r="B700" t="s">
        <v>67</v>
      </c>
      <c r="C700" t="s">
        <v>1576</v>
      </c>
      <c r="D700" t="s">
        <v>1954</v>
      </c>
      <c r="E700" t="s">
        <v>2254</v>
      </c>
      <c r="F700" s="1"/>
      <c r="G700" t="s">
        <v>1173</v>
      </c>
      <c r="J700" t="s">
        <v>1579</v>
      </c>
      <c r="X700">
        <v>17</v>
      </c>
      <c r="Y700">
        <v>34</v>
      </c>
      <c r="Z700">
        <v>30</v>
      </c>
      <c r="AA700">
        <v>58</v>
      </c>
      <c r="AB700">
        <v>57</v>
      </c>
      <c r="AC700">
        <v>62</v>
      </c>
      <c r="AD700">
        <v>155</v>
      </c>
    </row>
    <row r="701" spans="1:30" x14ac:dyDescent="0.25">
      <c r="A701" t="s">
        <v>2255</v>
      </c>
      <c r="B701" t="s">
        <v>67</v>
      </c>
      <c r="C701" t="s">
        <v>1576</v>
      </c>
      <c r="D701" t="s">
        <v>1588</v>
      </c>
      <c r="E701" t="s">
        <v>2256</v>
      </c>
      <c r="F701" s="1"/>
      <c r="G701" t="s">
        <v>1173</v>
      </c>
      <c r="J701" t="s">
        <v>1579</v>
      </c>
      <c r="X701">
        <v>1</v>
      </c>
      <c r="Y701">
        <v>1</v>
      </c>
      <c r="Z701">
        <v>34</v>
      </c>
      <c r="AA701">
        <v>19</v>
      </c>
      <c r="AB701">
        <v>10</v>
      </c>
      <c r="AC701">
        <v>27</v>
      </c>
      <c r="AD701">
        <v>29</v>
      </c>
    </row>
    <row r="702" spans="1:30" x14ac:dyDescent="0.25">
      <c r="A702" t="s">
        <v>2257</v>
      </c>
      <c r="B702" t="s">
        <v>67</v>
      </c>
      <c r="C702" t="s">
        <v>1576</v>
      </c>
      <c r="D702" t="s">
        <v>194</v>
      </c>
      <c r="E702" t="s">
        <v>2258</v>
      </c>
      <c r="F702" s="1"/>
      <c r="G702" t="s">
        <v>1173</v>
      </c>
      <c r="J702" t="s">
        <v>1579</v>
      </c>
      <c r="X702">
        <v>98</v>
      </c>
      <c r="Y702">
        <v>105</v>
      </c>
      <c r="Z702">
        <v>97</v>
      </c>
      <c r="AA702">
        <v>113</v>
      </c>
      <c r="AB702">
        <v>77</v>
      </c>
      <c r="AC702">
        <v>90</v>
      </c>
      <c r="AD702">
        <v>72</v>
      </c>
    </row>
    <row r="703" spans="1:30" x14ac:dyDescent="0.25">
      <c r="A703" t="s">
        <v>2259</v>
      </c>
      <c r="B703" t="s">
        <v>67</v>
      </c>
      <c r="C703" t="s">
        <v>1576</v>
      </c>
      <c r="D703" t="s">
        <v>1621</v>
      </c>
      <c r="E703" t="s">
        <v>2260</v>
      </c>
      <c r="F703" s="1"/>
      <c r="G703" t="s">
        <v>1173</v>
      </c>
      <c r="J703" t="s">
        <v>1579</v>
      </c>
      <c r="X703">
        <v>52</v>
      </c>
      <c r="Y703">
        <v>41</v>
      </c>
      <c r="Z703">
        <v>50</v>
      </c>
      <c r="AA703">
        <v>46</v>
      </c>
      <c r="AB703">
        <v>37</v>
      </c>
      <c r="AC703">
        <v>44</v>
      </c>
      <c r="AD703">
        <v>43</v>
      </c>
    </row>
    <row r="704" spans="1:30" x14ac:dyDescent="0.25">
      <c r="A704" t="s">
        <v>2261</v>
      </c>
      <c r="B704" t="s">
        <v>67</v>
      </c>
      <c r="C704" t="s">
        <v>1576</v>
      </c>
      <c r="D704" t="s">
        <v>1957</v>
      </c>
      <c r="E704" t="s">
        <v>2262</v>
      </c>
      <c r="F704" s="1"/>
      <c r="G704" t="s">
        <v>1173</v>
      </c>
      <c r="J704" t="s">
        <v>1579</v>
      </c>
      <c r="X704">
        <v>39</v>
      </c>
      <c r="Y704">
        <v>27</v>
      </c>
      <c r="Z704">
        <v>27</v>
      </c>
      <c r="AA704">
        <v>46</v>
      </c>
      <c r="AB704">
        <v>37</v>
      </c>
      <c r="AC704">
        <v>26</v>
      </c>
      <c r="AD704">
        <v>24</v>
      </c>
    </row>
    <row r="705" spans="1:30" x14ac:dyDescent="0.25">
      <c r="A705" t="s">
        <v>2263</v>
      </c>
      <c r="B705" t="s">
        <v>67</v>
      </c>
      <c r="C705" t="s">
        <v>1576</v>
      </c>
      <c r="D705" t="s">
        <v>1591</v>
      </c>
      <c r="E705" t="s">
        <v>2264</v>
      </c>
      <c r="F705" s="1"/>
      <c r="G705" t="s">
        <v>1173</v>
      </c>
      <c r="J705" t="s">
        <v>1579</v>
      </c>
      <c r="X705">
        <v>1779</v>
      </c>
      <c r="Y705">
        <v>1459</v>
      </c>
      <c r="Z705">
        <v>1241</v>
      </c>
      <c r="AA705">
        <v>1224</v>
      </c>
      <c r="AB705">
        <v>927</v>
      </c>
      <c r="AC705">
        <v>739</v>
      </c>
      <c r="AD705">
        <v>551</v>
      </c>
    </row>
    <row r="706" spans="1:30" x14ac:dyDescent="0.25">
      <c r="A706" t="s">
        <v>2265</v>
      </c>
      <c r="B706" t="s">
        <v>67</v>
      </c>
      <c r="C706" t="s">
        <v>1576</v>
      </c>
      <c r="D706" t="s">
        <v>1743</v>
      </c>
      <c r="E706" t="s">
        <v>2266</v>
      </c>
      <c r="F706" s="1"/>
      <c r="G706" t="s">
        <v>1173</v>
      </c>
      <c r="J706" t="s">
        <v>1579</v>
      </c>
      <c r="X706">
        <v>1181</v>
      </c>
      <c r="Y706">
        <v>1409</v>
      </c>
      <c r="Z706">
        <v>1817</v>
      </c>
      <c r="AA706">
        <v>2298</v>
      </c>
      <c r="AB706">
        <v>2985</v>
      </c>
      <c r="AC706">
        <v>2337</v>
      </c>
      <c r="AD706">
        <v>2094</v>
      </c>
    </row>
    <row r="707" spans="1:30" x14ac:dyDescent="0.25">
      <c r="A707" t="s">
        <v>2267</v>
      </c>
      <c r="B707" t="s">
        <v>67</v>
      </c>
      <c r="C707" t="s">
        <v>1576</v>
      </c>
      <c r="D707" t="s">
        <v>1591</v>
      </c>
      <c r="E707" t="s">
        <v>2268</v>
      </c>
      <c r="F707" s="1"/>
      <c r="G707" t="s">
        <v>1173</v>
      </c>
      <c r="J707" t="s">
        <v>1579</v>
      </c>
      <c r="X707">
        <v>359</v>
      </c>
      <c r="Y707">
        <v>337</v>
      </c>
      <c r="Z707">
        <v>323</v>
      </c>
      <c r="AA707">
        <v>358</v>
      </c>
      <c r="AB707">
        <v>291</v>
      </c>
      <c r="AC707">
        <v>238</v>
      </c>
      <c r="AD707">
        <v>285</v>
      </c>
    </row>
    <row r="708" spans="1:30" x14ac:dyDescent="0.25">
      <c r="A708" t="s">
        <v>2269</v>
      </c>
      <c r="B708" t="s">
        <v>67</v>
      </c>
      <c r="C708" t="s">
        <v>1576</v>
      </c>
      <c r="D708" t="s">
        <v>1581</v>
      </c>
      <c r="E708" t="s">
        <v>2270</v>
      </c>
      <c r="F708" s="1"/>
      <c r="G708" t="s">
        <v>1173</v>
      </c>
      <c r="J708" t="s">
        <v>1579</v>
      </c>
      <c r="X708">
        <v>696</v>
      </c>
      <c r="Y708">
        <v>768</v>
      </c>
      <c r="Z708">
        <v>855</v>
      </c>
      <c r="AA708">
        <v>858</v>
      </c>
      <c r="AB708">
        <v>996</v>
      </c>
      <c r="AC708">
        <v>1126</v>
      </c>
      <c r="AD708">
        <v>1576</v>
      </c>
    </row>
    <row r="709" spans="1:30" x14ac:dyDescent="0.25">
      <c r="A709" t="s">
        <v>2271</v>
      </c>
      <c r="B709" t="s">
        <v>67</v>
      </c>
      <c r="C709" t="s">
        <v>1576</v>
      </c>
      <c r="D709" t="s">
        <v>1591</v>
      </c>
      <c r="E709" t="s">
        <v>2272</v>
      </c>
      <c r="F709" s="1"/>
      <c r="G709" t="s">
        <v>1173</v>
      </c>
      <c r="J709" t="s">
        <v>1579</v>
      </c>
      <c r="X709">
        <v>758</v>
      </c>
      <c r="Y709">
        <v>784</v>
      </c>
      <c r="Z709">
        <v>925</v>
      </c>
      <c r="AA709">
        <v>1468</v>
      </c>
      <c r="AB709">
        <v>2020</v>
      </c>
      <c r="AC709">
        <v>1830</v>
      </c>
      <c r="AD709">
        <v>1957</v>
      </c>
    </row>
    <row r="710" spans="1:30" x14ac:dyDescent="0.25">
      <c r="A710" t="s">
        <v>2273</v>
      </c>
      <c r="B710" t="s">
        <v>67</v>
      </c>
      <c r="C710" t="s">
        <v>1576</v>
      </c>
      <c r="D710" t="s">
        <v>194</v>
      </c>
      <c r="E710" t="s">
        <v>2274</v>
      </c>
      <c r="F710" s="1"/>
      <c r="G710" t="s">
        <v>1173</v>
      </c>
      <c r="J710" t="s">
        <v>1579</v>
      </c>
      <c r="X710">
        <v>69</v>
      </c>
      <c r="Y710">
        <v>87</v>
      </c>
      <c r="Z710">
        <v>97</v>
      </c>
      <c r="AA710">
        <v>109</v>
      </c>
      <c r="AB710">
        <v>104</v>
      </c>
      <c r="AC710">
        <v>141</v>
      </c>
      <c r="AD710">
        <v>154</v>
      </c>
    </row>
    <row r="711" spans="1:30" x14ac:dyDescent="0.25">
      <c r="A711" t="s">
        <v>2275</v>
      </c>
      <c r="B711" t="s">
        <v>67</v>
      </c>
      <c r="C711" t="s">
        <v>1576</v>
      </c>
      <c r="D711" t="s">
        <v>1647</v>
      </c>
      <c r="E711" t="s">
        <v>2276</v>
      </c>
      <c r="F711" s="1"/>
      <c r="G711" t="s">
        <v>1173</v>
      </c>
      <c r="J711" t="s">
        <v>1579</v>
      </c>
      <c r="X711">
        <v>28</v>
      </c>
      <c r="Y711">
        <v>26</v>
      </c>
      <c r="Z711">
        <v>34</v>
      </c>
      <c r="AA711">
        <v>27</v>
      </c>
      <c r="AB711">
        <v>19</v>
      </c>
      <c r="AC711">
        <v>24</v>
      </c>
      <c r="AD711">
        <v>217</v>
      </c>
    </row>
    <row r="712" spans="1:30" x14ac:dyDescent="0.25">
      <c r="A712" t="s">
        <v>2277</v>
      </c>
      <c r="B712" t="s">
        <v>67</v>
      </c>
      <c r="C712" t="s">
        <v>1576</v>
      </c>
      <c r="D712" t="s">
        <v>1787</v>
      </c>
      <c r="E712" t="s">
        <v>2278</v>
      </c>
      <c r="F712" s="1"/>
      <c r="G712" t="s">
        <v>1173</v>
      </c>
      <c r="J712" t="s">
        <v>1579</v>
      </c>
      <c r="X712">
        <v>1379</v>
      </c>
      <c r="Y712">
        <v>1119</v>
      </c>
      <c r="Z712">
        <v>1247</v>
      </c>
      <c r="AA712">
        <v>1578</v>
      </c>
      <c r="AB712">
        <v>1436</v>
      </c>
      <c r="AC712">
        <v>1172</v>
      </c>
      <c r="AD712">
        <v>804</v>
      </c>
    </row>
    <row r="713" spans="1:30" x14ac:dyDescent="0.25">
      <c r="A713" t="s">
        <v>2279</v>
      </c>
      <c r="B713" t="s">
        <v>67</v>
      </c>
      <c r="C713" t="s">
        <v>1576</v>
      </c>
      <c r="D713" t="s">
        <v>1577</v>
      </c>
      <c r="E713" t="s">
        <v>2280</v>
      </c>
      <c r="F713" s="1"/>
      <c r="G713" t="s">
        <v>1173</v>
      </c>
      <c r="J713" t="s">
        <v>1579</v>
      </c>
      <c r="X713">
        <v>575</v>
      </c>
      <c r="Y713">
        <v>771</v>
      </c>
      <c r="Z713">
        <v>771</v>
      </c>
      <c r="AA713">
        <v>1009</v>
      </c>
      <c r="AB713">
        <v>1460</v>
      </c>
      <c r="AC713">
        <v>3387</v>
      </c>
      <c r="AD713">
        <v>1544</v>
      </c>
    </row>
    <row r="714" spans="1:30" x14ac:dyDescent="0.25">
      <c r="A714" t="s">
        <v>2281</v>
      </c>
      <c r="B714" t="s">
        <v>67</v>
      </c>
      <c r="C714" t="s">
        <v>1576</v>
      </c>
      <c r="D714" t="s">
        <v>194</v>
      </c>
      <c r="E714" t="s">
        <v>2282</v>
      </c>
      <c r="F714" s="1"/>
      <c r="G714" t="s">
        <v>1173</v>
      </c>
      <c r="J714" t="s">
        <v>1579</v>
      </c>
      <c r="X714">
        <v>161</v>
      </c>
      <c r="Y714">
        <v>126</v>
      </c>
      <c r="Z714">
        <v>155</v>
      </c>
      <c r="AA714">
        <v>50</v>
      </c>
      <c r="AB714">
        <v>18</v>
      </c>
      <c r="AC714">
        <v>15</v>
      </c>
      <c r="AD714">
        <v>5</v>
      </c>
    </row>
    <row r="715" spans="1:30" x14ac:dyDescent="0.25">
      <c r="A715" t="s">
        <v>2283</v>
      </c>
      <c r="B715" t="s">
        <v>67</v>
      </c>
      <c r="C715" t="s">
        <v>1576</v>
      </c>
      <c r="D715" t="s">
        <v>1919</v>
      </c>
      <c r="E715" t="s">
        <v>2284</v>
      </c>
      <c r="F715" s="1"/>
      <c r="G715" t="s">
        <v>1173</v>
      </c>
      <c r="J715" t="s">
        <v>1579</v>
      </c>
      <c r="X715">
        <v>1</v>
      </c>
      <c r="Y715">
        <v>5</v>
      </c>
      <c r="Z715">
        <v>4</v>
      </c>
      <c r="AA715">
        <v>5</v>
      </c>
      <c r="AB715">
        <v>11</v>
      </c>
      <c r="AC715">
        <v>24</v>
      </c>
      <c r="AD715">
        <v>17</v>
      </c>
    </row>
    <row r="716" spans="1:30" x14ac:dyDescent="0.25">
      <c r="A716" t="s">
        <v>2285</v>
      </c>
      <c r="B716" t="s">
        <v>67</v>
      </c>
      <c r="C716" t="s">
        <v>1576</v>
      </c>
      <c r="D716" t="s">
        <v>1647</v>
      </c>
      <c r="E716" t="s">
        <v>2286</v>
      </c>
      <c r="F716" s="1"/>
      <c r="G716" t="s">
        <v>1173</v>
      </c>
      <c r="J716" t="s">
        <v>1579</v>
      </c>
      <c r="X716">
        <v>0</v>
      </c>
      <c r="Y716">
        <v>1</v>
      </c>
      <c r="Z716">
        <v>4</v>
      </c>
      <c r="AA716">
        <v>46</v>
      </c>
      <c r="AB716">
        <v>76</v>
      </c>
      <c r="AC716">
        <v>60</v>
      </c>
      <c r="AD716">
        <v>48</v>
      </c>
    </row>
    <row r="717" spans="1:30" x14ac:dyDescent="0.25">
      <c r="A717" t="s">
        <v>2287</v>
      </c>
      <c r="B717" t="s">
        <v>67</v>
      </c>
      <c r="C717" t="s">
        <v>1576</v>
      </c>
      <c r="D717" t="s">
        <v>1601</v>
      </c>
      <c r="E717" t="s">
        <v>2288</v>
      </c>
      <c r="F717" s="1"/>
      <c r="G717" t="s">
        <v>1173</v>
      </c>
      <c r="J717" t="s">
        <v>1579</v>
      </c>
      <c r="X717">
        <v>83</v>
      </c>
      <c r="Y717">
        <v>86</v>
      </c>
      <c r="Z717">
        <v>90</v>
      </c>
      <c r="AA717">
        <v>138</v>
      </c>
      <c r="AB717">
        <v>126</v>
      </c>
      <c r="AC717">
        <v>156</v>
      </c>
      <c r="AD717">
        <v>136</v>
      </c>
    </row>
    <row r="718" spans="1:30" x14ac:dyDescent="0.25">
      <c r="A718" t="s">
        <v>2289</v>
      </c>
      <c r="B718" t="s">
        <v>67</v>
      </c>
      <c r="C718" t="s">
        <v>1576</v>
      </c>
      <c r="D718" t="s">
        <v>1601</v>
      </c>
      <c r="E718" t="s">
        <v>2290</v>
      </c>
      <c r="F718" s="1"/>
      <c r="G718" t="s">
        <v>1173</v>
      </c>
      <c r="J718" t="s">
        <v>1579</v>
      </c>
      <c r="X718">
        <v>40</v>
      </c>
      <c r="Y718">
        <v>38</v>
      </c>
      <c r="Z718">
        <v>47</v>
      </c>
      <c r="AA718">
        <v>90</v>
      </c>
      <c r="AB718">
        <v>74</v>
      </c>
      <c r="AC718">
        <v>59</v>
      </c>
      <c r="AD718">
        <v>56</v>
      </c>
    </row>
    <row r="719" spans="1:30" x14ac:dyDescent="0.25">
      <c r="A719" t="s">
        <v>2291</v>
      </c>
      <c r="B719" t="s">
        <v>67</v>
      </c>
      <c r="C719" t="s">
        <v>1576</v>
      </c>
      <c r="D719" t="s">
        <v>194</v>
      </c>
      <c r="E719" t="s">
        <v>2292</v>
      </c>
      <c r="F719" s="1"/>
      <c r="G719" t="s">
        <v>1173</v>
      </c>
      <c r="J719" t="s">
        <v>1579</v>
      </c>
      <c r="X719">
        <v>27</v>
      </c>
      <c r="Y719">
        <v>41</v>
      </c>
      <c r="Z719">
        <v>44</v>
      </c>
      <c r="AA719">
        <v>33</v>
      </c>
      <c r="AB719">
        <v>37</v>
      </c>
      <c r="AC719">
        <v>16</v>
      </c>
      <c r="AD719">
        <v>34</v>
      </c>
    </row>
    <row r="720" spans="1:30" x14ac:dyDescent="0.25">
      <c r="A720" t="s">
        <v>2293</v>
      </c>
      <c r="B720" t="s">
        <v>67</v>
      </c>
      <c r="C720" t="s">
        <v>1576</v>
      </c>
      <c r="D720" t="s">
        <v>194</v>
      </c>
      <c r="E720" t="s">
        <v>2294</v>
      </c>
      <c r="F720" s="1"/>
      <c r="G720" t="s">
        <v>1173</v>
      </c>
      <c r="J720" t="s">
        <v>1579</v>
      </c>
      <c r="X720">
        <v>216</v>
      </c>
      <c r="Y720">
        <v>139</v>
      </c>
      <c r="Z720">
        <v>777</v>
      </c>
      <c r="AA720">
        <v>1038</v>
      </c>
      <c r="AB720">
        <v>705</v>
      </c>
      <c r="AC720">
        <v>861</v>
      </c>
      <c r="AD720">
        <v>935</v>
      </c>
    </row>
    <row r="721" spans="1:30" x14ac:dyDescent="0.25">
      <c r="A721" t="s">
        <v>2295</v>
      </c>
      <c r="B721" t="s">
        <v>67</v>
      </c>
      <c r="C721" t="s">
        <v>1576</v>
      </c>
      <c r="D721" t="s">
        <v>194</v>
      </c>
      <c r="E721" t="s">
        <v>2296</v>
      </c>
      <c r="F721" s="1"/>
      <c r="G721" t="s">
        <v>1173</v>
      </c>
      <c r="J721" t="s">
        <v>1579</v>
      </c>
      <c r="X721">
        <v>14002</v>
      </c>
      <c r="Y721">
        <v>15369</v>
      </c>
      <c r="Z721">
        <v>15360</v>
      </c>
      <c r="AA721">
        <v>14457</v>
      </c>
      <c r="AB721">
        <v>13361</v>
      </c>
      <c r="AC721">
        <v>14417</v>
      </c>
      <c r="AD721">
        <v>15263</v>
      </c>
    </row>
    <row r="722" spans="1:30" x14ac:dyDescent="0.25">
      <c r="A722" t="s">
        <v>2297</v>
      </c>
      <c r="B722" t="s">
        <v>67</v>
      </c>
      <c r="C722" t="s">
        <v>1576</v>
      </c>
      <c r="D722" t="s">
        <v>1629</v>
      </c>
      <c r="E722" t="s">
        <v>2298</v>
      </c>
      <c r="F722" s="1"/>
      <c r="G722" t="s">
        <v>1173</v>
      </c>
      <c r="J722" t="s">
        <v>1579</v>
      </c>
      <c r="X722">
        <v>64</v>
      </c>
      <c r="Y722">
        <v>54</v>
      </c>
      <c r="Z722">
        <v>62</v>
      </c>
      <c r="AA722">
        <v>68</v>
      </c>
      <c r="AB722">
        <v>58</v>
      </c>
      <c r="AC722">
        <v>58</v>
      </c>
      <c r="AD722">
        <v>74</v>
      </c>
    </row>
    <row r="723" spans="1:30" x14ac:dyDescent="0.25">
      <c r="A723" t="s">
        <v>2299</v>
      </c>
      <c r="B723" t="s">
        <v>67</v>
      </c>
      <c r="C723" t="s">
        <v>1576</v>
      </c>
      <c r="D723" t="s">
        <v>1588</v>
      </c>
      <c r="E723" t="s">
        <v>2300</v>
      </c>
      <c r="F723" s="1"/>
      <c r="G723" t="s">
        <v>1173</v>
      </c>
      <c r="J723" t="s">
        <v>1579</v>
      </c>
      <c r="X723">
        <v>0</v>
      </c>
      <c r="Y723">
        <v>0</v>
      </c>
      <c r="Z723">
        <v>0</v>
      </c>
      <c r="AA723">
        <v>0</v>
      </c>
      <c r="AB723">
        <v>3</v>
      </c>
      <c r="AC723">
        <v>1</v>
      </c>
      <c r="AD723">
        <v>0</v>
      </c>
    </row>
    <row r="724" spans="1:30" x14ac:dyDescent="0.25">
      <c r="A724" t="s">
        <v>2301</v>
      </c>
      <c r="B724" t="s">
        <v>67</v>
      </c>
      <c r="C724" t="s">
        <v>1576</v>
      </c>
      <c r="D724" t="s">
        <v>1919</v>
      </c>
      <c r="E724" t="s">
        <v>2302</v>
      </c>
      <c r="F724" s="1"/>
      <c r="G724" t="s">
        <v>1173</v>
      </c>
      <c r="J724" t="s">
        <v>1579</v>
      </c>
      <c r="X724">
        <v>0</v>
      </c>
      <c r="Y724">
        <v>0</v>
      </c>
      <c r="Z724">
        <v>0</v>
      </c>
      <c r="AA724">
        <v>0</v>
      </c>
      <c r="AB724">
        <v>0</v>
      </c>
      <c r="AC724">
        <v>9</v>
      </c>
      <c r="AD724">
        <v>6</v>
      </c>
    </row>
    <row r="725" spans="1:30" x14ac:dyDescent="0.25">
      <c r="A725" t="s">
        <v>2303</v>
      </c>
      <c r="B725" t="s">
        <v>67</v>
      </c>
      <c r="C725" t="s">
        <v>1576</v>
      </c>
      <c r="D725" t="s">
        <v>1601</v>
      </c>
      <c r="E725" t="s">
        <v>2304</v>
      </c>
      <c r="F725" s="1"/>
      <c r="G725" t="s">
        <v>1173</v>
      </c>
      <c r="J725" t="s">
        <v>1579</v>
      </c>
      <c r="X725">
        <v>1534</v>
      </c>
      <c r="Y725">
        <v>1855</v>
      </c>
      <c r="Z725">
        <v>2180</v>
      </c>
      <c r="AA725">
        <v>2131</v>
      </c>
      <c r="AB725">
        <v>2456</v>
      </c>
      <c r="AC725">
        <v>2103</v>
      </c>
      <c r="AD725">
        <v>1547</v>
      </c>
    </row>
    <row r="726" spans="1:30" x14ac:dyDescent="0.25">
      <c r="A726" t="s">
        <v>2305</v>
      </c>
      <c r="B726" t="s">
        <v>67</v>
      </c>
      <c r="C726" t="s">
        <v>1576</v>
      </c>
      <c r="D726" t="s">
        <v>1577</v>
      </c>
      <c r="E726" t="s">
        <v>2306</v>
      </c>
      <c r="F726" s="1"/>
      <c r="G726" t="s">
        <v>1173</v>
      </c>
      <c r="J726" t="s">
        <v>1579</v>
      </c>
      <c r="X726">
        <v>8002</v>
      </c>
      <c r="Y726">
        <v>9287</v>
      </c>
      <c r="Z726">
        <v>9899</v>
      </c>
      <c r="AA726">
        <v>10223</v>
      </c>
      <c r="AB726">
        <v>10421</v>
      </c>
      <c r="AC726">
        <v>9572</v>
      </c>
      <c r="AD726">
        <v>6849</v>
      </c>
    </row>
    <row r="727" spans="1:30" x14ac:dyDescent="0.25">
      <c r="A727" t="s">
        <v>2307</v>
      </c>
      <c r="B727" t="s">
        <v>67</v>
      </c>
      <c r="C727" t="s">
        <v>1576</v>
      </c>
      <c r="D727" t="s">
        <v>1787</v>
      </c>
      <c r="E727" t="s">
        <v>2308</v>
      </c>
      <c r="F727" s="1"/>
      <c r="G727" t="s">
        <v>1173</v>
      </c>
      <c r="J727" t="s">
        <v>1579</v>
      </c>
      <c r="X727">
        <v>3</v>
      </c>
      <c r="Y727">
        <v>6</v>
      </c>
      <c r="Z727">
        <v>3</v>
      </c>
      <c r="AA727">
        <v>0</v>
      </c>
      <c r="AB727">
        <v>0</v>
      </c>
      <c r="AC727">
        <v>0</v>
      </c>
      <c r="AD727">
        <v>0</v>
      </c>
    </row>
    <row r="728" spans="1:30" x14ac:dyDescent="0.25">
      <c r="A728" t="s">
        <v>2309</v>
      </c>
      <c r="B728" t="s">
        <v>67</v>
      </c>
      <c r="C728" t="s">
        <v>1576</v>
      </c>
      <c r="D728" t="s">
        <v>1577</v>
      </c>
      <c r="E728" t="s">
        <v>2310</v>
      </c>
      <c r="F728" s="1"/>
      <c r="G728" t="s">
        <v>1173</v>
      </c>
      <c r="J728" t="s">
        <v>1579</v>
      </c>
      <c r="X728">
        <v>2281</v>
      </c>
      <c r="Y728">
        <v>2343</v>
      </c>
      <c r="Z728">
        <v>2140</v>
      </c>
      <c r="AA728">
        <v>1015</v>
      </c>
      <c r="AB728">
        <v>479</v>
      </c>
      <c r="AC728">
        <v>170</v>
      </c>
      <c r="AD728">
        <v>134</v>
      </c>
    </row>
    <row r="729" spans="1:30" x14ac:dyDescent="0.25">
      <c r="A729" t="s">
        <v>2311</v>
      </c>
      <c r="B729" t="s">
        <v>67</v>
      </c>
      <c r="C729" t="s">
        <v>1576</v>
      </c>
      <c r="D729" t="s">
        <v>1577</v>
      </c>
      <c r="E729" t="s">
        <v>2312</v>
      </c>
      <c r="F729" s="1"/>
      <c r="G729" t="s">
        <v>1173</v>
      </c>
      <c r="J729" t="s">
        <v>1579</v>
      </c>
      <c r="X729">
        <v>0</v>
      </c>
      <c r="Y729">
        <v>0</v>
      </c>
      <c r="Z729">
        <v>2</v>
      </c>
      <c r="AA729">
        <v>28</v>
      </c>
      <c r="AB729">
        <v>38</v>
      </c>
      <c r="AC729">
        <v>28</v>
      </c>
      <c r="AD729">
        <v>42</v>
      </c>
    </row>
    <row r="730" spans="1:30" x14ac:dyDescent="0.25">
      <c r="A730" t="s">
        <v>2313</v>
      </c>
      <c r="B730" t="s">
        <v>67</v>
      </c>
      <c r="C730" t="s">
        <v>1576</v>
      </c>
      <c r="D730" t="s">
        <v>1577</v>
      </c>
      <c r="E730" t="s">
        <v>2314</v>
      </c>
      <c r="F730" s="1"/>
      <c r="G730" t="s">
        <v>1173</v>
      </c>
      <c r="J730" t="s">
        <v>1579</v>
      </c>
      <c r="X730">
        <v>498</v>
      </c>
      <c r="Y730">
        <v>516</v>
      </c>
      <c r="Z730">
        <v>681</v>
      </c>
      <c r="AA730">
        <v>1242</v>
      </c>
      <c r="AB730">
        <v>1222</v>
      </c>
      <c r="AC730">
        <v>1204</v>
      </c>
      <c r="AD730">
        <v>1106</v>
      </c>
    </row>
    <row r="731" spans="1:30" x14ac:dyDescent="0.25">
      <c r="A731" t="s">
        <v>2315</v>
      </c>
      <c r="B731" t="s">
        <v>67</v>
      </c>
      <c r="C731" t="s">
        <v>1576</v>
      </c>
      <c r="D731" t="s">
        <v>1577</v>
      </c>
      <c r="E731" t="s">
        <v>2316</v>
      </c>
      <c r="F731" s="1"/>
      <c r="G731" t="s">
        <v>1173</v>
      </c>
      <c r="J731" t="s">
        <v>1579</v>
      </c>
      <c r="X731">
        <v>12</v>
      </c>
      <c r="Y731">
        <v>24</v>
      </c>
      <c r="Z731">
        <v>267</v>
      </c>
      <c r="AA731">
        <v>693</v>
      </c>
      <c r="AB731">
        <v>928</v>
      </c>
      <c r="AC731">
        <v>1023</v>
      </c>
      <c r="AD731">
        <v>846</v>
      </c>
    </row>
    <row r="732" spans="1:30" x14ac:dyDescent="0.25">
      <c r="A732" t="s">
        <v>2317</v>
      </c>
      <c r="B732" t="s">
        <v>67</v>
      </c>
      <c r="C732" t="s">
        <v>1576</v>
      </c>
      <c r="D732" t="s">
        <v>1577</v>
      </c>
      <c r="E732" t="s">
        <v>2318</v>
      </c>
      <c r="F732" s="1"/>
      <c r="G732" t="s">
        <v>1173</v>
      </c>
      <c r="J732" t="s">
        <v>1579</v>
      </c>
      <c r="X732">
        <v>1045</v>
      </c>
      <c r="Y732">
        <v>1016</v>
      </c>
      <c r="Z732">
        <v>1187</v>
      </c>
      <c r="AA732">
        <v>1403</v>
      </c>
      <c r="AB732">
        <v>1543</v>
      </c>
      <c r="AC732">
        <v>1619</v>
      </c>
      <c r="AD732">
        <v>1428</v>
      </c>
    </row>
    <row r="733" spans="1:30" x14ac:dyDescent="0.25">
      <c r="A733" t="s">
        <v>2319</v>
      </c>
      <c r="B733" t="s">
        <v>67</v>
      </c>
      <c r="C733" t="s">
        <v>1576</v>
      </c>
      <c r="D733" t="s">
        <v>1798</v>
      </c>
      <c r="E733" t="s">
        <v>2320</v>
      </c>
      <c r="F733" s="1"/>
      <c r="G733" t="s">
        <v>1173</v>
      </c>
      <c r="J733" t="s">
        <v>1579</v>
      </c>
      <c r="X733">
        <v>1</v>
      </c>
      <c r="Y733">
        <v>0</v>
      </c>
      <c r="Z733">
        <v>1</v>
      </c>
      <c r="AA733">
        <v>0</v>
      </c>
      <c r="AB733">
        <v>1</v>
      </c>
      <c r="AC733">
        <v>1</v>
      </c>
      <c r="AD733">
        <v>2</v>
      </c>
    </row>
    <row r="734" spans="1:30" x14ac:dyDescent="0.25">
      <c r="A734" t="s">
        <v>2321</v>
      </c>
      <c r="B734" t="s">
        <v>67</v>
      </c>
      <c r="C734" t="s">
        <v>1576</v>
      </c>
      <c r="D734" t="s">
        <v>2205</v>
      </c>
      <c r="E734" t="s">
        <v>2322</v>
      </c>
      <c r="F734" s="1"/>
      <c r="G734" t="s">
        <v>1173</v>
      </c>
      <c r="J734" t="s">
        <v>1579</v>
      </c>
      <c r="X734">
        <v>32</v>
      </c>
      <c r="Y734">
        <v>31</v>
      </c>
      <c r="Z734">
        <v>45</v>
      </c>
      <c r="AA734">
        <v>52</v>
      </c>
      <c r="AB734">
        <v>54</v>
      </c>
      <c r="AC734">
        <v>61</v>
      </c>
      <c r="AD734">
        <v>54</v>
      </c>
    </row>
    <row r="735" spans="1:30" x14ac:dyDescent="0.25">
      <c r="A735" t="s">
        <v>2323</v>
      </c>
      <c r="B735" t="s">
        <v>67</v>
      </c>
      <c r="C735" t="s">
        <v>1576</v>
      </c>
      <c r="D735" t="s">
        <v>194</v>
      </c>
      <c r="E735" t="s">
        <v>2324</v>
      </c>
      <c r="F735" s="1"/>
      <c r="G735" t="s">
        <v>1173</v>
      </c>
      <c r="J735" t="s">
        <v>1579</v>
      </c>
      <c r="X735">
        <v>16543</v>
      </c>
      <c r="Y735">
        <v>16143</v>
      </c>
      <c r="Z735">
        <v>16191</v>
      </c>
      <c r="AA735">
        <v>15342</v>
      </c>
      <c r="AB735">
        <v>14510</v>
      </c>
      <c r="AC735">
        <v>13219</v>
      </c>
      <c r="AD735">
        <v>14783</v>
      </c>
    </row>
    <row r="736" spans="1:30" x14ac:dyDescent="0.25">
      <c r="A736" t="s">
        <v>2325</v>
      </c>
      <c r="B736" t="s">
        <v>67</v>
      </c>
      <c r="C736" t="s">
        <v>1576</v>
      </c>
      <c r="D736" t="s">
        <v>194</v>
      </c>
      <c r="E736" t="s">
        <v>2326</v>
      </c>
      <c r="F736" s="1"/>
      <c r="G736" t="s">
        <v>1173</v>
      </c>
      <c r="J736" t="s">
        <v>1579</v>
      </c>
      <c r="X736">
        <v>5737</v>
      </c>
      <c r="Y736">
        <v>5877</v>
      </c>
      <c r="Z736">
        <v>5028</v>
      </c>
      <c r="AA736">
        <v>4710</v>
      </c>
      <c r="AB736">
        <v>4308</v>
      </c>
      <c r="AC736">
        <v>4508</v>
      </c>
      <c r="AD736">
        <v>5244</v>
      </c>
    </row>
    <row r="737" spans="1:30" x14ac:dyDescent="0.25">
      <c r="A737" t="s">
        <v>2327</v>
      </c>
      <c r="B737" t="s">
        <v>67</v>
      </c>
      <c r="C737" t="s">
        <v>1576</v>
      </c>
      <c r="D737" t="s">
        <v>2205</v>
      </c>
      <c r="E737" t="s">
        <v>2328</v>
      </c>
      <c r="F737" s="1"/>
      <c r="G737" t="s">
        <v>1173</v>
      </c>
      <c r="J737" t="s">
        <v>1579</v>
      </c>
      <c r="X737">
        <v>41</v>
      </c>
      <c r="Y737">
        <v>43</v>
      </c>
      <c r="Z737">
        <v>38</v>
      </c>
      <c r="AA737">
        <v>54</v>
      </c>
      <c r="AB737">
        <v>43</v>
      </c>
      <c r="AC737">
        <v>68</v>
      </c>
      <c r="AD737">
        <v>52</v>
      </c>
    </row>
    <row r="738" spans="1:30" x14ac:dyDescent="0.25">
      <c r="A738" t="s">
        <v>2329</v>
      </c>
      <c r="B738" t="s">
        <v>67</v>
      </c>
      <c r="C738" t="s">
        <v>1576</v>
      </c>
      <c r="D738" t="s">
        <v>2205</v>
      </c>
      <c r="E738" t="s">
        <v>2330</v>
      </c>
      <c r="F738" s="1"/>
      <c r="G738" t="s">
        <v>1173</v>
      </c>
      <c r="J738" t="s">
        <v>1579</v>
      </c>
      <c r="X738">
        <v>33</v>
      </c>
      <c r="Y738">
        <v>23</v>
      </c>
      <c r="Z738">
        <v>27</v>
      </c>
      <c r="AA738">
        <v>41</v>
      </c>
      <c r="AB738">
        <v>52</v>
      </c>
      <c r="AC738">
        <v>51</v>
      </c>
      <c r="AD738">
        <v>68</v>
      </c>
    </row>
    <row r="739" spans="1:30" x14ac:dyDescent="0.25">
      <c r="A739" t="s">
        <v>2331</v>
      </c>
      <c r="B739" t="s">
        <v>67</v>
      </c>
      <c r="C739" t="s">
        <v>1576</v>
      </c>
      <c r="D739" t="s">
        <v>1604</v>
      </c>
      <c r="E739" t="s">
        <v>2332</v>
      </c>
      <c r="F739" s="1"/>
      <c r="G739" t="s">
        <v>1173</v>
      </c>
      <c r="J739" t="s">
        <v>1579</v>
      </c>
      <c r="X739">
        <v>64</v>
      </c>
      <c r="Y739">
        <v>63</v>
      </c>
      <c r="Z739">
        <v>69</v>
      </c>
      <c r="AA739">
        <v>68</v>
      </c>
      <c r="AB739">
        <v>66</v>
      </c>
      <c r="AC739">
        <v>50</v>
      </c>
      <c r="AD739">
        <v>53</v>
      </c>
    </row>
    <row r="740" spans="1:30" x14ac:dyDescent="0.25">
      <c r="A740" t="s">
        <v>2333</v>
      </c>
      <c r="B740" t="s">
        <v>67</v>
      </c>
      <c r="C740" t="s">
        <v>1576</v>
      </c>
      <c r="D740" t="s">
        <v>1787</v>
      </c>
      <c r="E740" t="s">
        <v>2334</v>
      </c>
      <c r="F740" s="1"/>
      <c r="G740" t="s">
        <v>1173</v>
      </c>
      <c r="J740" t="s">
        <v>1579</v>
      </c>
      <c r="X740">
        <v>9</v>
      </c>
      <c r="Y740">
        <v>9</v>
      </c>
      <c r="Z740">
        <v>14</v>
      </c>
      <c r="AA740">
        <v>10</v>
      </c>
      <c r="AB740">
        <v>14</v>
      </c>
      <c r="AC740">
        <v>8</v>
      </c>
      <c r="AD740">
        <v>9</v>
      </c>
    </row>
    <row r="741" spans="1:30" x14ac:dyDescent="0.25">
      <c r="A741" t="s">
        <v>2335</v>
      </c>
      <c r="B741" t="s">
        <v>67</v>
      </c>
      <c r="C741" t="s">
        <v>1576</v>
      </c>
      <c r="D741" t="s">
        <v>1604</v>
      </c>
      <c r="E741" t="s">
        <v>2336</v>
      </c>
      <c r="F741" s="1"/>
      <c r="G741" t="s">
        <v>1173</v>
      </c>
      <c r="J741" t="s">
        <v>1579</v>
      </c>
      <c r="X741">
        <v>3</v>
      </c>
      <c r="Y741">
        <v>3</v>
      </c>
      <c r="Z741">
        <v>1</v>
      </c>
      <c r="AA741">
        <v>1</v>
      </c>
      <c r="AB741">
        <v>3</v>
      </c>
      <c r="AC741">
        <v>1</v>
      </c>
      <c r="AD741">
        <v>6</v>
      </c>
    </row>
    <row r="742" spans="1:30" x14ac:dyDescent="0.25">
      <c r="A742" t="s">
        <v>2337</v>
      </c>
      <c r="B742" t="s">
        <v>67</v>
      </c>
      <c r="C742" t="s">
        <v>1576</v>
      </c>
      <c r="D742" t="s">
        <v>1604</v>
      </c>
      <c r="E742" t="s">
        <v>2338</v>
      </c>
      <c r="F742" s="1"/>
      <c r="G742" t="s">
        <v>1173</v>
      </c>
      <c r="J742" t="s">
        <v>1579</v>
      </c>
      <c r="X742">
        <v>25</v>
      </c>
      <c r="Y742">
        <v>39</v>
      </c>
      <c r="Z742">
        <v>30</v>
      </c>
      <c r="AA742">
        <v>28</v>
      </c>
      <c r="AB742">
        <v>29</v>
      </c>
      <c r="AC742">
        <v>21</v>
      </c>
      <c r="AD742">
        <v>14</v>
      </c>
    </row>
    <row r="743" spans="1:30" x14ac:dyDescent="0.25">
      <c r="A743" t="s">
        <v>2339</v>
      </c>
      <c r="B743" t="s">
        <v>67</v>
      </c>
      <c r="C743" t="s">
        <v>1576</v>
      </c>
      <c r="D743" t="s">
        <v>1588</v>
      </c>
      <c r="E743" t="s">
        <v>2340</v>
      </c>
      <c r="F743" s="1"/>
      <c r="G743" t="s">
        <v>1173</v>
      </c>
      <c r="J743" t="s">
        <v>1579</v>
      </c>
      <c r="X743">
        <v>5</v>
      </c>
      <c r="Y743">
        <v>2</v>
      </c>
      <c r="Z743">
        <v>4</v>
      </c>
      <c r="AA743">
        <v>8</v>
      </c>
      <c r="AB743">
        <v>10</v>
      </c>
      <c r="AC743">
        <v>9</v>
      </c>
      <c r="AD743">
        <v>17</v>
      </c>
    </row>
    <row r="744" spans="1:30" x14ac:dyDescent="0.25">
      <c r="A744" t="s">
        <v>2341</v>
      </c>
      <c r="B744" t="s">
        <v>67</v>
      </c>
      <c r="C744" t="s">
        <v>1576</v>
      </c>
      <c r="D744" t="s">
        <v>2205</v>
      </c>
      <c r="E744" t="s">
        <v>2342</v>
      </c>
      <c r="F744" s="1"/>
      <c r="G744" t="s">
        <v>1173</v>
      </c>
      <c r="J744" t="s">
        <v>1579</v>
      </c>
      <c r="X744">
        <v>539</v>
      </c>
      <c r="Y744">
        <v>681</v>
      </c>
      <c r="Z744">
        <v>667</v>
      </c>
      <c r="AA744">
        <v>643</v>
      </c>
      <c r="AB744">
        <v>421</v>
      </c>
      <c r="AC744">
        <v>415</v>
      </c>
      <c r="AD744">
        <v>349</v>
      </c>
    </row>
    <row r="745" spans="1:30" x14ac:dyDescent="0.25">
      <c r="A745" t="s">
        <v>2343</v>
      </c>
      <c r="B745" t="s">
        <v>67</v>
      </c>
      <c r="C745" t="s">
        <v>1576</v>
      </c>
      <c r="D745" t="s">
        <v>1750</v>
      </c>
      <c r="E745" t="s">
        <v>2344</v>
      </c>
      <c r="F745" s="1"/>
      <c r="G745" t="s">
        <v>1173</v>
      </c>
      <c r="J745" t="s">
        <v>1579</v>
      </c>
      <c r="X745">
        <v>0</v>
      </c>
      <c r="Y745">
        <v>0</v>
      </c>
      <c r="Z745">
        <v>3</v>
      </c>
      <c r="AA745">
        <v>23</v>
      </c>
      <c r="AB745">
        <v>77</v>
      </c>
      <c r="AC745">
        <v>97</v>
      </c>
      <c r="AD745">
        <v>259</v>
      </c>
    </row>
    <row r="746" spans="1:30" x14ac:dyDescent="0.25">
      <c r="A746" t="s">
        <v>2345</v>
      </c>
      <c r="B746" t="s">
        <v>67</v>
      </c>
      <c r="C746" t="s">
        <v>1576</v>
      </c>
      <c r="D746" t="s">
        <v>1919</v>
      </c>
      <c r="E746" t="s">
        <v>2346</v>
      </c>
      <c r="F746" s="1"/>
      <c r="G746" t="s">
        <v>1173</v>
      </c>
      <c r="J746" t="s">
        <v>1579</v>
      </c>
      <c r="X746">
        <v>0</v>
      </c>
      <c r="Y746">
        <v>0</v>
      </c>
      <c r="Z746">
        <v>0</v>
      </c>
      <c r="AA746">
        <v>0</v>
      </c>
      <c r="AB746">
        <v>0</v>
      </c>
      <c r="AC746">
        <v>0</v>
      </c>
      <c r="AD746">
        <v>1</v>
      </c>
    </row>
    <row r="747" spans="1:30" x14ac:dyDescent="0.25">
      <c r="A747" t="s">
        <v>2347</v>
      </c>
      <c r="B747" t="s">
        <v>67</v>
      </c>
      <c r="C747" t="s">
        <v>1576</v>
      </c>
      <c r="D747" t="s">
        <v>1919</v>
      </c>
      <c r="E747" t="s">
        <v>2348</v>
      </c>
      <c r="F747" s="1"/>
      <c r="G747" t="s">
        <v>1173</v>
      </c>
      <c r="J747" t="s">
        <v>1579</v>
      </c>
      <c r="X747">
        <v>1</v>
      </c>
      <c r="Y747">
        <v>3</v>
      </c>
      <c r="Z747">
        <v>0</v>
      </c>
      <c r="AA747">
        <v>1</v>
      </c>
      <c r="AB747">
        <v>0</v>
      </c>
      <c r="AC747">
        <v>0</v>
      </c>
      <c r="AD747">
        <v>1</v>
      </c>
    </row>
    <row r="748" spans="1:30" x14ac:dyDescent="0.25">
      <c r="A748" t="s">
        <v>2349</v>
      </c>
      <c r="B748" t="s">
        <v>67</v>
      </c>
      <c r="C748" t="s">
        <v>1576</v>
      </c>
      <c r="D748" t="s">
        <v>1601</v>
      </c>
      <c r="E748" t="s">
        <v>2350</v>
      </c>
      <c r="F748" s="1"/>
      <c r="G748" t="s">
        <v>1173</v>
      </c>
      <c r="J748" t="s">
        <v>1579</v>
      </c>
      <c r="X748">
        <v>9406</v>
      </c>
      <c r="Y748">
        <v>9874</v>
      </c>
      <c r="Z748">
        <v>10160</v>
      </c>
      <c r="AA748">
        <v>9608</v>
      </c>
      <c r="AB748">
        <v>9247</v>
      </c>
      <c r="AC748">
        <v>8849</v>
      </c>
      <c r="AD748">
        <v>9057</v>
      </c>
    </row>
    <row r="749" spans="1:30" x14ac:dyDescent="0.25">
      <c r="A749" t="s">
        <v>2351</v>
      </c>
      <c r="B749" t="s">
        <v>67</v>
      </c>
      <c r="C749" t="s">
        <v>1576</v>
      </c>
      <c r="D749" t="s">
        <v>1601</v>
      </c>
      <c r="E749" t="s">
        <v>2352</v>
      </c>
      <c r="F749" s="1"/>
      <c r="G749" t="s">
        <v>1173</v>
      </c>
      <c r="J749" t="s">
        <v>1579</v>
      </c>
      <c r="X749">
        <v>0</v>
      </c>
      <c r="Y749">
        <v>0</v>
      </c>
      <c r="Z749">
        <v>0</v>
      </c>
      <c r="AA749">
        <v>1</v>
      </c>
      <c r="AB749">
        <v>0</v>
      </c>
      <c r="AC749">
        <v>2</v>
      </c>
      <c r="AD749">
        <v>33</v>
      </c>
    </row>
    <row r="750" spans="1:30" x14ac:dyDescent="0.25">
      <c r="A750" t="s">
        <v>2353</v>
      </c>
      <c r="B750" t="s">
        <v>67</v>
      </c>
      <c r="C750" t="s">
        <v>1576</v>
      </c>
      <c r="D750" t="s">
        <v>1601</v>
      </c>
      <c r="E750" t="s">
        <v>2354</v>
      </c>
      <c r="F750" s="1"/>
      <c r="G750" t="s">
        <v>1173</v>
      </c>
      <c r="J750" t="s">
        <v>1579</v>
      </c>
      <c r="X750">
        <v>0</v>
      </c>
      <c r="Y750">
        <v>0</v>
      </c>
      <c r="Z750">
        <v>0</v>
      </c>
      <c r="AA750">
        <v>1</v>
      </c>
      <c r="AB750">
        <v>7</v>
      </c>
      <c r="AC750">
        <v>20</v>
      </c>
      <c r="AD750">
        <v>79</v>
      </c>
    </row>
    <row r="751" spans="1:30" x14ac:dyDescent="0.25">
      <c r="A751" t="s">
        <v>2355</v>
      </c>
      <c r="B751" t="s">
        <v>67</v>
      </c>
      <c r="C751" t="s">
        <v>1576</v>
      </c>
      <c r="D751" t="s">
        <v>1787</v>
      </c>
      <c r="E751" t="s">
        <v>2356</v>
      </c>
      <c r="F751" s="1"/>
      <c r="G751" t="s">
        <v>1173</v>
      </c>
      <c r="J751" t="s">
        <v>1579</v>
      </c>
      <c r="X751">
        <v>0</v>
      </c>
      <c r="Y751">
        <v>0</v>
      </c>
      <c r="Z751">
        <v>1</v>
      </c>
      <c r="AA751">
        <v>0</v>
      </c>
      <c r="AB751">
        <v>0</v>
      </c>
      <c r="AC751">
        <v>0</v>
      </c>
      <c r="AD751">
        <v>0</v>
      </c>
    </row>
    <row r="752" spans="1:30" x14ac:dyDescent="0.25">
      <c r="A752" t="s">
        <v>2357</v>
      </c>
      <c r="B752" t="s">
        <v>67</v>
      </c>
      <c r="C752" t="s">
        <v>1576</v>
      </c>
      <c r="D752" t="s">
        <v>1954</v>
      </c>
      <c r="E752" t="s">
        <v>2358</v>
      </c>
      <c r="F752" s="1"/>
      <c r="G752" t="s">
        <v>1173</v>
      </c>
      <c r="J752" t="s">
        <v>1579</v>
      </c>
      <c r="X752">
        <v>0</v>
      </c>
      <c r="Y752">
        <v>0</v>
      </c>
      <c r="Z752">
        <v>0</v>
      </c>
      <c r="AA752">
        <v>1077</v>
      </c>
      <c r="AB752">
        <v>400</v>
      </c>
      <c r="AC752">
        <v>42</v>
      </c>
      <c r="AD752">
        <v>4</v>
      </c>
    </row>
    <row r="753" spans="1:30" x14ac:dyDescent="0.25">
      <c r="A753" t="s">
        <v>2359</v>
      </c>
      <c r="B753" t="s">
        <v>67</v>
      </c>
      <c r="C753" t="s">
        <v>1576</v>
      </c>
      <c r="D753" t="s">
        <v>1870</v>
      </c>
      <c r="E753" t="s">
        <v>2360</v>
      </c>
      <c r="F753" s="1"/>
      <c r="G753" t="s">
        <v>1173</v>
      </c>
      <c r="J753" t="s">
        <v>1579</v>
      </c>
      <c r="X753">
        <v>0</v>
      </c>
      <c r="Y753">
        <v>0</v>
      </c>
      <c r="Z753">
        <v>0</v>
      </c>
      <c r="AA753">
        <v>1</v>
      </c>
      <c r="AB753">
        <v>0</v>
      </c>
      <c r="AC753">
        <v>0</v>
      </c>
      <c r="AD753">
        <v>0</v>
      </c>
    </row>
    <row r="754" spans="1:30" x14ac:dyDescent="0.25">
      <c r="A754" t="s">
        <v>2361</v>
      </c>
      <c r="B754" t="s">
        <v>67</v>
      </c>
      <c r="C754" t="s">
        <v>1576</v>
      </c>
      <c r="D754" t="s">
        <v>1647</v>
      </c>
      <c r="E754" t="s">
        <v>2362</v>
      </c>
      <c r="F754" s="1"/>
      <c r="G754" t="s">
        <v>1173</v>
      </c>
      <c r="J754" t="s">
        <v>1579</v>
      </c>
      <c r="X754">
        <v>4779</v>
      </c>
      <c r="Y754">
        <v>4464</v>
      </c>
      <c r="Z754">
        <v>4335</v>
      </c>
      <c r="AA754">
        <v>3974</v>
      </c>
      <c r="AB754">
        <v>3963</v>
      </c>
      <c r="AC754">
        <v>3901</v>
      </c>
      <c r="AD754">
        <v>3973</v>
      </c>
    </row>
    <row r="755" spans="1:30" x14ac:dyDescent="0.25">
      <c r="A755" t="s">
        <v>2363</v>
      </c>
      <c r="B755" t="s">
        <v>67</v>
      </c>
      <c r="C755" t="s">
        <v>1576</v>
      </c>
      <c r="D755" t="s">
        <v>1601</v>
      </c>
      <c r="E755" t="s">
        <v>2364</v>
      </c>
      <c r="F755" s="1"/>
      <c r="G755" t="s">
        <v>1173</v>
      </c>
      <c r="J755" t="s">
        <v>1579</v>
      </c>
      <c r="X755">
        <v>0</v>
      </c>
      <c r="Y755">
        <v>0</v>
      </c>
      <c r="Z755">
        <v>1</v>
      </c>
      <c r="AA755">
        <v>0</v>
      </c>
      <c r="AB755">
        <v>0</v>
      </c>
      <c r="AC755">
        <v>0</v>
      </c>
      <c r="AD755">
        <v>0</v>
      </c>
    </row>
    <row r="756" spans="1:30" x14ac:dyDescent="0.25">
      <c r="A756" t="s">
        <v>2365</v>
      </c>
      <c r="B756" t="s">
        <v>67</v>
      </c>
      <c r="C756" t="s">
        <v>1576</v>
      </c>
      <c r="D756" t="s">
        <v>1601</v>
      </c>
      <c r="E756" t="s">
        <v>2366</v>
      </c>
      <c r="F756" s="1"/>
      <c r="G756" t="s">
        <v>1173</v>
      </c>
      <c r="J756" t="s">
        <v>1579</v>
      </c>
      <c r="X756">
        <v>2</v>
      </c>
      <c r="Y756">
        <v>6</v>
      </c>
      <c r="Z756">
        <v>2</v>
      </c>
      <c r="AA756">
        <v>3</v>
      </c>
      <c r="AB756">
        <v>0</v>
      </c>
      <c r="AC756">
        <v>0</v>
      </c>
      <c r="AD756">
        <v>0</v>
      </c>
    </row>
    <row r="757" spans="1:30" x14ac:dyDescent="0.25">
      <c r="A757" t="s">
        <v>2367</v>
      </c>
      <c r="B757" t="s">
        <v>67</v>
      </c>
      <c r="C757" t="s">
        <v>1576</v>
      </c>
      <c r="D757" t="s">
        <v>1601</v>
      </c>
      <c r="E757" t="s">
        <v>2368</v>
      </c>
      <c r="F757" s="1"/>
      <c r="G757" t="s">
        <v>1173</v>
      </c>
      <c r="J757" t="s">
        <v>1579</v>
      </c>
      <c r="X757">
        <v>2</v>
      </c>
      <c r="Y757">
        <v>3</v>
      </c>
      <c r="Z757">
        <v>1</v>
      </c>
      <c r="AA757">
        <v>4</v>
      </c>
      <c r="AB757">
        <v>12</v>
      </c>
      <c r="AC757">
        <v>17</v>
      </c>
      <c r="AD757">
        <v>14</v>
      </c>
    </row>
    <row r="758" spans="1:30" x14ac:dyDescent="0.25">
      <c r="A758" t="s">
        <v>2369</v>
      </c>
      <c r="B758" t="s">
        <v>67</v>
      </c>
      <c r="C758" t="s">
        <v>1576</v>
      </c>
      <c r="D758" t="s">
        <v>1601</v>
      </c>
      <c r="E758" t="s">
        <v>2370</v>
      </c>
      <c r="F758" s="1"/>
      <c r="G758" t="s">
        <v>1173</v>
      </c>
      <c r="J758" t="s">
        <v>1579</v>
      </c>
      <c r="X758">
        <v>164</v>
      </c>
      <c r="Y758">
        <v>354</v>
      </c>
      <c r="Z758">
        <v>127</v>
      </c>
      <c r="AA758">
        <v>203</v>
      </c>
      <c r="AB758">
        <v>110</v>
      </c>
      <c r="AC758">
        <v>52</v>
      </c>
      <c r="AD758">
        <v>56</v>
      </c>
    </row>
    <row r="759" spans="1:30" x14ac:dyDescent="0.25">
      <c r="A759" t="s">
        <v>2371</v>
      </c>
      <c r="B759" t="s">
        <v>67</v>
      </c>
      <c r="C759" t="s">
        <v>1576</v>
      </c>
      <c r="D759" t="s">
        <v>1601</v>
      </c>
      <c r="E759" t="s">
        <v>2372</v>
      </c>
      <c r="F759" s="1"/>
      <c r="G759" t="s">
        <v>1173</v>
      </c>
      <c r="J759" t="s">
        <v>1579</v>
      </c>
      <c r="X759">
        <v>8</v>
      </c>
      <c r="Y759">
        <v>13</v>
      </c>
      <c r="Z759">
        <v>10</v>
      </c>
      <c r="AA759">
        <v>2</v>
      </c>
      <c r="AB759">
        <v>1</v>
      </c>
      <c r="AC759">
        <v>0</v>
      </c>
      <c r="AD759">
        <v>1</v>
      </c>
    </row>
    <row r="760" spans="1:30" x14ac:dyDescent="0.25">
      <c r="A760" t="s">
        <v>2373</v>
      </c>
      <c r="B760" t="s">
        <v>67</v>
      </c>
      <c r="C760" t="s">
        <v>1576</v>
      </c>
      <c r="D760" t="s">
        <v>1601</v>
      </c>
      <c r="E760" t="s">
        <v>2374</v>
      </c>
      <c r="F760" s="1"/>
      <c r="G760" t="s">
        <v>1173</v>
      </c>
      <c r="J760" t="s">
        <v>1579</v>
      </c>
      <c r="X760">
        <v>50</v>
      </c>
      <c r="Y760">
        <v>73</v>
      </c>
      <c r="Z760">
        <v>68</v>
      </c>
      <c r="AA760">
        <v>83</v>
      </c>
      <c r="AB760">
        <v>81</v>
      </c>
      <c r="AC760">
        <v>88</v>
      </c>
      <c r="AD760">
        <v>71</v>
      </c>
    </row>
    <row r="761" spans="1:30" x14ac:dyDescent="0.25">
      <c r="A761" t="s">
        <v>2375</v>
      </c>
      <c r="B761" t="s">
        <v>67</v>
      </c>
      <c r="C761" t="s">
        <v>1576</v>
      </c>
      <c r="D761" t="s">
        <v>1601</v>
      </c>
      <c r="E761" t="s">
        <v>2376</v>
      </c>
      <c r="F761" s="1"/>
      <c r="G761" t="s">
        <v>1173</v>
      </c>
      <c r="J761" t="s">
        <v>1579</v>
      </c>
      <c r="X761">
        <v>4503</v>
      </c>
      <c r="Y761">
        <v>4557</v>
      </c>
      <c r="Z761">
        <v>4835</v>
      </c>
      <c r="AA761">
        <v>4904</v>
      </c>
      <c r="AB761">
        <v>5424</v>
      </c>
      <c r="AC761">
        <v>5045</v>
      </c>
      <c r="AD761">
        <v>4806</v>
      </c>
    </row>
    <row r="762" spans="1:30" x14ac:dyDescent="0.25">
      <c r="A762" t="s">
        <v>2377</v>
      </c>
      <c r="B762" t="s">
        <v>67</v>
      </c>
      <c r="C762" t="s">
        <v>1576</v>
      </c>
      <c r="D762" t="s">
        <v>1601</v>
      </c>
      <c r="E762" t="s">
        <v>2378</v>
      </c>
      <c r="F762" s="1"/>
      <c r="G762" t="s">
        <v>1173</v>
      </c>
      <c r="J762" t="s">
        <v>1579</v>
      </c>
      <c r="X762">
        <v>0</v>
      </c>
      <c r="Y762">
        <v>0</v>
      </c>
      <c r="Z762">
        <v>0</v>
      </c>
      <c r="AA762">
        <v>4</v>
      </c>
      <c r="AB762">
        <v>14</v>
      </c>
      <c r="AC762">
        <v>13</v>
      </c>
      <c r="AD762">
        <v>26</v>
      </c>
    </row>
    <row r="763" spans="1:30" x14ac:dyDescent="0.25">
      <c r="A763" t="s">
        <v>2379</v>
      </c>
      <c r="B763" t="s">
        <v>67</v>
      </c>
      <c r="C763" t="s">
        <v>1576</v>
      </c>
      <c r="D763" t="s">
        <v>1601</v>
      </c>
      <c r="E763" t="s">
        <v>2380</v>
      </c>
      <c r="F763" s="1"/>
      <c r="G763" t="s">
        <v>1173</v>
      </c>
      <c r="J763" t="s">
        <v>1579</v>
      </c>
      <c r="X763">
        <v>15</v>
      </c>
      <c r="Y763">
        <v>19</v>
      </c>
      <c r="Z763">
        <v>11</v>
      </c>
      <c r="AA763">
        <v>11</v>
      </c>
      <c r="AB763">
        <v>4</v>
      </c>
      <c r="AC763">
        <v>1</v>
      </c>
      <c r="AD763">
        <v>1</v>
      </c>
    </row>
    <row r="764" spans="1:30" x14ac:dyDescent="0.25">
      <c r="A764" t="s">
        <v>2381</v>
      </c>
      <c r="B764" t="s">
        <v>67</v>
      </c>
      <c r="C764" t="s">
        <v>1576</v>
      </c>
      <c r="D764" t="s">
        <v>1601</v>
      </c>
      <c r="E764" t="s">
        <v>2382</v>
      </c>
      <c r="F764" s="1"/>
      <c r="G764" t="s">
        <v>1173</v>
      </c>
      <c r="J764" t="s">
        <v>1579</v>
      </c>
      <c r="X764">
        <v>0</v>
      </c>
      <c r="Y764">
        <v>0</v>
      </c>
      <c r="Z764">
        <v>0</v>
      </c>
      <c r="AA764">
        <v>9</v>
      </c>
      <c r="AB764">
        <v>28</v>
      </c>
      <c r="AC764">
        <v>51</v>
      </c>
      <c r="AD764">
        <v>32</v>
      </c>
    </row>
    <row r="765" spans="1:30" x14ac:dyDescent="0.25">
      <c r="A765" t="s">
        <v>2383</v>
      </c>
      <c r="B765" t="s">
        <v>67</v>
      </c>
      <c r="C765" t="s">
        <v>1576</v>
      </c>
      <c r="D765" t="s">
        <v>1601</v>
      </c>
      <c r="E765" t="s">
        <v>2384</v>
      </c>
      <c r="F765" s="1"/>
      <c r="G765" t="s">
        <v>1173</v>
      </c>
      <c r="J765" t="s">
        <v>1579</v>
      </c>
      <c r="X765">
        <v>59</v>
      </c>
      <c r="Y765">
        <v>54</v>
      </c>
      <c r="Z765">
        <v>45</v>
      </c>
      <c r="AA765">
        <v>35</v>
      </c>
      <c r="AB765">
        <v>47</v>
      </c>
      <c r="AC765">
        <v>27</v>
      </c>
      <c r="AD765">
        <v>34</v>
      </c>
    </row>
    <row r="766" spans="1:30" x14ac:dyDescent="0.25">
      <c r="A766" t="s">
        <v>2385</v>
      </c>
      <c r="B766" t="s">
        <v>67</v>
      </c>
      <c r="C766" t="s">
        <v>1576</v>
      </c>
      <c r="D766" t="s">
        <v>1601</v>
      </c>
      <c r="E766" t="s">
        <v>2386</v>
      </c>
      <c r="F766" s="1"/>
      <c r="G766" t="s">
        <v>1173</v>
      </c>
      <c r="J766" t="s">
        <v>1579</v>
      </c>
      <c r="X766">
        <v>3406</v>
      </c>
      <c r="Y766">
        <v>3340</v>
      </c>
      <c r="Z766">
        <v>3383</v>
      </c>
      <c r="AA766">
        <v>3318</v>
      </c>
      <c r="AB766">
        <v>3300</v>
      </c>
      <c r="AC766">
        <v>3398</v>
      </c>
      <c r="AD766">
        <v>3166</v>
      </c>
    </row>
    <row r="767" spans="1:30" x14ac:dyDescent="0.25">
      <c r="A767" t="s">
        <v>2387</v>
      </c>
      <c r="B767" t="s">
        <v>67</v>
      </c>
      <c r="C767" t="s">
        <v>1576</v>
      </c>
      <c r="D767" t="s">
        <v>1601</v>
      </c>
      <c r="E767" t="s">
        <v>2388</v>
      </c>
      <c r="F767" s="1"/>
      <c r="G767" t="s">
        <v>1173</v>
      </c>
      <c r="J767" t="s">
        <v>1579</v>
      </c>
      <c r="X767">
        <v>0</v>
      </c>
      <c r="Y767">
        <v>0</v>
      </c>
      <c r="Z767">
        <v>0</v>
      </c>
      <c r="AA767">
        <v>0</v>
      </c>
      <c r="AB767">
        <v>0</v>
      </c>
      <c r="AC767">
        <v>1</v>
      </c>
      <c r="AD767">
        <v>2</v>
      </c>
    </row>
    <row r="768" spans="1:30" x14ac:dyDescent="0.25">
      <c r="A768" t="s">
        <v>2389</v>
      </c>
      <c r="B768" t="s">
        <v>67</v>
      </c>
      <c r="C768" t="s">
        <v>1576</v>
      </c>
      <c r="D768" t="s">
        <v>1601</v>
      </c>
      <c r="E768" t="s">
        <v>2390</v>
      </c>
      <c r="F768" s="1"/>
      <c r="G768" t="s">
        <v>1173</v>
      </c>
      <c r="J768" t="s">
        <v>1579</v>
      </c>
      <c r="X768">
        <v>586</v>
      </c>
      <c r="Y768">
        <v>628</v>
      </c>
      <c r="Z768">
        <v>653</v>
      </c>
      <c r="AA768">
        <v>693</v>
      </c>
      <c r="AB768">
        <v>704</v>
      </c>
      <c r="AC768">
        <v>613</v>
      </c>
      <c r="AD768">
        <v>496</v>
      </c>
    </row>
    <row r="769" spans="1:30" x14ac:dyDescent="0.25">
      <c r="A769" t="s">
        <v>2391</v>
      </c>
      <c r="B769" t="s">
        <v>67</v>
      </c>
      <c r="C769" t="s">
        <v>1576</v>
      </c>
      <c r="D769" t="s">
        <v>1601</v>
      </c>
      <c r="E769" t="s">
        <v>2392</v>
      </c>
      <c r="F769" s="1"/>
      <c r="G769" t="s">
        <v>1173</v>
      </c>
      <c r="J769" t="s">
        <v>1579</v>
      </c>
      <c r="X769">
        <v>3773</v>
      </c>
      <c r="Y769">
        <v>4115</v>
      </c>
      <c r="Z769">
        <v>4086</v>
      </c>
      <c r="AA769">
        <v>4253</v>
      </c>
      <c r="AB769">
        <v>4169</v>
      </c>
      <c r="AC769">
        <v>3682</v>
      </c>
      <c r="AD769">
        <v>3334</v>
      </c>
    </row>
    <row r="770" spans="1:30" x14ac:dyDescent="0.25">
      <c r="A770" t="s">
        <v>2393</v>
      </c>
      <c r="B770" t="s">
        <v>67</v>
      </c>
      <c r="C770" t="s">
        <v>1576</v>
      </c>
      <c r="D770" t="s">
        <v>1601</v>
      </c>
      <c r="E770" t="s">
        <v>2394</v>
      </c>
      <c r="F770" s="1"/>
      <c r="G770" t="s">
        <v>1173</v>
      </c>
      <c r="J770" t="s">
        <v>1579</v>
      </c>
      <c r="X770">
        <v>3794</v>
      </c>
      <c r="Y770">
        <v>3887</v>
      </c>
      <c r="Z770">
        <v>3783</v>
      </c>
      <c r="AA770">
        <v>3632</v>
      </c>
      <c r="AB770">
        <v>3757</v>
      </c>
      <c r="AC770">
        <v>3569</v>
      </c>
      <c r="AD770">
        <v>3274</v>
      </c>
    </row>
    <row r="771" spans="1:30" x14ac:dyDescent="0.25">
      <c r="A771" t="s">
        <v>2395</v>
      </c>
      <c r="B771" t="s">
        <v>67</v>
      </c>
      <c r="C771" t="s">
        <v>1576</v>
      </c>
      <c r="D771" t="s">
        <v>1601</v>
      </c>
      <c r="E771" t="s">
        <v>2396</v>
      </c>
      <c r="F771" s="1"/>
      <c r="G771" t="s">
        <v>1173</v>
      </c>
      <c r="J771" t="s">
        <v>1579</v>
      </c>
      <c r="X771">
        <v>5304</v>
      </c>
      <c r="Y771">
        <v>6223</v>
      </c>
      <c r="Z771">
        <v>6452</v>
      </c>
      <c r="AA771">
        <v>6413</v>
      </c>
      <c r="AB771">
        <v>6804</v>
      </c>
      <c r="AC771">
        <v>6243</v>
      </c>
      <c r="AD771">
        <v>8266</v>
      </c>
    </row>
    <row r="772" spans="1:30" x14ac:dyDescent="0.25">
      <c r="A772" t="s">
        <v>2397</v>
      </c>
      <c r="B772" t="s">
        <v>67</v>
      </c>
      <c r="C772" t="s">
        <v>1576</v>
      </c>
      <c r="D772" t="s">
        <v>1601</v>
      </c>
      <c r="E772" t="s">
        <v>2398</v>
      </c>
      <c r="F772" s="1"/>
      <c r="G772" t="s">
        <v>1173</v>
      </c>
      <c r="J772" t="s">
        <v>1579</v>
      </c>
      <c r="X772">
        <v>2</v>
      </c>
      <c r="Y772">
        <v>2</v>
      </c>
      <c r="Z772">
        <v>3</v>
      </c>
      <c r="AA772">
        <v>6</v>
      </c>
      <c r="AB772">
        <v>2</v>
      </c>
      <c r="AC772">
        <v>0</v>
      </c>
      <c r="AD772">
        <v>5</v>
      </c>
    </row>
    <row r="773" spans="1:30" x14ac:dyDescent="0.25">
      <c r="A773" t="s">
        <v>2399</v>
      </c>
      <c r="B773" t="s">
        <v>67</v>
      </c>
      <c r="C773" t="s">
        <v>1576</v>
      </c>
      <c r="D773" t="s">
        <v>1601</v>
      </c>
      <c r="E773" t="s">
        <v>1540</v>
      </c>
      <c r="F773" s="1"/>
      <c r="G773" t="s">
        <v>1173</v>
      </c>
      <c r="J773" t="s">
        <v>1579</v>
      </c>
      <c r="X773">
        <v>3613</v>
      </c>
      <c r="Y773">
        <v>4154</v>
      </c>
      <c r="Z773">
        <v>3738</v>
      </c>
      <c r="AA773">
        <v>3770</v>
      </c>
      <c r="AB773">
        <v>3766</v>
      </c>
      <c r="AC773">
        <v>3756</v>
      </c>
      <c r="AD773">
        <v>3261</v>
      </c>
    </row>
    <row r="774" spans="1:30" x14ac:dyDescent="0.25">
      <c r="A774" t="s">
        <v>2400</v>
      </c>
      <c r="B774" t="s">
        <v>67</v>
      </c>
      <c r="C774" t="s">
        <v>1576</v>
      </c>
      <c r="D774" t="s">
        <v>2205</v>
      </c>
      <c r="E774" t="s">
        <v>2401</v>
      </c>
      <c r="F774" s="1"/>
      <c r="G774" t="s">
        <v>1173</v>
      </c>
      <c r="J774" t="s">
        <v>1579</v>
      </c>
      <c r="X774">
        <v>101</v>
      </c>
      <c r="Y774">
        <v>124</v>
      </c>
      <c r="Z774">
        <v>197</v>
      </c>
      <c r="AA774">
        <v>144</v>
      </c>
      <c r="AB774">
        <v>113</v>
      </c>
      <c r="AC774">
        <v>87</v>
      </c>
      <c r="AD774">
        <v>91</v>
      </c>
    </row>
    <row r="775" spans="1:30" x14ac:dyDescent="0.25">
      <c r="A775" t="s">
        <v>2402</v>
      </c>
      <c r="B775" t="s">
        <v>67</v>
      </c>
      <c r="C775" t="s">
        <v>1576</v>
      </c>
      <c r="D775" t="s">
        <v>1870</v>
      </c>
      <c r="E775" t="s">
        <v>2403</v>
      </c>
      <c r="F775" s="1"/>
      <c r="G775" t="s">
        <v>1173</v>
      </c>
      <c r="J775" t="s">
        <v>1579</v>
      </c>
      <c r="X775">
        <v>179</v>
      </c>
      <c r="Y775">
        <v>208</v>
      </c>
      <c r="Z775">
        <v>275</v>
      </c>
      <c r="AA775">
        <v>278</v>
      </c>
      <c r="AB775">
        <v>331</v>
      </c>
      <c r="AC775">
        <v>306</v>
      </c>
      <c r="AD775">
        <v>260</v>
      </c>
    </row>
    <row r="776" spans="1:30" x14ac:dyDescent="0.25">
      <c r="A776" t="s">
        <v>2404</v>
      </c>
      <c r="B776" t="s">
        <v>67</v>
      </c>
      <c r="C776" t="s">
        <v>1576</v>
      </c>
      <c r="D776" t="s">
        <v>1629</v>
      </c>
      <c r="E776" t="s">
        <v>2405</v>
      </c>
      <c r="F776" s="1"/>
      <c r="G776" t="s">
        <v>1173</v>
      </c>
      <c r="J776" t="s">
        <v>1579</v>
      </c>
      <c r="X776">
        <v>140</v>
      </c>
      <c r="Y776">
        <v>189</v>
      </c>
      <c r="Z776">
        <v>177</v>
      </c>
      <c r="AA776">
        <v>174</v>
      </c>
      <c r="AB776">
        <v>164</v>
      </c>
      <c r="AC776">
        <v>180</v>
      </c>
      <c r="AD776">
        <v>198</v>
      </c>
    </row>
    <row r="777" spans="1:30" x14ac:dyDescent="0.25">
      <c r="A777" t="s">
        <v>2406</v>
      </c>
      <c r="B777" t="s">
        <v>67</v>
      </c>
      <c r="C777" t="s">
        <v>1576</v>
      </c>
      <c r="D777" t="s">
        <v>1629</v>
      </c>
      <c r="E777" t="s">
        <v>2407</v>
      </c>
      <c r="F777" s="1"/>
      <c r="G777" t="s">
        <v>1173</v>
      </c>
      <c r="J777" t="s">
        <v>1579</v>
      </c>
      <c r="X777">
        <v>0</v>
      </c>
      <c r="Y777">
        <v>0</v>
      </c>
      <c r="Z777">
        <v>1</v>
      </c>
      <c r="AA777">
        <v>1</v>
      </c>
      <c r="AB777">
        <v>0</v>
      </c>
      <c r="AC777">
        <v>2</v>
      </c>
      <c r="AD777">
        <v>4</v>
      </c>
    </row>
    <row r="778" spans="1:30" x14ac:dyDescent="0.25">
      <c r="A778" t="s">
        <v>2408</v>
      </c>
      <c r="B778" t="s">
        <v>67</v>
      </c>
      <c r="C778" t="s">
        <v>1576</v>
      </c>
      <c r="D778" t="s">
        <v>1629</v>
      </c>
      <c r="E778" t="s">
        <v>2409</v>
      </c>
      <c r="F778" s="1"/>
      <c r="G778" t="s">
        <v>1173</v>
      </c>
      <c r="J778" t="s">
        <v>1579</v>
      </c>
      <c r="X778">
        <v>9</v>
      </c>
      <c r="Y778">
        <v>7</v>
      </c>
      <c r="Z778">
        <v>11</v>
      </c>
      <c r="AA778">
        <v>14</v>
      </c>
      <c r="AB778">
        <v>13</v>
      </c>
      <c r="AC778">
        <v>1</v>
      </c>
      <c r="AD778">
        <v>0</v>
      </c>
    </row>
    <row r="779" spans="1:30" x14ac:dyDescent="0.25">
      <c r="A779" t="s">
        <v>2410</v>
      </c>
      <c r="B779" t="s">
        <v>67</v>
      </c>
      <c r="C779" t="s">
        <v>1576</v>
      </c>
      <c r="D779" t="s">
        <v>1629</v>
      </c>
      <c r="E779" t="s">
        <v>2411</v>
      </c>
      <c r="F779" s="1"/>
      <c r="G779" t="s">
        <v>1173</v>
      </c>
      <c r="J779" t="s">
        <v>1579</v>
      </c>
      <c r="X779">
        <v>0</v>
      </c>
      <c r="Y779">
        <v>0</v>
      </c>
      <c r="Z779">
        <v>0</v>
      </c>
      <c r="AA779">
        <v>1</v>
      </c>
      <c r="AB779">
        <v>1</v>
      </c>
      <c r="AC779">
        <v>8</v>
      </c>
      <c r="AD779">
        <v>10</v>
      </c>
    </row>
    <row r="780" spans="1:30" x14ac:dyDescent="0.25">
      <c r="A780" t="s">
        <v>2412</v>
      </c>
      <c r="B780" t="s">
        <v>67</v>
      </c>
      <c r="C780" t="s">
        <v>1576</v>
      </c>
      <c r="D780" t="s">
        <v>1629</v>
      </c>
      <c r="E780" t="s">
        <v>2413</v>
      </c>
      <c r="F780" s="1"/>
      <c r="G780" t="s">
        <v>1173</v>
      </c>
      <c r="J780" t="s">
        <v>1579</v>
      </c>
      <c r="X780">
        <v>0</v>
      </c>
      <c r="Y780">
        <v>0</v>
      </c>
      <c r="Z780">
        <v>0</v>
      </c>
      <c r="AA780">
        <v>0</v>
      </c>
      <c r="AB780">
        <v>0</v>
      </c>
      <c r="AC780">
        <v>6</v>
      </c>
      <c r="AD780">
        <v>14</v>
      </c>
    </row>
    <row r="781" spans="1:30" x14ac:dyDescent="0.25">
      <c r="A781" t="s">
        <v>2414</v>
      </c>
      <c r="B781" t="s">
        <v>67</v>
      </c>
      <c r="C781" t="s">
        <v>1576</v>
      </c>
      <c r="D781" t="s">
        <v>1601</v>
      </c>
      <c r="E781" t="s">
        <v>2415</v>
      </c>
      <c r="F781" s="1"/>
      <c r="G781" t="s">
        <v>1173</v>
      </c>
      <c r="J781" t="s">
        <v>1579</v>
      </c>
      <c r="X781">
        <v>0</v>
      </c>
      <c r="Y781">
        <v>1</v>
      </c>
      <c r="Z781">
        <v>0</v>
      </c>
      <c r="AA781">
        <v>1</v>
      </c>
      <c r="AB781">
        <v>1</v>
      </c>
      <c r="AC781">
        <v>0</v>
      </c>
      <c r="AD781">
        <v>0</v>
      </c>
    </row>
    <row r="782" spans="1:30" x14ac:dyDescent="0.25">
      <c r="A782" t="s">
        <v>2416</v>
      </c>
      <c r="B782" t="s">
        <v>67</v>
      </c>
      <c r="C782" t="s">
        <v>1576</v>
      </c>
      <c r="D782" t="s">
        <v>1601</v>
      </c>
      <c r="E782" t="s">
        <v>2417</v>
      </c>
      <c r="F782" s="1"/>
      <c r="G782" t="s">
        <v>1173</v>
      </c>
      <c r="J782" t="s">
        <v>1579</v>
      </c>
      <c r="X782">
        <v>0</v>
      </c>
      <c r="Y782">
        <v>0</v>
      </c>
      <c r="Z782">
        <v>5</v>
      </c>
      <c r="AA782">
        <v>5</v>
      </c>
      <c r="AB782">
        <v>7</v>
      </c>
      <c r="AC782">
        <v>6</v>
      </c>
      <c r="AD782">
        <v>6</v>
      </c>
    </row>
    <row r="783" spans="1:30" x14ac:dyDescent="0.25">
      <c r="A783" t="s">
        <v>2418</v>
      </c>
      <c r="B783" t="s">
        <v>67</v>
      </c>
      <c r="C783" t="s">
        <v>1576</v>
      </c>
      <c r="D783" t="s">
        <v>1601</v>
      </c>
      <c r="E783" t="s">
        <v>2419</v>
      </c>
      <c r="F783" s="1"/>
      <c r="G783" t="s">
        <v>1173</v>
      </c>
      <c r="J783" t="s">
        <v>1579</v>
      </c>
      <c r="X783">
        <v>0</v>
      </c>
      <c r="Y783">
        <v>4</v>
      </c>
      <c r="Z783">
        <v>11</v>
      </c>
      <c r="AA783">
        <v>6</v>
      </c>
      <c r="AB783">
        <v>24</v>
      </c>
      <c r="AC783">
        <v>28</v>
      </c>
      <c r="AD783">
        <v>18</v>
      </c>
    </row>
    <row r="784" spans="1:30" x14ac:dyDescent="0.25">
      <c r="A784" t="s">
        <v>2420</v>
      </c>
      <c r="B784" t="s">
        <v>67</v>
      </c>
      <c r="C784" t="s">
        <v>1576</v>
      </c>
      <c r="D784" t="s">
        <v>1601</v>
      </c>
      <c r="E784" t="s">
        <v>2421</v>
      </c>
      <c r="F784" s="1"/>
      <c r="G784" t="s">
        <v>1173</v>
      </c>
      <c r="J784" t="s">
        <v>1579</v>
      </c>
      <c r="X784">
        <v>4</v>
      </c>
      <c r="Y784">
        <v>7</v>
      </c>
      <c r="Z784">
        <v>10</v>
      </c>
      <c r="AA784">
        <v>7</v>
      </c>
      <c r="AB784">
        <v>4</v>
      </c>
      <c r="AC784">
        <v>2</v>
      </c>
      <c r="AD784">
        <v>2</v>
      </c>
    </row>
    <row r="785" spans="1:30" x14ac:dyDescent="0.25">
      <c r="A785" t="s">
        <v>2422</v>
      </c>
      <c r="B785" t="s">
        <v>67</v>
      </c>
      <c r="C785" t="s">
        <v>1576</v>
      </c>
      <c r="D785" t="s">
        <v>1787</v>
      </c>
      <c r="E785" t="s">
        <v>2423</v>
      </c>
      <c r="F785" s="1"/>
      <c r="G785" t="s">
        <v>1173</v>
      </c>
      <c r="J785" t="s">
        <v>1579</v>
      </c>
      <c r="X785">
        <v>1</v>
      </c>
      <c r="Y785">
        <v>0</v>
      </c>
      <c r="Z785">
        <v>0</v>
      </c>
      <c r="AA785">
        <v>0</v>
      </c>
      <c r="AB785">
        <v>1</v>
      </c>
      <c r="AC785">
        <v>0</v>
      </c>
      <c r="AD785">
        <v>0</v>
      </c>
    </row>
    <row r="786" spans="1:30" x14ac:dyDescent="0.25">
      <c r="A786" t="s">
        <v>2424</v>
      </c>
      <c r="B786" t="s">
        <v>67</v>
      </c>
      <c r="C786" t="s">
        <v>1576</v>
      </c>
      <c r="D786" t="s">
        <v>1787</v>
      </c>
      <c r="E786" t="s">
        <v>2425</v>
      </c>
      <c r="F786" s="1"/>
      <c r="G786" t="s">
        <v>1173</v>
      </c>
      <c r="J786" t="s">
        <v>1579</v>
      </c>
      <c r="X786">
        <v>2</v>
      </c>
      <c r="Y786">
        <v>1</v>
      </c>
      <c r="Z786">
        <v>2</v>
      </c>
      <c r="AA786">
        <v>2</v>
      </c>
      <c r="AB786">
        <v>0</v>
      </c>
      <c r="AC786">
        <v>1</v>
      </c>
      <c r="AD786">
        <v>3</v>
      </c>
    </row>
    <row r="787" spans="1:30" x14ac:dyDescent="0.25">
      <c r="A787" t="s">
        <v>2426</v>
      </c>
      <c r="B787" t="s">
        <v>67</v>
      </c>
      <c r="C787" t="s">
        <v>1576</v>
      </c>
      <c r="D787" t="s">
        <v>1717</v>
      </c>
      <c r="E787" t="s">
        <v>2427</v>
      </c>
      <c r="F787" s="1"/>
      <c r="G787" t="s">
        <v>1173</v>
      </c>
      <c r="J787" t="s">
        <v>1579</v>
      </c>
      <c r="X787">
        <v>48</v>
      </c>
      <c r="Y787">
        <v>54</v>
      </c>
      <c r="Z787">
        <v>48</v>
      </c>
      <c r="AA787">
        <v>64</v>
      </c>
      <c r="AB787">
        <v>51</v>
      </c>
      <c r="AC787">
        <v>67</v>
      </c>
      <c r="AD787">
        <v>77</v>
      </c>
    </row>
    <row r="788" spans="1:30" x14ac:dyDescent="0.25">
      <c r="A788" t="s">
        <v>2428</v>
      </c>
      <c r="B788" t="s">
        <v>67</v>
      </c>
      <c r="C788" t="s">
        <v>1576</v>
      </c>
      <c r="D788" t="s">
        <v>1957</v>
      </c>
      <c r="E788" t="s">
        <v>2429</v>
      </c>
      <c r="F788" s="1"/>
      <c r="G788" t="s">
        <v>1173</v>
      </c>
      <c r="J788" t="s">
        <v>1579</v>
      </c>
      <c r="X788">
        <v>6</v>
      </c>
      <c r="Y788">
        <v>0</v>
      </c>
      <c r="Z788">
        <v>5</v>
      </c>
      <c r="AA788">
        <v>1</v>
      </c>
      <c r="AB788">
        <v>0</v>
      </c>
      <c r="AC788">
        <v>0</v>
      </c>
      <c r="AD788">
        <v>0</v>
      </c>
    </row>
    <row r="789" spans="1:30" x14ac:dyDescent="0.25">
      <c r="A789" t="s">
        <v>2430</v>
      </c>
      <c r="B789" t="s">
        <v>67</v>
      </c>
      <c r="C789" t="s">
        <v>1576</v>
      </c>
      <c r="D789" t="s">
        <v>1957</v>
      </c>
      <c r="E789" t="s">
        <v>2431</v>
      </c>
      <c r="F789" s="1"/>
      <c r="G789" t="s">
        <v>1173</v>
      </c>
      <c r="J789" t="s">
        <v>1579</v>
      </c>
      <c r="X789">
        <v>1</v>
      </c>
      <c r="Y789">
        <v>0</v>
      </c>
      <c r="Z789">
        <v>2</v>
      </c>
      <c r="AA789">
        <v>2</v>
      </c>
      <c r="AB789">
        <v>4</v>
      </c>
      <c r="AC789">
        <v>7</v>
      </c>
      <c r="AD789">
        <v>6</v>
      </c>
    </row>
    <row r="790" spans="1:30" x14ac:dyDescent="0.25">
      <c r="A790" t="s">
        <v>2432</v>
      </c>
      <c r="B790" t="s">
        <v>67</v>
      </c>
      <c r="C790" t="s">
        <v>1576</v>
      </c>
      <c r="D790" t="s">
        <v>1787</v>
      </c>
      <c r="E790" t="s">
        <v>2433</v>
      </c>
      <c r="F790" s="1"/>
      <c r="G790" t="s">
        <v>1173</v>
      </c>
      <c r="J790" t="s">
        <v>1579</v>
      </c>
      <c r="X790">
        <v>2</v>
      </c>
      <c r="Y790">
        <v>2</v>
      </c>
      <c r="Z790">
        <v>0</v>
      </c>
      <c r="AA790">
        <v>1</v>
      </c>
      <c r="AB790">
        <v>1</v>
      </c>
      <c r="AC790">
        <v>0</v>
      </c>
      <c r="AD790">
        <v>4</v>
      </c>
    </row>
    <row r="791" spans="1:30" x14ac:dyDescent="0.25">
      <c r="A791" t="s">
        <v>2434</v>
      </c>
      <c r="B791" t="s">
        <v>67</v>
      </c>
      <c r="C791" t="s">
        <v>1576</v>
      </c>
      <c r="D791" t="s">
        <v>1629</v>
      </c>
      <c r="E791" t="s">
        <v>2435</v>
      </c>
      <c r="F791" s="1"/>
      <c r="G791" t="s">
        <v>1173</v>
      </c>
      <c r="J791" t="s">
        <v>1579</v>
      </c>
      <c r="X791">
        <v>0</v>
      </c>
      <c r="Y791">
        <v>0</v>
      </c>
      <c r="Z791">
        <v>0</v>
      </c>
      <c r="AA791">
        <v>0</v>
      </c>
      <c r="AB791">
        <v>0</v>
      </c>
      <c r="AC791">
        <v>1</v>
      </c>
      <c r="AD791">
        <v>1</v>
      </c>
    </row>
    <row r="792" spans="1:30" x14ac:dyDescent="0.25">
      <c r="A792" t="s">
        <v>2436</v>
      </c>
      <c r="B792" t="s">
        <v>67</v>
      </c>
      <c r="C792" t="s">
        <v>1576</v>
      </c>
      <c r="D792" t="s">
        <v>1629</v>
      </c>
      <c r="E792" t="s">
        <v>2437</v>
      </c>
      <c r="F792" s="1"/>
      <c r="G792" t="s">
        <v>1173</v>
      </c>
      <c r="J792" t="s">
        <v>1579</v>
      </c>
      <c r="X792">
        <v>0</v>
      </c>
      <c r="Y792">
        <v>0</v>
      </c>
      <c r="Z792">
        <v>0</v>
      </c>
      <c r="AA792">
        <v>0</v>
      </c>
      <c r="AB792">
        <v>1</v>
      </c>
      <c r="AC792">
        <v>1</v>
      </c>
      <c r="AD792">
        <v>2</v>
      </c>
    </row>
    <row r="793" spans="1:30" x14ac:dyDescent="0.25">
      <c r="A793" t="s">
        <v>2438</v>
      </c>
      <c r="B793" t="s">
        <v>67</v>
      </c>
      <c r="C793" t="s">
        <v>1576</v>
      </c>
      <c r="D793" t="s">
        <v>1629</v>
      </c>
      <c r="E793" t="s">
        <v>2439</v>
      </c>
      <c r="F793" s="1"/>
      <c r="G793" t="s">
        <v>1173</v>
      </c>
      <c r="J793" t="s">
        <v>1579</v>
      </c>
      <c r="X793">
        <v>0</v>
      </c>
      <c r="Y793">
        <v>0</v>
      </c>
      <c r="Z793">
        <v>0</v>
      </c>
      <c r="AA793">
        <v>0</v>
      </c>
      <c r="AB793">
        <v>0</v>
      </c>
      <c r="AC793">
        <v>4</v>
      </c>
      <c r="AD793">
        <v>3</v>
      </c>
    </row>
    <row r="794" spans="1:30" x14ac:dyDescent="0.25">
      <c r="A794" t="s">
        <v>2440</v>
      </c>
      <c r="B794" t="s">
        <v>67</v>
      </c>
      <c r="C794" t="s">
        <v>1576</v>
      </c>
      <c r="D794" t="s">
        <v>1629</v>
      </c>
      <c r="E794" t="s">
        <v>2441</v>
      </c>
      <c r="F794" s="1"/>
      <c r="G794" t="s">
        <v>1173</v>
      </c>
      <c r="J794" t="s">
        <v>1579</v>
      </c>
      <c r="X794">
        <v>0</v>
      </c>
      <c r="Y794">
        <v>0</v>
      </c>
      <c r="Z794">
        <v>0</v>
      </c>
      <c r="AA794">
        <v>0</v>
      </c>
      <c r="AB794">
        <v>0</v>
      </c>
      <c r="AC794">
        <v>5</v>
      </c>
      <c r="AD794">
        <v>13</v>
      </c>
    </row>
    <row r="795" spans="1:30" x14ac:dyDescent="0.25">
      <c r="A795" t="s">
        <v>2442</v>
      </c>
      <c r="B795" t="s">
        <v>67</v>
      </c>
      <c r="C795" t="s">
        <v>1576</v>
      </c>
      <c r="D795" t="s">
        <v>1629</v>
      </c>
      <c r="E795" t="s">
        <v>2443</v>
      </c>
      <c r="F795" s="1"/>
      <c r="G795" t="s">
        <v>1173</v>
      </c>
      <c r="J795" t="s">
        <v>1579</v>
      </c>
      <c r="X795">
        <v>0</v>
      </c>
      <c r="Y795">
        <v>0</v>
      </c>
      <c r="Z795">
        <v>0</v>
      </c>
      <c r="AA795">
        <v>0</v>
      </c>
      <c r="AB795">
        <v>1</v>
      </c>
      <c r="AC795">
        <v>0</v>
      </c>
      <c r="AD795">
        <v>17</v>
      </c>
    </row>
    <row r="796" spans="1:30" x14ac:dyDescent="0.25">
      <c r="A796" t="s">
        <v>2444</v>
      </c>
      <c r="B796" t="s">
        <v>67</v>
      </c>
      <c r="C796" t="s">
        <v>1576</v>
      </c>
      <c r="D796" t="s">
        <v>1629</v>
      </c>
      <c r="E796" t="s">
        <v>2445</v>
      </c>
      <c r="F796" s="1"/>
      <c r="G796" t="s">
        <v>1173</v>
      </c>
      <c r="J796" t="s">
        <v>1579</v>
      </c>
      <c r="X796">
        <v>52</v>
      </c>
      <c r="Y796">
        <v>68</v>
      </c>
      <c r="Z796">
        <v>84</v>
      </c>
      <c r="AA796">
        <v>116</v>
      </c>
      <c r="AB796">
        <v>156</v>
      </c>
      <c r="AC796">
        <v>101</v>
      </c>
      <c r="AD796">
        <v>326</v>
      </c>
    </row>
    <row r="797" spans="1:30" x14ac:dyDescent="0.25">
      <c r="A797" t="s">
        <v>2446</v>
      </c>
      <c r="B797" t="s">
        <v>67</v>
      </c>
      <c r="C797" t="s">
        <v>1576</v>
      </c>
      <c r="D797" t="s">
        <v>1629</v>
      </c>
      <c r="E797" t="s">
        <v>2447</v>
      </c>
      <c r="F797" s="1"/>
      <c r="G797" t="s">
        <v>1173</v>
      </c>
      <c r="J797" t="s">
        <v>1579</v>
      </c>
      <c r="X797">
        <v>5</v>
      </c>
      <c r="Y797">
        <v>2</v>
      </c>
      <c r="Z797">
        <v>1</v>
      </c>
      <c r="AA797">
        <v>7</v>
      </c>
      <c r="AB797">
        <v>10</v>
      </c>
      <c r="AC797">
        <v>7</v>
      </c>
      <c r="AD797">
        <v>59</v>
      </c>
    </row>
    <row r="798" spans="1:30" x14ac:dyDescent="0.25">
      <c r="A798" t="s">
        <v>2448</v>
      </c>
      <c r="B798" t="s">
        <v>67</v>
      </c>
      <c r="C798" t="s">
        <v>1576</v>
      </c>
      <c r="D798" t="s">
        <v>1577</v>
      </c>
      <c r="E798" t="s">
        <v>2449</v>
      </c>
      <c r="F798" s="1"/>
      <c r="G798" t="s">
        <v>1173</v>
      </c>
      <c r="J798" t="s">
        <v>1579</v>
      </c>
      <c r="X798">
        <v>5</v>
      </c>
      <c r="Y798">
        <v>4</v>
      </c>
      <c r="Z798">
        <v>10</v>
      </c>
      <c r="AA798">
        <v>15</v>
      </c>
      <c r="AB798">
        <v>20</v>
      </c>
      <c r="AC798">
        <v>28</v>
      </c>
      <c r="AD798">
        <v>40</v>
      </c>
    </row>
    <row r="799" spans="1:30" x14ac:dyDescent="0.25">
      <c r="A799" t="s">
        <v>2450</v>
      </c>
      <c r="B799" t="s">
        <v>67</v>
      </c>
      <c r="C799" t="s">
        <v>1576</v>
      </c>
      <c r="D799" t="s">
        <v>1588</v>
      </c>
      <c r="E799" t="s">
        <v>2451</v>
      </c>
      <c r="F799" s="1"/>
      <c r="G799" t="s">
        <v>1173</v>
      </c>
      <c r="J799" t="s">
        <v>1579</v>
      </c>
      <c r="X799">
        <v>0</v>
      </c>
      <c r="Y799">
        <v>0</v>
      </c>
      <c r="Z799">
        <v>0</v>
      </c>
      <c r="AA799">
        <v>11</v>
      </c>
      <c r="AB799">
        <v>21</v>
      </c>
      <c r="AC799">
        <v>26</v>
      </c>
      <c r="AD799">
        <v>41</v>
      </c>
    </row>
    <row r="800" spans="1:30" x14ac:dyDescent="0.25">
      <c r="A800" t="s">
        <v>2452</v>
      </c>
      <c r="B800" t="s">
        <v>67</v>
      </c>
      <c r="C800" t="s">
        <v>1576</v>
      </c>
      <c r="D800" t="s">
        <v>1634</v>
      </c>
      <c r="E800" t="s">
        <v>2453</v>
      </c>
      <c r="F800" s="1"/>
      <c r="G800" t="s">
        <v>1173</v>
      </c>
      <c r="J800" t="s">
        <v>1579</v>
      </c>
      <c r="X800">
        <v>2</v>
      </c>
      <c r="Y800">
        <v>2</v>
      </c>
      <c r="Z800">
        <v>11</v>
      </c>
      <c r="AA800">
        <v>7</v>
      </c>
      <c r="AB800">
        <v>7</v>
      </c>
      <c r="AC800">
        <v>7</v>
      </c>
      <c r="AD800">
        <v>9</v>
      </c>
    </row>
    <row r="801" spans="1:30" x14ac:dyDescent="0.25">
      <c r="A801" t="s">
        <v>2454</v>
      </c>
      <c r="B801" t="s">
        <v>67</v>
      </c>
      <c r="C801" t="s">
        <v>1576</v>
      </c>
      <c r="D801" t="s">
        <v>1847</v>
      </c>
      <c r="E801" t="s">
        <v>2455</v>
      </c>
      <c r="F801" s="1"/>
      <c r="G801" t="s">
        <v>1173</v>
      </c>
      <c r="J801" t="s">
        <v>1579</v>
      </c>
      <c r="X801">
        <v>0</v>
      </c>
      <c r="Y801">
        <v>0</v>
      </c>
      <c r="Z801">
        <v>1</v>
      </c>
      <c r="AA801">
        <v>2</v>
      </c>
      <c r="AB801">
        <v>0</v>
      </c>
      <c r="AC801">
        <v>0</v>
      </c>
      <c r="AD801">
        <v>1</v>
      </c>
    </row>
    <row r="802" spans="1:30" x14ac:dyDescent="0.25">
      <c r="A802" t="s">
        <v>2456</v>
      </c>
      <c r="B802" t="s">
        <v>67</v>
      </c>
      <c r="C802" t="s">
        <v>1576</v>
      </c>
      <c r="D802" t="s">
        <v>1847</v>
      </c>
      <c r="E802" t="s">
        <v>2457</v>
      </c>
      <c r="F802" s="1"/>
      <c r="G802" t="s">
        <v>1173</v>
      </c>
      <c r="J802" t="s">
        <v>1579</v>
      </c>
      <c r="X802">
        <v>20</v>
      </c>
      <c r="Y802">
        <v>30</v>
      </c>
      <c r="Z802">
        <v>48</v>
      </c>
      <c r="AA802">
        <v>33</v>
      </c>
      <c r="AB802">
        <v>41</v>
      </c>
      <c r="AC802">
        <v>29</v>
      </c>
      <c r="AD802">
        <v>39</v>
      </c>
    </row>
    <row r="803" spans="1:30" x14ac:dyDescent="0.25">
      <c r="A803" t="s">
        <v>2458</v>
      </c>
      <c r="B803" t="s">
        <v>67</v>
      </c>
      <c r="C803" t="s">
        <v>1576</v>
      </c>
      <c r="D803" t="s">
        <v>1594</v>
      </c>
      <c r="E803" t="s">
        <v>2459</v>
      </c>
      <c r="F803" s="1"/>
      <c r="G803" t="s">
        <v>1173</v>
      </c>
      <c r="J803" t="s">
        <v>1579</v>
      </c>
      <c r="X803">
        <v>0</v>
      </c>
      <c r="Y803">
        <v>3</v>
      </c>
      <c r="Z803">
        <v>2</v>
      </c>
      <c r="AA803">
        <v>1</v>
      </c>
      <c r="AB803">
        <v>0</v>
      </c>
      <c r="AC803">
        <v>1</v>
      </c>
      <c r="AD803">
        <v>1</v>
      </c>
    </row>
    <row r="804" spans="1:30" x14ac:dyDescent="0.25">
      <c r="A804" t="s">
        <v>2460</v>
      </c>
      <c r="B804" t="s">
        <v>67</v>
      </c>
      <c r="C804" t="s">
        <v>1576</v>
      </c>
      <c r="D804" t="s">
        <v>1787</v>
      </c>
      <c r="E804" t="s">
        <v>2461</v>
      </c>
      <c r="F804" s="1"/>
      <c r="G804" t="s">
        <v>1173</v>
      </c>
      <c r="J804" t="s">
        <v>1579</v>
      </c>
      <c r="X804">
        <v>5976</v>
      </c>
      <c r="Y804">
        <v>5982</v>
      </c>
      <c r="Z804">
        <v>7052</v>
      </c>
      <c r="AA804">
        <v>7210</v>
      </c>
      <c r="AB804">
        <v>7186</v>
      </c>
      <c r="AC804">
        <v>7502</v>
      </c>
      <c r="AD804">
        <v>7228</v>
      </c>
    </row>
    <row r="805" spans="1:30" x14ac:dyDescent="0.25">
      <c r="A805" t="s">
        <v>2462</v>
      </c>
      <c r="B805" t="s">
        <v>67</v>
      </c>
      <c r="C805" t="s">
        <v>1576</v>
      </c>
      <c r="D805" t="s">
        <v>1919</v>
      </c>
      <c r="E805" t="s">
        <v>2463</v>
      </c>
      <c r="F805" s="1"/>
      <c r="G805" t="s">
        <v>1173</v>
      </c>
      <c r="J805" t="s">
        <v>1579</v>
      </c>
      <c r="X805">
        <v>0</v>
      </c>
      <c r="Y805">
        <v>0</v>
      </c>
      <c r="Z805">
        <v>0</v>
      </c>
      <c r="AA805">
        <v>1</v>
      </c>
      <c r="AB805">
        <v>4</v>
      </c>
      <c r="AC805">
        <v>3</v>
      </c>
      <c r="AD805">
        <v>8</v>
      </c>
    </row>
    <row r="806" spans="1:30" x14ac:dyDescent="0.25">
      <c r="A806" t="s">
        <v>2464</v>
      </c>
      <c r="B806" t="s">
        <v>67</v>
      </c>
      <c r="C806" t="s">
        <v>1576</v>
      </c>
      <c r="D806" t="s">
        <v>1787</v>
      </c>
      <c r="E806" t="s">
        <v>2465</v>
      </c>
      <c r="F806" s="1"/>
      <c r="G806" t="s">
        <v>1173</v>
      </c>
      <c r="J806" t="s">
        <v>1579</v>
      </c>
      <c r="X806">
        <v>3033</v>
      </c>
      <c r="Y806">
        <v>3060</v>
      </c>
      <c r="Z806">
        <v>3467</v>
      </c>
      <c r="AA806">
        <v>3887</v>
      </c>
      <c r="AB806">
        <v>3732</v>
      </c>
      <c r="AC806">
        <v>3945</v>
      </c>
      <c r="AD806">
        <v>3968</v>
      </c>
    </row>
    <row r="807" spans="1:30" x14ac:dyDescent="0.25">
      <c r="A807" t="s">
        <v>2466</v>
      </c>
      <c r="B807" t="s">
        <v>67</v>
      </c>
      <c r="C807" t="s">
        <v>1576</v>
      </c>
      <c r="D807" t="s">
        <v>1919</v>
      </c>
      <c r="E807" t="s">
        <v>2467</v>
      </c>
      <c r="F807" s="1"/>
      <c r="G807" t="s">
        <v>1173</v>
      </c>
      <c r="J807" t="s">
        <v>1579</v>
      </c>
      <c r="X807">
        <v>0</v>
      </c>
      <c r="Y807">
        <v>0</v>
      </c>
      <c r="Z807">
        <v>0</v>
      </c>
      <c r="AA807">
        <v>0</v>
      </c>
      <c r="AB807">
        <v>0</v>
      </c>
      <c r="AC807">
        <v>0</v>
      </c>
      <c r="AD807">
        <v>1</v>
      </c>
    </row>
    <row r="808" spans="1:30" x14ac:dyDescent="0.25">
      <c r="A808" t="s">
        <v>2468</v>
      </c>
      <c r="B808" t="s">
        <v>67</v>
      </c>
      <c r="C808" t="s">
        <v>1576</v>
      </c>
      <c r="D808" t="s">
        <v>1588</v>
      </c>
      <c r="E808" t="s">
        <v>2469</v>
      </c>
      <c r="F808" s="1"/>
      <c r="G808" t="s">
        <v>1173</v>
      </c>
      <c r="J808" t="s">
        <v>1579</v>
      </c>
      <c r="X808">
        <v>0</v>
      </c>
      <c r="Y808">
        <v>0</v>
      </c>
      <c r="Z808">
        <v>1</v>
      </c>
      <c r="AA808">
        <v>1</v>
      </c>
      <c r="AB808">
        <v>0</v>
      </c>
      <c r="AC808">
        <v>5</v>
      </c>
      <c r="AD808">
        <v>8</v>
      </c>
    </row>
    <row r="809" spans="1:30" x14ac:dyDescent="0.25">
      <c r="A809" t="s">
        <v>2470</v>
      </c>
      <c r="B809" t="s">
        <v>67</v>
      </c>
      <c r="C809" t="s">
        <v>1576</v>
      </c>
      <c r="D809" t="s">
        <v>2159</v>
      </c>
      <c r="E809" t="s">
        <v>2471</v>
      </c>
      <c r="F809" s="1"/>
      <c r="G809" t="s">
        <v>1173</v>
      </c>
      <c r="J809" t="s">
        <v>1579</v>
      </c>
      <c r="X809">
        <v>0</v>
      </c>
      <c r="Y809">
        <v>7</v>
      </c>
      <c r="Z809">
        <v>4</v>
      </c>
      <c r="AA809">
        <v>0</v>
      </c>
      <c r="AB809">
        <v>0</v>
      </c>
      <c r="AC809">
        <v>0</v>
      </c>
      <c r="AD809">
        <v>0</v>
      </c>
    </row>
    <row r="810" spans="1:30" x14ac:dyDescent="0.25">
      <c r="A810" t="s">
        <v>2472</v>
      </c>
      <c r="B810" t="s">
        <v>67</v>
      </c>
      <c r="C810" t="s">
        <v>1576</v>
      </c>
      <c r="D810" t="s">
        <v>1594</v>
      </c>
      <c r="E810" t="s">
        <v>2473</v>
      </c>
      <c r="F810" s="1"/>
      <c r="G810" t="s">
        <v>1173</v>
      </c>
      <c r="J810" t="s">
        <v>1579</v>
      </c>
      <c r="X810">
        <v>2</v>
      </c>
      <c r="Y810">
        <v>0</v>
      </c>
      <c r="Z810">
        <v>0</v>
      </c>
      <c r="AA810">
        <v>0</v>
      </c>
      <c r="AB810">
        <v>0</v>
      </c>
      <c r="AC810">
        <v>0</v>
      </c>
      <c r="AD810">
        <v>0</v>
      </c>
    </row>
    <row r="811" spans="1:30" x14ac:dyDescent="0.25">
      <c r="A811" t="s">
        <v>2474</v>
      </c>
      <c r="B811" t="s">
        <v>67</v>
      </c>
      <c r="C811" t="s">
        <v>1576</v>
      </c>
      <c r="D811" t="s">
        <v>1594</v>
      </c>
      <c r="E811" t="s">
        <v>2475</v>
      </c>
      <c r="F811" s="1"/>
      <c r="G811" t="s">
        <v>1173</v>
      </c>
      <c r="J811" t="s">
        <v>1579</v>
      </c>
      <c r="X811">
        <v>1</v>
      </c>
      <c r="Y811">
        <v>10</v>
      </c>
      <c r="Z811">
        <v>10</v>
      </c>
      <c r="AA811">
        <v>13</v>
      </c>
      <c r="AB811">
        <v>7</v>
      </c>
      <c r="AC811">
        <v>10</v>
      </c>
      <c r="AD811">
        <v>5</v>
      </c>
    </row>
    <row r="812" spans="1:30" x14ac:dyDescent="0.25">
      <c r="A812" t="s">
        <v>2476</v>
      </c>
      <c r="B812" t="s">
        <v>67</v>
      </c>
      <c r="C812" t="s">
        <v>1576</v>
      </c>
      <c r="D812" t="s">
        <v>1594</v>
      </c>
      <c r="E812" t="s">
        <v>2477</v>
      </c>
      <c r="F812" s="1"/>
      <c r="G812" t="s">
        <v>1173</v>
      </c>
      <c r="J812" t="s">
        <v>1579</v>
      </c>
      <c r="X812">
        <v>1</v>
      </c>
      <c r="Y812">
        <v>3</v>
      </c>
      <c r="Z812">
        <v>2</v>
      </c>
      <c r="AA812">
        <v>0</v>
      </c>
      <c r="AB812">
        <v>1</v>
      </c>
      <c r="AC812">
        <v>1</v>
      </c>
      <c r="AD812">
        <v>2</v>
      </c>
    </row>
    <row r="813" spans="1:30" x14ac:dyDescent="0.25">
      <c r="A813" t="s">
        <v>2478</v>
      </c>
      <c r="B813" t="s">
        <v>67</v>
      </c>
      <c r="C813" t="s">
        <v>1576</v>
      </c>
      <c r="D813" t="s">
        <v>1594</v>
      </c>
      <c r="E813" t="s">
        <v>2479</v>
      </c>
      <c r="F813" s="1"/>
      <c r="G813" t="s">
        <v>1173</v>
      </c>
      <c r="J813" t="s">
        <v>1579</v>
      </c>
      <c r="X813">
        <v>2</v>
      </c>
      <c r="Y813">
        <v>2</v>
      </c>
      <c r="Z813">
        <v>7</v>
      </c>
      <c r="AA813">
        <v>9</v>
      </c>
      <c r="AB813">
        <v>7</v>
      </c>
      <c r="AC813">
        <v>9</v>
      </c>
      <c r="AD813">
        <v>10</v>
      </c>
    </row>
    <row r="814" spans="1:30" x14ac:dyDescent="0.25">
      <c r="A814" t="s">
        <v>2480</v>
      </c>
      <c r="B814" t="s">
        <v>67</v>
      </c>
      <c r="C814" t="s">
        <v>1576</v>
      </c>
      <c r="D814" t="s">
        <v>1594</v>
      </c>
      <c r="E814" t="s">
        <v>2481</v>
      </c>
      <c r="F814" s="1"/>
      <c r="G814" t="s">
        <v>1173</v>
      </c>
      <c r="J814" t="s">
        <v>1579</v>
      </c>
      <c r="X814">
        <v>0</v>
      </c>
      <c r="Y814">
        <v>0</v>
      </c>
      <c r="Z814">
        <v>0</v>
      </c>
      <c r="AA814">
        <v>0</v>
      </c>
      <c r="AB814">
        <v>23</v>
      </c>
      <c r="AC814">
        <v>78</v>
      </c>
      <c r="AD814">
        <v>145</v>
      </c>
    </row>
    <row r="815" spans="1:30" x14ac:dyDescent="0.25">
      <c r="A815" t="s">
        <v>2482</v>
      </c>
      <c r="B815" t="s">
        <v>67</v>
      </c>
      <c r="C815" t="s">
        <v>1576</v>
      </c>
      <c r="D815" t="s">
        <v>1647</v>
      </c>
      <c r="E815" t="s">
        <v>2483</v>
      </c>
      <c r="F815" s="1"/>
      <c r="G815" t="s">
        <v>1173</v>
      </c>
      <c r="J815" t="s">
        <v>1579</v>
      </c>
      <c r="X815">
        <v>231</v>
      </c>
      <c r="Y815">
        <v>266</v>
      </c>
      <c r="Z815">
        <v>286</v>
      </c>
      <c r="AA815">
        <v>309</v>
      </c>
      <c r="AB815">
        <v>316</v>
      </c>
      <c r="AC815">
        <v>344</v>
      </c>
      <c r="AD815">
        <v>307</v>
      </c>
    </row>
    <row r="816" spans="1:30" x14ac:dyDescent="0.25">
      <c r="A816" t="s">
        <v>2484</v>
      </c>
      <c r="B816" t="s">
        <v>67</v>
      </c>
      <c r="C816" t="s">
        <v>1576</v>
      </c>
      <c r="D816" t="s">
        <v>1647</v>
      </c>
      <c r="E816" t="s">
        <v>2485</v>
      </c>
      <c r="F816" s="1"/>
      <c r="G816" t="s">
        <v>1173</v>
      </c>
      <c r="J816" t="s">
        <v>1579</v>
      </c>
      <c r="X816">
        <v>33</v>
      </c>
      <c r="Y816">
        <v>35</v>
      </c>
      <c r="Z816">
        <v>42</v>
      </c>
      <c r="AA816">
        <v>41</v>
      </c>
      <c r="AB816">
        <v>51</v>
      </c>
      <c r="AC816">
        <v>49</v>
      </c>
      <c r="AD816">
        <v>58</v>
      </c>
    </row>
    <row r="817" spans="1:30" x14ac:dyDescent="0.25">
      <c r="A817" t="s">
        <v>2486</v>
      </c>
      <c r="B817" t="s">
        <v>67</v>
      </c>
      <c r="C817" t="s">
        <v>1576</v>
      </c>
      <c r="D817" t="s">
        <v>1647</v>
      </c>
      <c r="E817" t="s">
        <v>2487</v>
      </c>
      <c r="F817" s="1"/>
      <c r="G817" t="s">
        <v>1173</v>
      </c>
      <c r="J817" t="s">
        <v>1579</v>
      </c>
      <c r="X817">
        <v>3</v>
      </c>
      <c r="Y817">
        <v>0</v>
      </c>
      <c r="Z817">
        <v>8</v>
      </c>
      <c r="AA817">
        <v>6</v>
      </c>
      <c r="AB817">
        <v>3</v>
      </c>
      <c r="AC817">
        <v>3</v>
      </c>
      <c r="AD817">
        <v>9</v>
      </c>
    </row>
    <row r="818" spans="1:30" x14ac:dyDescent="0.25">
      <c r="A818" t="s">
        <v>2488</v>
      </c>
      <c r="B818" t="s">
        <v>67</v>
      </c>
      <c r="C818" t="s">
        <v>1576</v>
      </c>
      <c r="D818" t="s">
        <v>1601</v>
      </c>
      <c r="E818" t="s">
        <v>2489</v>
      </c>
      <c r="F818" s="1"/>
      <c r="G818" t="s">
        <v>1173</v>
      </c>
      <c r="J818" t="s">
        <v>1579</v>
      </c>
      <c r="X818">
        <v>703</v>
      </c>
      <c r="Y818">
        <v>819</v>
      </c>
      <c r="Z818">
        <v>1337</v>
      </c>
      <c r="AA818">
        <v>2436</v>
      </c>
      <c r="AB818">
        <v>3304</v>
      </c>
      <c r="AC818">
        <v>3386</v>
      </c>
      <c r="AD818">
        <v>4447</v>
      </c>
    </row>
    <row r="819" spans="1:30" x14ac:dyDescent="0.25">
      <c r="A819" t="s">
        <v>2490</v>
      </c>
      <c r="B819" t="s">
        <v>67</v>
      </c>
      <c r="C819" t="s">
        <v>1576</v>
      </c>
      <c r="D819" t="s">
        <v>1588</v>
      </c>
      <c r="E819" t="s">
        <v>2491</v>
      </c>
      <c r="F819" s="1"/>
      <c r="G819" t="s">
        <v>1173</v>
      </c>
      <c r="J819" t="s">
        <v>1579</v>
      </c>
      <c r="X819">
        <v>26</v>
      </c>
      <c r="Y819">
        <v>37</v>
      </c>
      <c r="Z819">
        <v>47</v>
      </c>
      <c r="AA819">
        <v>65</v>
      </c>
      <c r="AB819">
        <v>72</v>
      </c>
      <c r="AC819">
        <v>35</v>
      </c>
      <c r="AD819">
        <v>106</v>
      </c>
    </row>
    <row r="820" spans="1:30" x14ac:dyDescent="0.25">
      <c r="A820" t="s">
        <v>2492</v>
      </c>
      <c r="B820" t="s">
        <v>67</v>
      </c>
      <c r="C820" t="s">
        <v>1576</v>
      </c>
      <c r="D820" t="s">
        <v>1919</v>
      </c>
      <c r="E820" t="s">
        <v>2493</v>
      </c>
      <c r="F820" s="1"/>
      <c r="G820" t="s">
        <v>1173</v>
      </c>
      <c r="J820" t="s">
        <v>1579</v>
      </c>
      <c r="X820">
        <v>0</v>
      </c>
      <c r="Y820">
        <v>34</v>
      </c>
      <c r="Z820">
        <v>32</v>
      </c>
      <c r="AA820">
        <v>21</v>
      </c>
      <c r="AB820">
        <v>28</v>
      </c>
      <c r="AC820">
        <v>15</v>
      </c>
      <c r="AD820">
        <v>14</v>
      </c>
    </row>
    <row r="821" spans="1:30" x14ac:dyDescent="0.25">
      <c r="A821" t="s">
        <v>2494</v>
      </c>
      <c r="B821" t="s">
        <v>67</v>
      </c>
      <c r="C821" t="s">
        <v>1576</v>
      </c>
      <c r="D821" t="s">
        <v>1601</v>
      </c>
      <c r="E821" t="s">
        <v>2495</v>
      </c>
      <c r="F821" s="1"/>
      <c r="G821" t="s">
        <v>1173</v>
      </c>
      <c r="J821" t="s">
        <v>1579</v>
      </c>
      <c r="X821">
        <v>33</v>
      </c>
      <c r="Y821">
        <v>33</v>
      </c>
      <c r="Z821">
        <v>32</v>
      </c>
      <c r="AA821">
        <v>36</v>
      </c>
      <c r="AB821">
        <v>42</v>
      </c>
      <c r="AC821">
        <v>50</v>
      </c>
      <c r="AD821">
        <v>29</v>
      </c>
    </row>
    <row r="822" spans="1:30" x14ac:dyDescent="0.25">
      <c r="A822" t="s">
        <v>2496</v>
      </c>
      <c r="B822" t="s">
        <v>67</v>
      </c>
      <c r="C822" t="s">
        <v>1576</v>
      </c>
      <c r="D822" t="s">
        <v>1591</v>
      </c>
      <c r="E822" t="s">
        <v>2497</v>
      </c>
      <c r="F822" s="1"/>
      <c r="G822" t="s">
        <v>1173</v>
      </c>
      <c r="J822" t="s">
        <v>1579</v>
      </c>
      <c r="X822">
        <v>1</v>
      </c>
      <c r="Y822">
        <v>1</v>
      </c>
      <c r="Z822">
        <v>0</v>
      </c>
      <c r="AA822">
        <v>1</v>
      </c>
      <c r="AB822">
        <v>1</v>
      </c>
      <c r="AC822">
        <v>1</v>
      </c>
      <c r="AD822">
        <v>0</v>
      </c>
    </row>
    <row r="823" spans="1:30" x14ac:dyDescent="0.25">
      <c r="A823" t="s">
        <v>2498</v>
      </c>
      <c r="B823" t="s">
        <v>67</v>
      </c>
      <c r="C823" t="s">
        <v>1576</v>
      </c>
      <c r="D823" t="s">
        <v>1591</v>
      </c>
      <c r="E823" t="s">
        <v>2499</v>
      </c>
      <c r="F823" s="1"/>
      <c r="G823" t="s">
        <v>1173</v>
      </c>
      <c r="J823" t="s">
        <v>1579</v>
      </c>
      <c r="X823">
        <v>132</v>
      </c>
      <c r="Y823">
        <v>224</v>
      </c>
      <c r="Z823">
        <v>229</v>
      </c>
      <c r="AA823">
        <v>273</v>
      </c>
      <c r="AB823">
        <v>172</v>
      </c>
      <c r="AC823">
        <v>178</v>
      </c>
      <c r="AD823">
        <v>151</v>
      </c>
    </row>
    <row r="824" spans="1:30" x14ac:dyDescent="0.25">
      <c r="A824" t="s">
        <v>2500</v>
      </c>
      <c r="B824" t="s">
        <v>67</v>
      </c>
      <c r="C824" t="s">
        <v>1576</v>
      </c>
      <c r="D824" t="s">
        <v>1621</v>
      </c>
      <c r="E824" t="s">
        <v>2501</v>
      </c>
      <c r="F824" s="1"/>
      <c r="G824" t="s">
        <v>1173</v>
      </c>
      <c r="J824" t="s">
        <v>1579</v>
      </c>
      <c r="X824">
        <v>72</v>
      </c>
      <c r="Y824">
        <v>37</v>
      </c>
      <c r="Z824">
        <v>42</v>
      </c>
      <c r="AA824">
        <v>53</v>
      </c>
      <c r="AB824">
        <v>50</v>
      </c>
      <c r="AC824">
        <v>4</v>
      </c>
      <c r="AD824">
        <v>1</v>
      </c>
    </row>
    <row r="825" spans="1:30" x14ac:dyDescent="0.25">
      <c r="A825" t="s">
        <v>2502</v>
      </c>
      <c r="B825" t="s">
        <v>67</v>
      </c>
      <c r="C825" t="s">
        <v>1576</v>
      </c>
      <c r="D825" t="s">
        <v>1591</v>
      </c>
      <c r="E825" t="s">
        <v>2503</v>
      </c>
      <c r="F825" s="1"/>
      <c r="G825" t="s">
        <v>1173</v>
      </c>
      <c r="J825" t="s">
        <v>1579</v>
      </c>
      <c r="X825">
        <v>6</v>
      </c>
      <c r="Y825">
        <v>12</v>
      </c>
      <c r="Z825">
        <v>10</v>
      </c>
      <c r="AA825">
        <v>9</v>
      </c>
      <c r="AB825">
        <v>13</v>
      </c>
      <c r="AC825">
        <v>5</v>
      </c>
      <c r="AD825">
        <v>7</v>
      </c>
    </row>
    <row r="826" spans="1:30" x14ac:dyDescent="0.25">
      <c r="A826" t="s">
        <v>2504</v>
      </c>
      <c r="B826" t="s">
        <v>67</v>
      </c>
      <c r="C826" t="s">
        <v>1576</v>
      </c>
      <c r="D826" t="s">
        <v>1591</v>
      </c>
      <c r="E826" t="s">
        <v>2505</v>
      </c>
      <c r="F826" s="1"/>
      <c r="G826" t="s">
        <v>1173</v>
      </c>
      <c r="J826" t="s">
        <v>1579</v>
      </c>
      <c r="X826">
        <v>1115</v>
      </c>
      <c r="Y826">
        <v>1062</v>
      </c>
      <c r="Z826">
        <v>1220</v>
      </c>
      <c r="AA826">
        <v>1167</v>
      </c>
      <c r="AB826">
        <v>1223</v>
      </c>
      <c r="AC826">
        <v>1217</v>
      </c>
      <c r="AD826">
        <v>1139</v>
      </c>
    </row>
    <row r="827" spans="1:30" x14ac:dyDescent="0.25">
      <c r="A827" t="s">
        <v>2506</v>
      </c>
      <c r="B827" t="s">
        <v>67</v>
      </c>
      <c r="C827" t="s">
        <v>1576</v>
      </c>
      <c r="D827" t="s">
        <v>1591</v>
      </c>
      <c r="E827" t="s">
        <v>2507</v>
      </c>
      <c r="F827" s="1"/>
      <c r="G827" t="s">
        <v>1173</v>
      </c>
      <c r="J827" t="s">
        <v>1579</v>
      </c>
      <c r="X827">
        <v>350</v>
      </c>
      <c r="Y827">
        <v>321</v>
      </c>
      <c r="Z827">
        <v>335</v>
      </c>
      <c r="AA827">
        <v>359</v>
      </c>
      <c r="AB827">
        <v>251</v>
      </c>
      <c r="AC827">
        <v>272</v>
      </c>
      <c r="AD827">
        <v>250</v>
      </c>
    </row>
    <row r="828" spans="1:30" x14ac:dyDescent="0.25">
      <c r="A828" t="s">
        <v>2508</v>
      </c>
      <c r="B828" t="s">
        <v>67</v>
      </c>
      <c r="C828" t="s">
        <v>1576</v>
      </c>
      <c r="D828" t="s">
        <v>1591</v>
      </c>
      <c r="E828" t="s">
        <v>2509</v>
      </c>
      <c r="F828" s="1"/>
      <c r="G828" t="s">
        <v>1173</v>
      </c>
      <c r="J828" t="s">
        <v>1579</v>
      </c>
      <c r="X828">
        <v>336</v>
      </c>
      <c r="Y828">
        <v>385</v>
      </c>
      <c r="Z828">
        <v>415</v>
      </c>
      <c r="AA828">
        <v>437</v>
      </c>
      <c r="AB828">
        <v>486</v>
      </c>
      <c r="AC828">
        <v>435</v>
      </c>
      <c r="AD828">
        <v>511</v>
      </c>
    </row>
    <row r="829" spans="1:30" x14ac:dyDescent="0.25">
      <c r="A829" t="s">
        <v>2510</v>
      </c>
      <c r="B829" t="s">
        <v>67</v>
      </c>
      <c r="C829" t="s">
        <v>1576</v>
      </c>
      <c r="D829" t="s">
        <v>1591</v>
      </c>
      <c r="E829" t="s">
        <v>2511</v>
      </c>
      <c r="F829" s="1"/>
      <c r="G829" t="s">
        <v>1173</v>
      </c>
      <c r="J829" t="s">
        <v>1579</v>
      </c>
      <c r="X829">
        <v>73</v>
      </c>
      <c r="Y829">
        <v>97</v>
      </c>
      <c r="Z829">
        <v>95</v>
      </c>
      <c r="AA829">
        <v>83</v>
      </c>
      <c r="AB829">
        <v>138</v>
      </c>
      <c r="AC829">
        <v>168</v>
      </c>
      <c r="AD829">
        <v>195</v>
      </c>
    </row>
    <row r="830" spans="1:30" x14ac:dyDescent="0.25">
      <c r="A830" t="s">
        <v>2512</v>
      </c>
      <c r="B830" t="s">
        <v>67</v>
      </c>
      <c r="C830" t="s">
        <v>1576</v>
      </c>
      <c r="D830" t="s">
        <v>1591</v>
      </c>
      <c r="E830" t="s">
        <v>2513</v>
      </c>
      <c r="F830" s="1"/>
      <c r="G830" t="s">
        <v>1173</v>
      </c>
      <c r="J830" t="s">
        <v>1579</v>
      </c>
      <c r="X830">
        <v>57</v>
      </c>
      <c r="Y830">
        <v>25</v>
      </c>
      <c r="Z830">
        <v>32</v>
      </c>
      <c r="AA830">
        <v>21</v>
      </c>
      <c r="AB830">
        <v>8</v>
      </c>
      <c r="AC830">
        <v>4</v>
      </c>
      <c r="AD830">
        <v>6</v>
      </c>
    </row>
    <row r="831" spans="1:30" x14ac:dyDescent="0.25">
      <c r="A831" t="s">
        <v>2514</v>
      </c>
      <c r="B831" t="s">
        <v>67</v>
      </c>
      <c r="C831" t="s">
        <v>1576</v>
      </c>
      <c r="D831" t="s">
        <v>1591</v>
      </c>
      <c r="E831" t="s">
        <v>2515</v>
      </c>
      <c r="F831" s="1"/>
      <c r="G831" t="s">
        <v>1173</v>
      </c>
      <c r="J831" t="s">
        <v>1579</v>
      </c>
      <c r="X831">
        <v>0</v>
      </c>
      <c r="Y831">
        <v>0</v>
      </c>
      <c r="Z831">
        <v>0</v>
      </c>
      <c r="AA831">
        <v>0</v>
      </c>
      <c r="AB831">
        <v>2</v>
      </c>
      <c r="AC831">
        <v>4</v>
      </c>
      <c r="AD831">
        <v>2</v>
      </c>
    </row>
    <row r="832" spans="1:30" x14ac:dyDescent="0.25">
      <c r="A832" t="s">
        <v>2516</v>
      </c>
      <c r="B832" t="s">
        <v>67</v>
      </c>
      <c r="C832" t="s">
        <v>1576</v>
      </c>
      <c r="D832" t="s">
        <v>1591</v>
      </c>
      <c r="E832" t="s">
        <v>2517</v>
      </c>
      <c r="F832" s="1"/>
      <c r="G832" t="s">
        <v>1173</v>
      </c>
      <c r="J832" t="s">
        <v>1579</v>
      </c>
      <c r="X832">
        <v>307</v>
      </c>
      <c r="Y832">
        <v>272</v>
      </c>
      <c r="Z832">
        <v>264</v>
      </c>
      <c r="AA832">
        <v>245</v>
      </c>
      <c r="AB832">
        <v>123</v>
      </c>
      <c r="AC832">
        <v>109</v>
      </c>
      <c r="AD832">
        <v>69</v>
      </c>
    </row>
    <row r="833" spans="1:30" x14ac:dyDescent="0.25">
      <c r="A833" t="s">
        <v>2518</v>
      </c>
      <c r="B833" t="s">
        <v>67</v>
      </c>
      <c r="C833" t="s">
        <v>1576</v>
      </c>
      <c r="D833" t="s">
        <v>1626</v>
      </c>
      <c r="E833" t="s">
        <v>2519</v>
      </c>
      <c r="F833" s="1"/>
      <c r="G833" t="s">
        <v>1173</v>
      </c>
      <c r="J833" t="s">
        <v>1579</v>
      </c>
      <c r="X833">
        <v>0</v>
      </c>
      <c r="Y833">
        <v>1</v>
      </c>
      <c r="Z833">
        <v>1</v>
      </c>
      <c r="AA833">
        <v>3</v>
      </c>
      <c r="AB833">
        <v>0</v>
      </c>
      <c r="AC833">
        <v>1</v>
      </c>
      <c r="AD833">
        <v>0</v>
      </c>
    </row>
    <row r="834" spans="1:30" x14ac:dyDescent="0.25">
      <c r="A834" t="s">
        <v>2520</v>
      </c>
      <c r="B834" t="s">
        <v>67</v>
      </c>
      <c r="C834" t="s">
        <v>1576</v>
      </c>
      <c r="D834" t="s">
        <v>1604</v>
      </c>
      <c r="E834" t="s">
        <v>1197</v>
      </c>
      <c r="F834" s="1"/>
      <c r="G834" t="s">
        <v>1173</v>
      </c>
      <c r="J834" t="s">
        <v>1579</v>
      </c>
      <c r="X834">
        <v>31</v>
      </c>
      <c r="Y834">
        <v>28</v>
      </c>
      <c r="Z834">
        <v>33</v>
      </c>
      <c r="AA834">
        <v>22</v>
      </c>
      <c r="AB834">
        <v>25</v>
      </c>
      <c r="AC834">
        <v>17</v>
      </c>
      <c r="AD834">
        <v>3</v>
      </c>
    </row>
    <row r="835" spans="1:30" x14ac:dyDescent="0.25">
      <c r="A835" t="s">
        <v>2521</v>
      </c>
      <c r="B835" t="s">
        <v>67</v>
      </c>
      <c r="C835" t="s">
        <v>1576</v>
      </c>
      <c r="D835" t="s">
        <v>1604</v>
      </c>
      <c r="E835" t="s">
        <v>2522</v>
      </c>
      <c r="F835" s="1"/>
      <c r="G835" t="s">
        <v>1173</v>
      </c>
      <c r="J835" t="s">
        <v>1579</v>
      </c>
      <c r="X835">
        <v>11</v>
      </c>
      <c r="Y835">
        <v>4</v>
      </c>
      <c r="Z835">
        <v>1</v>
      </c>
      <c r="AA835">
        <v>4</v>
      </c>
      <c r="AB835">
        <v>5</v>
      </c>
      <c r="AC835">
        <v>11</v>
      </c>
      <c r="AD835">
        <v>3</v>
      </c>
    </row>
    <row r="836" spans="1:30" x14ac:dyDescent="0.25">
      <c r="A836" t="s">
        <v>2523</v>
      </c>
      <c r="B836" t="s">
        <v>67</v>
      </c>
      <c r="C836" t="s">
        <v>1576</v>
      </c>
      <c r="D836" t="s">
        <v>1604</v>
      </c>
      <c r="E836" t="s">
        <v>2524</v>
      </c>
      <c r="F836" s="1"/>
      <c r="G836" t="s">
        <v>1173</v>
      </c>
      <c r="J836" t="s">
        <v>1579</v>
      </c>
      <c r="X836">
        <v>699</v>
      </c>
      <c r="Y836">
        <v>658</v>
      </c>
      <c r="Z836">
        <v>684</v>
      </c>
      <c r="AA836">
        <v>653</v>
      </c>
      <c r="AB836">
        <v>675</v>
      </c>
      <c r="AC836">
        <v>708</v>
      </c>
      <c r="AD836">
        <v>793</v>
      </c>
    </row>
    <row r="837" spans="1:30" x14ac:dyDescent="0.25">
      <c r="A837" t="s">
        <v>2525</v>
      </c>
      <c r="B837" t="s">
        <v>67</v>
      </c>
      <c r="C837" t="s">
        <v>1576</v>
      </c>
      <c r="D837" t="s">
        <v>1604</v>
      </c>
      <c r="E837" t="s">
        <v>2526</v>
      </c>
      <c r="F837" s="1"/>
      <c r="G837" t="s">
        <v>1173</v>
      </c>
      <c r="J837" t="s">
        <v>1579</v>
      </c>
      <c r="X837">
        <v>908</v>
      </c>
      <c r="Y837">
        <v>885</v>
      </c>
      <c r="Z837">
        <v>863</v>
      </c>
      <c r="AA837">
        <v>867</v>
      </c>
      <c r="AB837">
        <v>836</v>
      </c>
      <c r="AC837">
        <v>862</v>
      </c>
      <c r="AD837">
        <v>825</v>
      </c>
    </row>
    <row r="838" spans="1:30" x14ac:dyDescent="0.25">
      <c r="A838" t="s">
        <v>2527</v>
      </c>
      <c r="B838" t="s">
        <v>67</v>
      </c>
      <c r="C838" t="s">
        <v>1576</v>
      </c>
      <c r="D838" t="s">
        <v>1591</v>
      </c>
      <c r="E838" t="s">
        <v>2528</v>
      </c>
      <c r="F838" s="1"/>
      <c r="G838" t="s">
        <v>1173</v>
      </c>
      <c r="J838" t="s">
        <v>1579</v>
      </c>
      <c r="X838">
        <v>3405</v>
      </c>
      <c r="Y838">
        <v>3288</v>
      </c>
      <c r="Z838">
        <v>3073</v>
      </c>
      <c r="AA838">
        <v>2997</v>
      </c>
      <c r="AB838">
        <v>3149</v>
      </c>
      <c r="AC838">
        <v>3224</v>
      </c>
      <c r="AD838">
        <v>3186</v>
      </c>
    </row>
    <row r="839" spans="1:30" x14ac:dyDescent="0.25">
      <c r="A839" t="s">
        <v>2529</v>
      </c>
      <c r="B839" t="s">
        <v>67</v>
      </c>
      <c r="C839" t="s">
        <v>1576</v>
      </c>
      <c r="D839" t="s">
        <v>1591</v>
      </c>
      <c r="E839" t="s">
        <v>2530</v>
      </c>
      <c r="F839" s="1"/>
      <c r="G839" t="s">
        <v>1173</v>
      </c>
      <c r="J839" t="s">
        <v>1579</v>
      </c>
      <c r="X839">
        <v>14</v>
      </c>
      <c r="Y839">
        <v>10</v>
      </c>
      <c r="Z839">
        <v>22</v>
      </c>
      <c r="AA839">
        <v>25</v>
      </c>
      <c r="AB839">
        <v>20</v>
      </c>
      <c r="AC839">
        <v>33</v>
      </c>
      <c r="AD839">
        <v>32</v>
      </c>
    </row>
    <row r="840" spans="1:30" x14ac:dyDescent="0.25">
      <c r="A840" t="s">
        <v>2531</v>
      </c>
      <c r="B840" t="s">
        <v>67</v>
      </c>
      <c r="C840" t="s">
        <v>1576</v>
      </c>
      <c r="D840" t="s">
        <v>1591</v>
      </c>
      <c r="E840" t="s">
        <v>2532</v>
      </c>
      <c r="F840" s="1"/>
      <c r="G840" t="s">
        <v>1173</v>
      </c>
      <c r="J840" t="s">
        <v>1579</v>
      </c>
      <c r="X840">
        <v>4</v>
      </c>
      <c r="Y840">
        <v>1</v>
      </c>
      <c r="Z840">
        <v>6</v>
      </c>
      <c r="AA840">
        <v>8</v>
      </c>
      <c r="AB840">
        <v>6</v>
      </c>
      <c r="AC840">
        <v>8</v>
      </c>
      <c r="AD840">
        <v>6</v>
      </c>
    </row>
    <row r="841" spans="1:30" x14ac:dyDescent="0.25">
      <c r="A841" t="s">
        <v>2533</v>
      </c>
      <c r="B841" t="s">
        <v>67</v>
      </c>
      <c r="C841" t="s">
        <v>1576</v>
      </c>
      <c r="D841" t="s">
        <v>1647</v>
      </c>
      <c r="E841" t="s">
        <v>2534</v>
      </c>
      <c r="F841" s="1"/>
      <c r="G841" t="s">
        <v>1173</v>
      </c>
      <c r="J841" t="s">
        <v>1579</v>
      </c>
      <c r="X841">
        <v>295</v>
      </c>
      <c r="Y841">
        <v>317</v>
      </c>
      <c r="Z841">
        <v>225</v>
      </c>
      <c r="AA841">
        <v>45</v>
      </c>
      <c r="AB841">
        <v>12</v>
      </c>
      <c r="AC841">
        <v>3</v>
      </c>
      <c r="AD841">
        <v>3</v>
      </c>
    </row>
    <row r="842" spans="1:30" x14ac:dyDescent="0.25">
      <c r="A842" t="s">
        <v>2535</v>
      </c>
      <c r="B842" t="s">
        <v>67</v>
      </c>
      <c r="C842" t="s">
        <v>2536</v>
      </c>
      <c r="D842" t="s">
        <v>2537</v>
      </c>
      <c r="E842" t="s">
        <v>1634</v>
      </c>
      <c r="F842" s="1"/>
      <c r="G842" t="s">
        <v>1173</v>
      </c>
      <c r="J842" t="s">
        <v>1579</v>
      </c>
      <c r="X842">
        <v>14</v>
      </c>
      <c r="Y842">
        <v>15</v>
      </c>
      <c r="Z842">
        <v>18</v>
      </c>
      <c r="AA842">
        <v>24</v>
      </c>
      <c r="AB842">
        <v>25</v>
      </c>
      <c r="AC842">
        <v>22</v>
      </c>
      <c r="AD842">
        <v>49</v>
      </c>
    </row>
    <row r="843" spans="1:30" x14ac:dyDescent="0.25">
      <c r="A843" t="s">
        <v>2538</v>
      </c>
      <c r="B843" t="s">
        <v>67</v>
      </c>
      <c r="C843" t="s">
        <v>2536</v>
      </c>
      <c r="D843" t="s">
        <v>2537</v>
      </c>
      <c r="E843" t="s">
        <v>1698</v>
      </c>
      <c r="F843" s="1"/>
      <c r="G843" t="s">
        <v>1173</v>
      </c>
      <c r="J843" t="s">
        <v>1579</v>
      </c>
      <c r="X843">
        <v>140</v>
      </c>
      <c r="Y843">
        <v>215</v>
      </c>
      <c r="Z843">
        <v>220</v>
      </c>
      <c r="AA843">
        <v>355</v>
      </c>
      <c r="AB843">
        <v>207</v>
      </c>
      <c r="AC843">
        <v>196</v>
      </c>
      <c r="AD843">
        <v>340</v>
      </c>
    </row>
    <row r="844" spans="1:30" x14ac:dyDescent="0.25">
      <c r="A844" t="s">
        <v>2539</v>
      </c>
      <c r="B844" t="s">
        <v>67</v>
      </c>
      <c r="C844" t="s">
        <v>2536</v>
      </c>
      <c r="D844" t="s">
        <v>2537</v>
      </c>
      <c r="E844" t="s">
        <v>1621</v>
      </c>
      <c r="F844" s="1"/>
      <c r="G844" t="s">
        <v>1173</v>
      </c>
      <c r="J844" t="s">
        <v>1579</v>
      </c>
      <c r="X844">
        <v>527</v>
      </c>
      <c r="Y844">
        <v>424</v>
      </c>
      <c r="Z844">
        <v>486</v>
      </c>
      <c r="AA844">
        <v>494</v>
      </c>
      <c r="AB844">
        <v>733</v>
      </c>
      <c r="AC844">
        <v>766</v>
      </c>
      <c r="AD844">
        <v>1723</v>
      </c>
    </row>
    <row r="845" spans="1:30" x14ac:dyDescent="0.25">
      <c r="A845" t="s">
        <v>2540</v>
      </c>
      <c r="B845" t="s">
        <v>67</v>
      </c>
      <c r="C845" t="s">
        <v>2536</v>
      </c>
      <c r="D845" t="s">
        <v>2537</v>
      </c>
      <c r="E845" t="s">
        <v>1717</v>
      </c>
      <c r="F845" s="1"/>
      <c r="G845" t="s">
        <v>1173</v>
      </c>
      <c r="J845" t="s">
        <v>1579</v>
      </c>
      <c r="X845">
        <v>2766</v>
      </c>
      <c r="Y845">
        <v>3747</v>
      </c>
      <c r="Z845">
        <v>5015</v>
      </c>
      <c r="AA845">
        <v>5602</v>
      </c>
      <c r="AB845">
        <v>4205</v>
      </c>
      <c r="AC845">
        <v>3578</v>
      </c>
      <c r="AD845">
        <v>3824</v>
      </c>
    </row>
    <row r="846" spans="1:30" x14ac:dyDescent="0.25">
      <c r="A846" t="s">
        <v>2541</v>
      </c>
      <c r="B846" t="s">
        <v>67</v>
      </c>
      <c r="C846" t="s">
        <v>2536</v>
      </c>
      <c r="D846" t="s">
        <v>2537</v>
      </c>
      <c r="E846" t="s">
        <v>1720</v>
      </c>
      <c r="F846" s="1"/>
      <c r="G846" t="s">
        <v>1173</v>
      </c>
      <c r="J846" t="s">
        <v>1579</v>
      </c>
      <c r="X846">
        <v>806</v>
      </c>
      <c r="Y846">
        <v>735</v>
      </c>
      <c r="Z846">
        <v>824</v>
      </c>
      <c r="AA846">
        <v>886</v>
      </c>
      <c r="AB846">
        <v>888</v>
      </c>
      <c r="AC846">
        <v>1018</v>
      </c>
      <c r="AD846">
        <v>1315</v>
      </c>
    </row>
    <row r="847" spans="1:30" x14ac:dyDescent="0.25">
      <c r="A847" t="s">
        <v>2542</v>
      </c>
      <c r="B847" t="s">
        <v>67</v>
      </c>
      <c r="C847" t="s">
        <v>2536</v>
      </c>
      <c r="D847" t="s">
        <v>2537</v>
      </c>
      <c r="E847" t="s">
        <v>1588</v>
      </c>
      <c r="F847" s="1"/>
      <c r="G847" t="s">
        <v>1173</v>
      </c>
      <c r="J847" t="s">
        <v>1579</v>
      </c>
      <c r="X847">
        <v>2928</v>
      </c>
      <c r="Y847">
        <v>3182</v>
      </c>
      <c r="Z847">
        <v>3229</v>
      </c>
      <c r="AA847">
        <v>3342</v>
      </c>
      <c r="AB847">
        <v>3291</v>
      </c>
      <c r="AC847">
        <v>3168</v>
      </c>
      <c r="AD847">
        <v>4009</v>
      </c>
    </row>
    <row r="848" spans="1:30" x14ac:dyDescent="0.25">
      <c r="A848" t="s">
        <v>2543</v>
      </c>
      <c r="B848" t="s">
        <v>67</v>
      </c>
      <c r="C848" t="s">
        <v>2536</v>
      </c>
      <c r="D848" t="s">
        <v>2537</v>
      </c>
      <c r="E848" t="s">
        <v>1647</v>
      </c>
      <c r="F848" s="1"/>
      <c r="G848" t="s">
        <v>1173</v>
      </c>
      <c r="J848" t="s">
        <v>1579</v>
      </c>
      <c r="X848">
        <v>23006</v>
      </c>
      <c r="Y848">
        <v>21000</v>
      </c>
      <c r="Z848">
        <v>19750</v>
      </c>
      <c r="AA848">
        <v>20125</v>
      </c>
      <c r="AB848">
        <v>20648</v>
      </c>
      <c r="AC848">
        <v>21570</v>
      </c>
      <c r="AD848">
        <v>28442</v>
      </c>
    </row>
    <row r="849" spans="1:30" x14ac:dyDescent="0.25">
      <c r="A849" t="s">
        <v>2544</v>
      </c>
      <c r="B849" t="s">
        <v>67</v>
      </c>
      <c r="C849" t="s">
        <v>2536</v>
      </c>
      <c r="D849" t="s">
        <v>2537</v>
      </c>
      <c r="E849" t="s">
        <v>2205</v>
      </c>
      <c r="F849" s="1"/>
      <c r="G849" t="s">
        <v>1173</v>
      </c>
      <c r="J849" t="s">
        <v>1579</v>
      </c>
      <c r="X849">
        <v>2472</v>
      </c>
      <c r="Y849">
        <v>2677</v>
      </c>
      <c r="Z849">
        <v>2774</v>
      </c>
      <c r="AA849">
        <v>2848</v>
      </c>
      <c r="AB849">
        <v>2935</v>
      </c>
      <c r="AC849">
        <v>3457</v>
      </c>
      <c r="AD849">
        <v>3389</v>
      </c>
    </row>
    <row r="850" spans="1:30" x14ac:dyDescent="0.25">
      <c r="A850" t="s">
        <v>2545</v>
      </c>
      <c r="B850" t="s">
        <v>67</v>
      </c>
      <c r="C850" t="s">
        <v>2536</v>
      </c>
      <c r="D850" t="s">
        <v>2537</v>
      </c>
      <c r="E850" t="s">
        <v>1957</v>
      </c>
      <c r="F850" s="1"/>
      <c r="G850" t="s">
        <v>1173</v>
      </c>
      <c r="J850" t="s">
        <v>1579</v>
      </c>
      <c r="X850">
        <v>4190</v>
      </c>
      <c r="Y850">
        <v>4677</v>
      </c>
      <c r="Z850">
        <v>5122</v>
      </c>
      <c r="AA850">
        <v>5131</v>
      </c>
      <c r="AB850">
        <v>4731</v>
      </c>
      <c r="AC850">
        <v>4843</v>
      </c>
      <c r="AD850">
        <v>4739</v>
      </c>
    </row>
    <row r="851" spans="1:30" x14ac:dyDescent="0.25">
      <c r="A851" t="s">
        <v>2546</v>
      </c>
      <c r="B851" t="s">
        <v>67</v>
      </c>
      <c r="C851" t="s">
        <v>2536</v>
      </c>
      <c r="D851" t="s">
        <v>2537</v>
      </c>
      <c r="E851" t="s">
        <v>1626</v>
      </c>
      <c r="F851" s="1"/>
      <c r="G851" t="s">
        <v>1173</v>
      </c>
      <c r="J851" t="s">
        <v>1579</v>
      </c>
      <c r="X851">
        <v>69176</v>
      </c>
      <c r="Y851">
        <v>73654</v>
      </c>
      <c r="Z851">
        <v>69031</v>
      </c>
      <c r="AA851">
        <v>68363</v>
      </c>
      <c r="AB851">
        <v>65354</v>
      </c>
      <c r="AC851">
        <v>64740</v>
      </c>
      <c r="AD851">
        <v>66732</v>
      </c>
    </row>
    <row r="852" spans="1:30" x14ac:dyDescent="0.25">
      <c r="A852" t="s">
        <v>2547</v>
      </c>
      <c r="B852" t="s">
        <v>67</v>
      </c>
      <c r="C852" t="s">
        <v>2536</v>
      </c>
      <c r="D852" t="s">
        <v>2537</v>
      </c>
      <c r="E852" t="s">
        <v>1591</v>
      </c>
      <c r="F852" s="1"/>
      <c r="G852" t="s">
        <v>1173</v>
      </c>
      <c r="J852" t="s">
        <v>1579</v>
      </c>
      <c r="X852">
        <v>36821</v>
      </c>
      <c r="Y852">
        <v>37295</v>
      </c>
      <c r="Z852">
        <v>35833</v>
      </c>
      <c r="AA852">
        <v>35922</v>
      </c>
      <c r="AB852">
        <v>33941</v>
      </c>
      <c r="AC852">
        <v>33973</v>
      </c>
      <c r="AD852">
        <v>34876</v>
      </c>
    </row>
    <row r="853" spans="1:30" x14ac:dyDescent="0.25">
      <c r="A853" t="s">
        <v>2548</v>
      </c>
      <c r="B853" t="s">
        <v>67</v>
      </c>
      <c r="C853" t="s">
        <v>2536</v>
      </c>
      <c r="D853" t="s">
        <v>2537</v>
      </c>
      <c r="E853" t="s">
        <v>1798</v>
      </c>
      <c r="F853" s="1"/>
      <c r="G853" t="s">
        <v>1173</v>
      </c>
      <c r="J853" t="s">
        <v>1579</v>
      </c>
      <c r="X853">
        <v>208</v>
      </c>
      <c r="Y853">
        <v>231</v>
      </c>
      <c r="Z853">
        <v>245</v>
      </c>
      <c r="AA853">
        <v>195</v>
      </c>
      <c r="AB853">
        <v>181</v>
      </c>
      <c r="AC853">
        <v>172</v>
      </c>
      <c r="AD853">
        <v>236</v>
      </c>
    </row>
    <row r="854" spans="1:30" x14ac:dyDescent="0.25">
      <c r="A854" t="s">
        <v>2549</v>
      </c>
      <c r="B854" t="s">
        <v>67</v>
      </c>
      <c r="C854" t="s">
        <v>2536</v>
      </c>
      <c r="D854" t="s">
        <v>2537</v>
      </c>
      <c r="E854" t="s">
        <v>1919</v>
      </c>
      <c r="F854" s="1"/>
      <c r="G854" t="s">
        <v>1173</v>
      </c>
      <c r="J854" t="s">
        <v>1579</v>
      </c>
      <c r="X854">
        <v>163</v>
      </c>
      <c r="Y854">
        <v>183</v>
      </c>
      <c r="Z854">
        <v>178</v>
      </c>
      <c r="AA854">
        <v>227</v>
      </c>
      <c r="AB854">
        <v>176</v>
      </c>
      <c r="AC854">
        <v>203</v>
      </c>
      <c r="AD854">
        <v>167</v>
      </c>
    </row>
    <row r="855" spans="1:30" x14ac:dyDescent="0.25">
      <c r="A855" t="s">
        <v>2550</v>
      </c>
      <c r="B855" t="s">
        <v>67</v>
      </c>
      <c r="C855" t="s">
        <v>2536</v>
      </c>
      <c r="D855" t="s">
        <v>2537</v>
      </c>
      <c r="E855" t="s">
        <v>1594</v>
      </c>
      <c r="F855" s="1"/>
      <c r="G855" t="s">
        <v>1173</v>
      </c>
      <c r="J855" t="s">
        <v>1579</v>
      </c>
      <c r="X855">
        <v>6248</v>
      </c>
      <c r="Y855">
        <v>6260</v>
      </c>
      <c r="Z855">
        <v>6530</v>
      </c>
      <c r="AA855">
        <v>6641</v>
      </c>
      <c r="AB855">
        <v>6391</v>
      </c>
      <c r="AC855">
        <v>6287</v>
      </c>
      <c r="AD855">
        <v>6763</v>
      </c>
    </row>
    <row r="856" spans="1:30" x14ac:dyDescent="0.25">
      <c r="A856" t="s">
        <v>2551</v>
      </c>
      <c r="B856" t="s">
        <v>67</v>
      </c>
      <c r="C856" t="s">
        <v>2536</v>
      </c>
      <c r="D856" t="s">
        <v>2537</v>
      </c>
      <c r="E856" t="s">
        <v>1581</v>
      </c>
      <c r="F856" s="1"/>
      <c r="G856" t="s">
        <v>1173</v>
      </c>
      <c r="J856" t="s">
        <v>1579</v>
      </c>
      <c r="X856">
        <v>743</v>
      </c>
      <c r="Y856">
        <v>824</v>
      </c>
      <c r="Z856">
        <v>906</v>
      </c>
      <c r="AA856">
        <v>912</v>
      </c>
      <c r="AB856">
        <v>1051</v>
      </c>
      <c r="AC856">
        <v>1197</v>
      </c>
      <c r="AD856">
        <v>1642</v>
      </c>
    </row>
    <row r="857" spans="1:30" x14ac:dyDescent="0.25">
      <c r="A857" t="s">
        <v>2552</v>
      </c>
      <c r="B857" t="s">
        <v>67</v>
      </c>
      <c r="C857" t="s">
        <v>2536</v>
      </c>
      <c r="D857" t="s">
        <v>2537</v>
      </c>
      <c r="E857" t="s">
        <v>1577</v>
      </c>
      <c r="F857" s="1"/>
      <c r="G857" t="s">
        <v>1173</v>
      </c>
      <c r="J857" t="s">
        <v>1579</v>
      </c>
      <c r="X857">
        <v>12442</v>
      </c>
      <c r="Y857">
        <v>14016</v>
      </c>
      <c r="Z857">
        <v>14980</v>
      </c>
      <c r="AA857">
        <v>15644</v>
      </c>
      <c r="AB857">
        <v>16122</v>
      </c>
      <c r="AC857">
        <v>17032</v>
      </c>
      <c r="AD857">
        <v>11992</v>
      </c>
    </row>
    <row r="858" spans="1:30" x14ac:dyDescent="0.25">
      <c r="A858" t="s">
        <v>2553</v>
      </c>
      <c r="B858" t="s">
        <v>67</v>
      </c>
      <c r="C858" t="s">
        <v>2536</v>
      </c>
      <c r="D858" t="s">
        <v>2537</v>
      </c>
      <c r="E858" t="s">
        <v>1743</v>
      </c>
      <c r="F858" s="1"/>
      <c r="G858" t="s">
        <v>1173</v>
      </c>
      <c r="J858" t="s">
        <v>1579</v>
      </c>
      <c r="X858">
        <v>32293</v>
      </c>
      <c r="Y858">
        <v>32878</v>
      </c>
      <c r="Z858">
        <v>33694</v>
      </c>
      <c r="AA858">
        <v>35503</v>
      </c>
      <c r="AB858">
        <v>36655</v>
      </c>
      <c r="AC858">
        <v>37346</v>
      </c>
      <c r="AD858">
        <v>35875</v>
      </c>
    </row>
    <row r="859" spans="1:30" x14ac:dyDescent="0.25">
      <c r="A859" t="s">
        <v>2554</v>
      </c>
      <c r="B859" t="s">
        <v>67</v>
      </c>
      <c r="C859" t="s">
        <v>2536</v>
      </c>
      <c r="D859" t="s">
        <v>2537</v>
      </c>
      <c r="E859" t="s">
        <v>1601</v>
      </c>
      <c r="F859" s="1"/>
      <c r="G859" t="s">
        <v>1173</v>
      </c>
      <c r="J859" t="s">
        <v>1579</v>
      </c>
      <c r="X859">
        <v>138412</v>
      </c>
      <c r="Y859">
        <v>148895</v>
      </c>
      <c r="Z859">
        <v>144809</v>
      </c>
      <c r="AA859">
        <v>143345</v>
      </c>
      <c r="AB859">
        <v>145172</v>
      </c>
      <c r="AC859">
        <v>145011</v>
      </c>
      <c r="AD859">
        <v>139733</v>
      </c>
    </row>
    <row r="860" spans="1:30" x14ac:dyDescent="0.25">
      <c r="A860" t="s">
        <v>2555</v>
      </c>
      <c r="B860" t="s">
        <v>67</v>
      </c>
      <c r="C860" t="s">
        <v>2536</v>
      </c>
      <c r="D860" t="s">
        <v>2537</v>
      </c>
      <c r="E860" t="s">
        <v>2071</v>
      </c>
      <c r="F860" s="1"/>
      <c r="G860" t="s">
        <v>1173</v>
      </c>
      <c r="J860" t="s">
        <v>1579</v>
      </c>
      <c r="X860">
        <v>26</v>
      </c>
      <c r="Y860">
        <v>15</v>
      </c>
      <c r="Z860">
        <v>3</v>
      </c>
      <c r="AA860">
        <v>40</v>
      </c>
      <c r="AB860">
        <v>260</v>
      </c>
      <c r="AC860">
        <v>25</v>
      </c>
      <c r="AD860">
        <v>4</v>
      </c>
    </row>
    <row r="861" spans="1:30" x14ac:dyDescent="0.25">
      <c r="A861" t="s">
        <v>2556</v>
      </c>
      <c r="B861" t="s">
        <v>67</v>
      </c>
      <c r="C861" t="s">
        <v>2536</v>
      </c>
      <c r="D861" t="s">
        <v>2537</v>
      </c>
      <c r="E861" t="s">
        <v>1870</v>
      </c>
      <c r="F861" s="1"/>
      <c r="G861" t="s">
        <v>1173</v>
      </c>
      <c r="J861" t="s">
        <v>1579</v>
      </c>
      <c r="X861">
        <v>211</v>
      </c>
      <c r="Y861">
        <v>239</v>
      </c>
      <c r="Z861">
        <v>306</v>
      </c>
      <c r="AA861">
        <v>318</v>
      </c>
      <c r="AB861">
        <v>382</v>
      </c>
      <c r="AC861">
        <v>422</v>
      </c>
      <c r="AD861">
        <v>298</v>
      </c>
    </row>
    <row r="862" spans="1:30" x14ac:dyDescent="0.25">
      <c r="A862" t="s">
        <v>2557</v>
      </c>
      <c r="B862" t="s">
        <v>67</v>
      </c>
      <c r="C862" t="s">
        <v>2536</v>
      </c>
      <c r="D862" t="s">
        <v>2537</v>
      </c>
      <c r="E862" t="s">
        <v>2084</v>
      </c>
      <c r="F862" s="1"/>
      <c r="G862" t="s">
        <v>1173</v>
      </c>
      <c r="J862" t="s">
        <v>1579</v>
      </c>
      <c r="X862">
        <v>9</v>
      </c>
      <c r="Y862">
        <v>7</v>
      </c>
      <c r="Z862">
        <v>18</v>
      </c>
      <c r="AA862">
        <v>13</v>
      </c>
      <c r="AB862">
        <v>9</v>
      </c>
      <c r="AC862">
        <v>13</v>
      </c>
      <c r="AD862">
        <v>14</v>
      </c>
    </row>
    <row r="863" spans="1:30" x14ac:dyDescent="0.25">
      <c r="A863" t="s">
        <v>2558</v>
      </c>
      <c r="B863" t="s">
        <v>67</v>
      </c>
      <c r="C863" t="s">
        <v>2536</v>
      </c>
      <c r="D863" t="s">
        <v>2537</v>
      </c>
      <c r="E863" t="s">
        <v>1847</v>
      </c>
      <c r="F863" s="1"/>
      <c r="G863" t="s">
        <v>1173</v>
      </c>
      <c r="J863" t="s">
        <v>1579</v>
      </c>
      <c r="X863">
        <v>739</v>
      </c>
      <c r="Y863">
        <v>973</v>
      </c>
      <c r="Z863">
        <v>1331</v>
      </c>
      <c r="AA863">
        <v>1517</v>
      </c>
      <c r="AB863">
        <v>1281</v>
      </c>
      <c r="AC863">
        <v>872</v>
      </c>
      <c r="AD863">
        <v>1938</v>
      </c>
    </row>
    <row r="864" spans="1:30" x14ac:dyDescent="0.25">
      <c r="A864" t="s">
        <v>2559</v>
      </c>
      <c r="B864" t="s">
        <v>67</v>
      </c>
      <c r="C864" t="s">
        <v>2536</v>
      </c>
      <c r="D864" t="s">
        <v>2537</v>
      </c>
      <c r="E864" t="s">
        <v>1954</v>
      </c>
      <c r="F864" s="1"/>
      <c r="G864" t="s">
        <v>1173</v>
      </c>
      <c r="J864" t="s">
        <v>1579</v>
      </c>
      <c r="X864">
        <v>18</v>
      </c>
      <c r="Y864">
        <v>37</v>
      </c>
      <c r="Z864">
        <v>31</v>
      </c>
      <c r="AA864">
        <v>1136</v>
      </c>
      <c r="AB864">
        <v>459</v>
      </c>
      <c r="AC864">
        <v>107</v>
      </c>
      <c r="AD864">
        <v>166</v>
      </c>
    </row>
    <row r="865" spans="1:31" x14ac:dyDescent="0.25">
      <c r="A865" t="s">
        <v>2560</v>
      </c>
      <c r="B865" t="s">
        <v>67</v>
      </c>
      <c r="C865" t="s">
        <v>2536</v>
      </c>
      <c r="D865" t="s">
        <v>2537</v>
      </c>
      <c r="E865" t="s">
        <v>1604</v>
      </c>
      <c r="F865" s="1"/>
      <c r="G865" t="s">
        <v>1173</v>
      </c>
      <c r="J865" t="s">
        <v>1579</v>
      </c>
      <c r="X865">
        <v>6890</v>
      </c>
      <c r="Y865">
        <v>6412</v>
      </c>
      <c r="Z865">
        <v>6295</v>
      </c>
      <c r="AA865">
        <v>6443</v>
      </c>
      <c r="AB865">
        <v>6667</v>
      </c>
      <c r="AC865">
        <v>6975</v>
      </c>
      <c r="AD865">
        <v>7796</v>
      </c>
    </row>
    <row r="866" spans="1:31" x14ac:dyDescent="0.25">
      <c r="A866" t="s">
        <v>2561</v>
      </c>
      <c r="B866" t="s">
        <v>67</v>
      </c>
      <c r="C866" t="s">
        <v>2536</v>
      </c>
      <c r="D866" t="s">
        <v>2537</v>
      </c>
      <c r="E866" t="s">
        <v>1750</v>
      </c>
      <c r="F866" s="1"/>
      <c r="G866" t="s">
        <v>1173</v>
      </c>
      <c r="J866" t="s">
        <v>1579</v>
      </c>
      <c r="X866">
        <v>1104</v>
      </c>
      <c r="Y866">
        <v>1137</v>
      </c>
      <c r="Z866">
        <v>1226</v>
      </c>
      <c r="AA866">
        <v>1383</v>
      </c>
      <c r="AB866">
        <v>1628</v>
      </c>
      <c r="AC866">
        <v>2092</v>
      </c>
      <c r="AD866">
        <v>2519</v>
      </c>
    </row>
    <row r="867" spans="1:31" x14ac:dyDescent="0.25">
      <c r="A867" t="s">
        <v>2562</v>
      </c>
      <c r="B867" t="s">
        <v>67</v>
      </c>
      <c r="C867" t="s">
        <v>2536</v>
      </c>
      <c r="D867" t="s">
        <v>2537</v>
      </c>
      <c r="E867" t="s">
        <v>2159</v>
      </c>
      <c r="F867" s="1"/>
      <c r="G867" t="s">
        <v>1173</v>
      </c>
      <c r="J867" t="s">
        <v>1579</v>
      </c>
      <c r="X867">
        <v>42</v>
      </c>
      <c r="Y867">
        <v>28</v>
      </c>
      <c r="Z867">
        <v>41</v>
      </c>
      <c r="AA867">
        <v>13</v>
      </c>
      <c r="AB867">
        <v>30</v>
      </c>
      <c r="AC867">
        <v>49</v>
      </c>
      <c r="AD867">
        <v>60</v>
      </c>
    </row>
    <row r="868" spans="1:31" x14ac:dyDescent="0.25">
      <c r="A868" t="s">
        <v>2563</v>
      </c>
      <c r="B868" t="s">
        <v>67</v>
      </c>
      <c r="C868" t="s">
        <v>2536</v>
      </c>
      <c r="D868" t="s">
        <v>2537</v>
      </c>
      <c r="E868" t="s">
        <v>1629</v>
      </c>
      <c r="F868" s="1"/>
      <c r="G868" t="s">
        <v>1173</v>
      </c>
      <c r="J868" t="s">
        <v>1579</v>
      </c>
      <c r="X868">
        <v>96328</v>
      </c>
      <c r="Y868">
        <v>93625</v>
      </c>
      <c r="Z868">
        <v>88383</v>
      </c>
      <c r="AA868">
        <v>84095</v>
      </c>
      <c r="AB868">
        <v>80492</v>
      </c>
      <c r="AC868">
        <v>79195</v>
      </c>
      <c r="AD868">
        <v>83550</v>
      </c>
    </row>
    <row r="869" spans="1:31" x14ac:dyDescent="0.25">
      <c r="A869" t="s">
        <v>2564</v>
      </c>
      <c r="B869" t="s">
        <v>67</v>
      </c>
      <c r="C869" t="s">
        <v>2536</v>
      </c>
      <c r="D869" t="s">
        <v>2537</v>
      </c>
      <c r="E869" t="s">
        <v>1787</v>
      </c>
      <c r="F869" s="1"/>
      <c r="G869" t="s">
        <v>1173</v>
      </c>
      <c r="J869" t="s">
        <v>1579</v>
      </c>
      <c r="X869">
        <v>40216</v>
      </c>
      <c r="Y869">
        <v>33837</v>
      </c>
      <c r="Z869">
        <v>34245</v>
      </c>
      <c r="AA869">
        <v>33539</v>
      </c>
      <c r="AB869">
        <v>31976</v>
      </c>
      <c r="AC869">
        <v>31613</v>
      </c>
      <c r="AD869">
        <v>28662</v>
      </c>
    </row>
    <row r="870" spans="1:31" x14ac:dyDescent="0.25">
      <c r="A870" t="s">
        <v>2565</v>
      </c>
      <c r="B870" t="s">
        <v>67</v>
      </c>
      <c r="C870" t="s">
        <v>2536</v>
      </c>
      <c r="D870" t="s">
        <v>2537</v>
      </c>
      <c r="E870" t="s">
        <v>194</v>
      </c>
      <c r="F870" s="1"/>
      <c r="G870" t="s">
        <v>1173</v>
      </c>
      <c r="J870" t="s">
        <v>1579</v>
      </c>
      <c r="X870">
        <v>42187</v>
      </c>
      <c r="Y870">
        <v>43671</v>
      </c>
      <c r="Z870">
        <v>43680</v>
      </c>
      <c r="AA870">
        <v>41674</v>
      </c>
      <c r="AB870">
        <v>40505</v>
      </c>
      <c r="AC870">
        <v>40743</v>
      </c>
      <c r="AD870">
        <v>47676</v>
      </c>
    </row>
    <row r="871" spans="1:31" x14ac:dyDescent="0.25">
      <c r="A871" t="s">
        <v>2566</v>
      </c>
      <c r="B871" t="s">
        <v>67</v>
      </c>
      <c r="C871" t="s">
        <v>197</v>
      </c>
      <c r="D871" t="s">
        <v>66</v>
      </c>
      <c r="E871" t="s">
        <v>1522</v>
      </c>
      <c r="F871" s="1"/>
      <c r="G871" t="s">
        <v>68</v>
      </c>
      <c r="J871" t="s">
        <v>994</v>
      </c>
      <c r="S871">
        <v>0.96797101449275358</v>
      </c>
      <c r="T871">
        <v>0.77847826086956473</v>
      </c>
      <c r="U871">
        <v>0.83434782608695657</v>
      </c>
      <c r="V871">
        <v>1.0177536231884061</v>
      </c>
      <c r="W871">
        <v>1.5378985507246381</v>
      </c>
      <c r="X871">
        <v>0.58572463768115912</v>
      </c>
      <c r="Y871">
        <v>0.51999999999999991</v>
      </c>
      <c r="Z871">
        <v>0.7416666666666667</v>
      </c>
      <c r="AA871">
        <v>0.43028985507246392</v>
      </c>
      <c r="AB871">
        <v>0.51637681159420279</v>
      </c>
      <c r="AC871">
        <v>1.3110144927536227</v>
      </c>
      <c r="AD871">
        <v>0.35811594202898556</v>
      </c>
      <c r="AE871">
        <v>0.45710144927536261</v>
      </c>
    </row>
    <row r="872" spans="1:31" x14ac:dyDescent="0.25">
      <c r="A872" t="s">
        <v>2567</v>
      </c>
      <c r="B872" t="s">
        <v>67</v>
      </c>
      <c r="C872" t="s">
        <v>197</v>
      </c>
      <c r="D872" t="s">
        <v>66</v>
      </c>
      <c r="E872" t="s">
        <v>1524</v>
      </c>
      <c r="F872" s="1"/>
      <c r="G872" t="s">
        <v>68</v>
      </c>
      <c r="J872" t="s">
        <v>994</v>
      </c>
      <c r="S872">
        <v>49.233913043478346</v>
      </c>
      <c r="T872">
        <v>55.842536231884097</v>
      </c>
      <c r="U872">
        <v>56.226956521739098</v>
      </c>
      <c r="V872">
        <v>60.041376811594183</v>
      </c>
      <c r="W872">
        <v>54.474057971014481</v>
      </c>
      <c r="X872">
        <v>51.021304347826096</v>
      </c>
      <c r="Y872">
        <v>53.858043478260832</v>
      </c>
      <c r="Z872">
        <v>52.167826086956602</v>
      </c>
      <c r="AA872">
        <v>50.084710144927563</v>
      </c>
      <c r="AB872">
        <v>51.057246376811491</v>
      </c>
      <c r="AC872">
        <v>51.903115942028968</v>
      </c>
      <c r="AD872">
        <v>47.453985507246365</v>
      </c>
      <c r="AE872">
        <v>36.489855072463769</v>
      </c>
    </row>
    <row r="873" spans="1:31" x14ac:dyDescent="0.25">
      <c r="A873" t="s">
        <v>2568</v>
      </c>
      <c r="B873" t="s">
        <v>67</v>
      </c>
      <c r="C873" t="s">
        <v>197</v>
      </c>
      <c r="D873" t="s">
        <v>66</v>
      </c>
      <c r="E873" t="s">
        <v>1526</v>
      </c>
      <c r="F873" s="1"/>
      <c r="G873" t="s">
        <v>68</v>
      </c>
      <c r="J873" t="s">
        <v>994</v>
      </c>
      <c r="S873">
        <v>43.204710144927574</v>
      </c>
      <c r="T873">
        <v>48.780724637681132</v>
      </c>
      <c r="U873">
        <v>57.711811594202921</v>
      </c>
      <c r="V873">
        <v>66.722173913043562</v>
      </c>
      <c r="W873">
        <v>64.474275362318849</v>
      </c>
      <c r="X873">
        <v>60.408333333333246</v>
      </c>
      <c r="Y873">
        <v>54.164492753623136</v>
      </c>
      <c r="Z873">
        <v>50.291666666666657</v>
      </c>
      <c r="AA873">
        <v>47.314492753623171</v>
      </c>
      <c r="AB873">
        <v>44.577681159420315</v>
      </c>
      <c r="AC873">
        <v>49.008188405797092</v>
      </c>
      <c r="AD873">
        <v>50.19869565217391</v>
      </c>
      <c r="AE873">
        <v>45.696521739130418</v>
      </c>
    </row>
    <row r="874" spans="1:31" x14ac:dyDescent="0.25">
      <c r="A874" t="s">
        <v>2569</v>
      </c>
      <c r="B874" t="s">
        <v>67</v>
      </c>
      <c r="C874" t="s">
        <v>197</v>
      </c>
      <c r="D874" t="s">
        <v>66</v>
      </c>
      <c r="E874" t="s">
        <v>1528</v>
      </c>
      <c r="F874" s="1"/>
      <c r="G874" t="s">
        <v>68</v>
      </c>
      <c r="J874" t="s">
        <v>994</v>
      </c>
      <c r="S874">
        <v>1.7863043478260883</v>
      </c>
      <c r="T874">
        <v>1.7996376811594206</v>
      </c>
      <c r="U874">
        <v>2.011086956521738</v>
      </c>
      <c r="V874">
        <v>1.3650724637681151</v>
      </c>
      <c r="W874">
        <v>1.8252173913043483</v>
      </c>
      <c r="X874">
        <v>0.78550724637681213</v>
      </c>
      <c r="Y874">
        <v>0.75789855072463774</v>
      </c>
      <c r="Z874">
        <v>0.90108695652173898</v>
      </c>
      <c r="AA874">
        <v>0.90007246376811623</v>
      </c>
      <c r="AB874">
        <v>0.92797101449275377</v>
      </c>
      <c r="AC874">
        <v>1.6135507246376803</v>
      </c>
      <c r="AD874">
        <v>1.035869565217391</v>
      </c>
      <c r="AE874">
        <v>0.63855072463768103</v>
      </c>
    </row>
    <row r="875" spans="1:31" x14ac:dyDescent="0.25">
      <c r="A875" t="s">
        <v>2570</v>
      </c>
      <c r="B875" t="s">
        <v>67</v>
      </c>
      <c r="C875" t="s">
        <v>197</v>
      </c>
      <c r="D875" t="s">
        <v>66</v>
      </c>
      <c r="E875" t="s">
        <v>1530</v>
      </c>
      <c r="F875" s="1"/>
      <c r="G875" t="s">
        <v>68</v>
      </c>
      <c r="J875" t="s">
        <v>994</v>
      </c>
      <c r="S875">
        <v>1.766811594202897</v>
      </c>
      <c r="T875">
        <v>2.1974637681159437</v>
      </c>
      <c r="U875">
        <v>2.0576086956521755</v>
      </c>
      <c r="V875">
        <v>2.0092753623188413</v>
      </c>
      <c r="W875">
        <v>3.1243478260869568</v>
      </c>
      <c r="X875">
        <v>2.1707971014492751</v>
      </c>
      <c r="Y875">
        <v>2.406884057971014</v>
      </c>
      <c r="Z875">
        <v>2.1339130434782603</v>
      </c>
      <c r="AA875">
        <v>2.0663043478260863</v>
      </c>
      <c r="AB875">
        <v>2.1494202898550712</v>
      </c>
      <c r="AC875">
        <v>2.4081884057971013</v>
      </c>
      <c r="AD875">
        <v>1.6451449275362326</v>
      </c>
      <c r="AE875">
        <v>1.3713043478260867</v>
      </c>
    </row>
    <row r="876" spans="1:31" x14ac:dyDescent="0.25">
      <c r="A876" t="s">
        <v>2571</v>
      </c>
      <c r="B876" t="s">
        <v>67</v>
      </c>
      <c r="C876" t="s">
        <v>197</v>
      </c>
      <c r="D876" t="s">
        <v>66</v>
      </c>
      <c r="E876" t="s">
        <v>1532</v>
      </c>
      <c r="F876" s="1"/>
      <c r="G876" t="s">
        <v>68</v>
      </c>
      <c r="J876" t="s">
        <v>994</v>
      </c>
      <c r="S876">
        <v>9.3478260869565091</v>
      </c>
      <c r="T876">
        <v>10.35615942028986</v>
      </c>
      <c r="U876">
        <v>8.356666666666662</v>
      </c>
      <c r="V876">
        <v>9.313478260869573</v>
      </c>
      <c r="W876">
        <v>9.5277536231884099</v>
      </c>
      <c r="X876">
        <v>8.2512318840579884</v>
      </c>
      <c r="Y876">
        <v>8.8273913043478274</v>
      </c>
      <c r="Z876">
        <v>8.819710144927539</v>
      </c>
      <c r="AA876">
        <v>8.2772463768116005</v>
      </c>
      <c r="AB876">
        <v>9.5203623188405828</v>
      </c>
      <c r="AC876">
        <v>9.1511594202898543</v>
      </c>
      <c r="AD876">
        <v>8.0972463768116008</v>
      </c>
      <c r="AE876">
        <v>6.3913043478260905</v>
      </c>
    </row>
    <row r="877" spans="1:31" x14ac:dyDescent="0.25">
      <c r="A877" t="s">
        <v>2572</v>
      </c>
      <c r="B877" t="s">
        <v>67</v>
      </c>
      <c r="C877" t="s">
        <v>197</v>
      </c>
      <c r="D877" t="s">
        <v>66</v>
      </c>
      <c r="E877" t="s">
        <v>1534</v>
      </c>
      <c r="F877" s="1"/>
      <c r="G877" t="s">
        <v>68</v>
      </c>
      <c r="J877" t="s">
        <v>994</v>
      </c>
      <c r="S877">
        <v>1.337536231884058</v>
      </c>
      <c r="T877">
        <v>2.2005797101449263</v>
      </c>
      <c r="U877">
        <v>3.4568840579710156</v>
      </c>
      <c r="V877">
        <v>3.191811594202898</v>
      </c>
      <c r="W877">
        <v>4.0761594202898559</v>
      </c>
      <c r="X877">
        <v>2.3405072463768102</v>
      </c>
      <c r="Y877">
        <v>1.9160144927536225</v>
      </c>
      <c r="Z877">
        <v>1.7781159420289856</v>
      </c>
      <c r="AA877">
        <v>1.3298550724637677</v>
      </c>
      <c r="AB877">
        <v>0.9653623188405791</v>
      </c>
      <c r="AC877">
        <v>1.706521739130435</v>
      </c>
      <c r="AD877">
        <v>0.55652173913043457</v>
      </c>
      <c r="AE877">
        <v>0.31594202898550716</v>
      </c>
    </row>
    <row r="878" spans="1:31" x14ac:dyDescent="0.25">
      <c r="A878" t="s">
        <v>2573</v>
      </c>
      <c r="B878" t="s">
        <v>67</v>
      </c>
      <c r="C878" t="s">
        <v>197</v>
      </c>
      <c r="D878" t="s">
        <v>66</v>
      </c>
      <c r="E878" t="s">
        <v>1536</v>
      </c>
      <c r="F878" s="1"/>
      <c r="G878" t="s">
        <v>68</v>
      </c>
      <c r="J878" t="s">
        <v>994</v>
      </c>
      <c r="S878">
        <v>5.8992753623188356</v>
      </c>
      <c r="T878">
        <v>6.7670289855072436</v>
      </c>
      <c r="U878">
        <v>6.0359420289855024</v>
      </c>
      <c r="V878">
        <v>5.9568115942028959</v>
      </c>
      <c r="W878">
        <v>7.9401449275362248</v>
      </c>
      <c r="X878">
        <v>7.593188405797104</v>
      </c>
      <c r="Y878">
        <v>7.5115217391304334</v>
      </c>
      <c r="Z878">
        <v>7.7368115942028997</v>
      </c>
      <c r="AA878">
        <v>7.3636956521739112</v>
      </c>
      <c r="AB878">
        <v>7.4902898550724615</v>
      </c>
      <c r="AC878">
        <v>7.7176086956521655</v>
      </c>
      <c r="AD878">
        <v>6.1008695652173914</v>
      </c>
      <c r="AE878">
        <v>3.6828985507246346</v>
      </c>
    </row>
    <row r="879" spans="1:31" x14ac:dyDescent="0.25">
      <c r="A879" t="s">
        <v>2574</v>
      </c>
      <c r="B879" t="s">
        <v>67</v>
      </c>
      <c r="C879" t="s">
        <v>197</v>
      </c>
      <c r="D879" t="s">
        <v>66</v>
      </c>
      <c r="E879" t="s">
        <v>1538</v>
      </c>
      <c r="F879" s="1"/>
      <c r="G879" t="s">
        <v>68</v>
      </c>
      <c r="J879" t="s">
        <v>994</v>
      </c>
      <c r="S879">
        <v>7.5321014492753662</v>
      </c>
      <c r="T879">
        <v>8.8293478260869573</v>
      </c>
      <c r="U879">
        <v>8.5468115942028984</v>
      </c>
      <c r="V879">
        <v>8.0200724637681216</v>
      </c>
      <c r="W879">
        <v>8.8278260869565219</v>
      </c>
      <c r="X879">
        <v>8.1513768115942113</v>
      </c>
      <c r="Y879">
        <v>9.6743478260869527</v>
      </c>
      <c r="Z879">
        <v>9.1383333333333194</v>
      </c>
      <c r="AA879">
        <v>8.6188405797101435</v>
      </c>
      <c r="AB879">
        <v>8.9139855072463821</v>
      </c>
      <c r="AC879">
        <v>9.2107971014492698</v>
      </c>
      <c r="AD879">
        <v>11.49282608695653</v>
      </c>
      <c r="AE879">
        <v>6.285507246376814</v>
      </c>
    </row>
    <row r="880" spans="1:31" x14ac:dyDescent="0.25">
      <c r="A880" t="s">
        <v>2575</v>
      </c>
      <c r="B880" t="s">
        <v>67</v>
      </c>
      <c r="C880" t="s">
        <v>197</v>
      </c>
      <c r="D880" t="s">
        <v>66</v>
      </c>
      <c r="E880" t="s">
        <v>1540</v>
      </c>
      <c r="F880" s="1"/>
      <c r="G880" t="s">
        <v>68</v>
      </c>
      <c r="J880" t="s">
        <v>994</v>
      </c>
      <c r="S880">
        <v>2.4118115942028995</v>
      </c>
      <c r="T880">
        <v>2.5454347826086954</v>
      </c>
      <c r="U880">
        <v>2.1805072463768127</v>
      </c>
      <c r="V880">
        <v>1.9100000000000001</v>
      </c>
      <c r="W880">
        <v>2.5455797101449291</v>
      </c>
      <c r="X880">
        <v>2.0970289855072459</v>
      </c>
      <c r="Y880">
        <v>2.5231159420289844</v>
      </c>
      <c r="Z880">
        <v>2.3943478260869555</v>
      </c>
      <c r="AA880">
        <v>2.3924637681159417</v>
      </c>
      <c r="AB880">
        <v>2.6456521739130459</v>
      </c>
      <c r="AC880">
        <v>3.1571739130434766</v>
      </c>
      <c r="AD880">
        <v>2.1247826086956518</v>
      </c>
      <c r="AE880">
        <v>1.7359420289855074</v>
      </c>
    </row>
    <row r="881" spans="1:31" x14ac:dyDescent="0.25">
      <c r="A881" t="s">
        <v>2576</v>
      </c>
      <c r="B881" t="s">
        <v>67</v>
      </c>
      <c r="C881" t="s">
        <v>197</v>
      </c>
      <c r="D881" t="s">
        <v>66</v>
      </c>
      <c r="E881" t="s">
        <v>1197</v>
      </c>
      <c r="F881" s="1"/>
      <c r="G881" t="s">
        <v>68</v>
      </c>
      <c r="J881" t="s">
        <v>994</v>
      </c>
      <c r="S881">
        <v>0.67057971014492757</v>
      </c>
      <c r="T881">
        <v>0.99369565217391231</v>
      </c>
      <c r="U881">
        <v>0.78898550724637662</v>
      </c>
      <c r="V881">
        <v>0.93652173913043424</v>
      </c>
      <c r="W881">
        <v>1.7535507246376811</v>
      </c>
      <c r="X881">
        <v>0.91710144927536197</v>
      </c>
      <c r="Y881">
        <v>0.60753623188405814</v>
      </c>
      <c r="Z881">
        <v>0.62072463768115937</v>
      </c>
      <c r="AA881">
        <v>0.61405797101449233</v>
      </c>
      <c r="AB881">
        <v>0.53318840579710136</v>
      </c>
      <c r="AC881">
        <v>1.3051449275362315</v>
      </c>
      <c r="AD881">
        <v>0.59528985507246368</v>
      </c>
      <c r="AE881">
        <v>1.0197101449275363</v>
      </c>
    </row>
    <row r="882" spans="1:31" x14ac:dyDescent="0.25">
      <c r="A882" t="s">
        <v>2577</v>
      </c>
      <c r="B882" t="s">
        <v>67</v>
      </c>
      <c r="C882" t="s">
        <v>197</v>
      </c>
      <c r="D882" t="s">
        <v>69</v>
      </c>
      <c r="E882" t="s">
        <v>1522</v>
      </c>
      <c r="F882" s="1"/>
      <c r="G882" t="s">
        <v>68</v>
      </c>
      <c r="J882" t="s">
        <v>994</v>
      </c>
      <c r="S882">
        <v>1.2851449275362328</v>
      </c>
      <c r="T882">
        <v>0.8999275362318836</v>
      </c>
      <c r="U882">
        <v>0.85500000000000043</v>
      </c>
      <c r="V882">
        <v>1.1275362318840574</v>
      </c>
      <c r="W882">
        <v>1.5180434782608709</v>
      </c>
      <c r="X882">
        <v>0.69521739130434801</v>
      </c>
      <c r="Y882">
        <v>0.68884057971014556</v>
      </c>
      <c r="Z882">
        <v>0.90181159420289869</v>
      </c>
      <c r="AA882">
        <v>0.69413043478260938</v>
      </c>
      <c r="AB882">
        <v>0.78463768115942045</v>
      </c>
      <c r="AC882">
        <v>1.6201449275362323</v>
      </c>
      <c r="AD882">
        <v>0.82557971014492781</v>
      </c>
      <c r="AE882">
        <v>0.79942028985507252</v>
      </c>
    </row>
    <row r="883" spans="1:31" x14ac:dyDescent="0.25">
      <c r="A883" t="s">
        <v>2578</v>
      </c>
      <c r="B883" t="s">
        <v>67</v>
      </c>
      <c r="C883" t="s">
        <v>197</v>
      </c>
      <c r="D883" t="s">
        <v>69</v>
      </c>
      <c r="E883" t="s">
        <v>1524</v>
      </c>
      <c r="F883" s="1"/>
      <c r="G883" t="s">
        <v>68</v>
      </c>
      <c r="J883" t="s">
        <v>994</v>
      </c>
      <c r="S883">
        <v>165.61362318840588</v>
      </c>
      <c r="T883">
        <v>184.34557971014505</v>
      </c>
      <c r="U883">
        <v>181.57876811594215</v>
      </c>
      <c r="V883">
        <v>197.76463768115951</v>
      </c>
      <c r="W883">
        <v>187.49884057971028</v>
      </c>
      <c r="X883">
        <v>179.31050724637674</v>
      </c>
      <c r="Y883">
        <v>187.91586956521695</v>
      </c>
      <c r="Z883">
        <v>183.77644927536255</v>
      </c>
      <c r="AA883">
        <v>170.72681159420299</v>
      </c>
      <c r="AB883">
        <v>164.88449275362305</v>
      </c>
      <c r="AC883">
        <v>165.79427536231913</v>
      </c>
      <c r="AD883">
        <v>167.98449275362324</v>
      </c>
      <c r="AE883">
        <v>141.74405797101446</v>
      </c>
    </row>
    <row r="884" spans="1:31" x14ac:dyDescent="0.25">
      <c r="A884" t="s">
        <v>2579</v>
      </c>
      <c r="B884" t="s">
        <v>67</v>
      </c>
      <c r="C884" t="s">
        <v>197</v>
      </c>
      <c r="D884" t="s">
        <v>69</v>
      </c>
      <c r="E884" t="s">
        <v>1526</v>
      </c>
      <c r="F884" s="1"/>
      <c r="G884" t="s">
        <v>68</v>
      </c>
      <c r="J884" t="s">
        <v>994</v>
      </c>
      <c r="S884">
        <v>164.00811594202924</v>
      </c>
      <c r="T884">
        <v>169.8336956521735</v>
      </c>
      <c r="U884">
        <v>165.08572463768101</v>
      </c>
      <c r="V884">
        <v>172.67543478260876</v>
      </c>
      <c r="W884">
        <v>153.82717391304354</v>
      </c>
      <c r="X884">
        <v>137.75130434782616</v>
      </c>
      <c r="Y884">
        <v>127.20855072463763</v>
      </c>
      <c r="Z884">
        <v>117.79594202898564</v>
      </c>
      <c r="AA884">
        <v>113.21449275362303</v>
      </c>
      <c r="AB884">
        <v>105.29217391304331</v>
      </c>
      <c r="AC884">
        <v>108.5067391304348</v>
      </c>
      <c r="AD884">
        <v>115.75659420289851</v>
      </c>
      <c r="AE884">
        <v>106.82434782608688</v>
      </c>
    </row>
    <row r="885" spans="1:31" x14ac:dyDescent="0.25">
      <c r="A885" t="s">
        <v>2580</v>
      </c>
      <c r="B885" t="s">
        <v>67</v>
      </c>
      <c r="C885" t="s">
        <v>197</v>
      </c>
      <c r="D885" t="s">
        <v>69</v>
      </c>
      <c r="E885" t="s">
        <v>1528</v>
      </c>
      <c r="F885" s="1"/>
      <c r="G885" t="s">
        <v>68</v>
      </c>
      <c r="J885" t="s">
        <v>994</v>
      </c>
      <c r="S885">
        <v>7.6343478260869526</v>
      </c>
      <c r="T885">
        <v>8.5589855072463799</v>
      </c>
      <c r="U885">
        <v>11.736304347826094</v>
      </c>
      <c r="V885">
        <v>7.7873188405797116</v>
      </c>
      <c r="W885">
        <v>5.863333333333328</v>
      </c>
      <c r="X885">
        <v>4.7917391304347854</v>
      </c>
      <c r="Y885">
        <v>6.1723188405797096</v>
      </c>
      <c r="Z885">
        <v>7.4549999999999947</v>
      </c>
      <c r="AA885">
        <v>6.8449999999999962</v>
      </c>
      <c r="AB885">
        <v>7.3291304347826065</v>
      </c>
      <c r="AC885">
        <v>8.6666666666666643</v>
      </c>
      <c r="AD885">
        <v>8.3965217391304314</v>
      </c>
      <c r="AE885">
        <v>7.6115942028985497</v>
      </c>
    </row>
    <row r="886" spans="1:31" x14ac:dyDescent="0.25">
      <c r="A886" t="s">
        <v>2581</v>
      </c>
      <c r="B886" t="s">
        <v>67</v>
      </c>
      <c r="C886" t="s">
        <v>197</v>
      </c>
      <c r="D886" t="s">
        <v>69</v>
      </c>
      <c r="E886" t="s">
        <v>1530</v>
      </c>
      <c r="F886" s="1"/>
      <c r="G886" t="s">
        <v>68</v>
      </c>
      <c r="J886" t="s">
        <v>994</v>
      </c>
      <c r="S886">
        <v>31.874927536231926</v>
      </c>
      <c r="T886">
        <v>39.906811594202864</v>
      </c>
      <c r="U886">
        <v>40.142463768115917</v>
      </c>
      <c r="V886">
        <v>43.759275362318867</v>
      </c>
      <c r="W886">
        <v>40.880217391304349</v>
      </c>
      <c r="X886">
        <v>41.350289855072454</v>
      </c>
      <c r="Y886">
        <v>46.377971014492793</v>
      </c>
      <c r="Z886">
        <v>45.630797101449261</v>
      </c>
      <c r="AA886">
        <v>43.274420289855072</v>
      </c>
      <c r="AB886">
        <v>41.826086956521799</v>
      </c>
      <c r="AC886">
        <v>39.714202898550738</v>
      </c>
      <c r="AD886">
        <v>41.088478260869572</v>
      </c>
      <c r="AE886">
        <v>40.277971014492771</v>
      </c>
    </row>
    <row r="887" spans="1:31" x14ac:dyDescent="0.25">
      <c r="A887" t="s">
        <v>2582</v>
      </c>
      <c r="B887" t="s">
        <v>67</v>
      </c>
      <c r="C887" t="s">
        <v>197</v>
      </c>
      <c r="D887" t="s">
        <v>69</v>
      </c>
      <c r="E887" t="s">
        <v>1532</v>
      </c>
      <c r="F887" s="1"/>
      <c r="G887" t="s">
        <v>68</v>
      </c>
      <c r="J887" t="s">
        <v>994</v>
      </c>
      <c r="S887">
        <v>41.010652173913037</v>
      </c>
      <c r="T887">
        <v>42.333188405797095</v>
      </c>
      <c r="U887">
        <v>36.752173913043464</v>
      </c>
      <c r="V887">
        <v>40.797681159420279</v>
      </c>
      <c r="W887">
        <v>35.626376811594099</v>
      </c>
      <c r="X887">
        <v>35.911304347826125</v>
      </c>
      <c r="Y887">
        <v>44.916159420289823</v>
      </c>
      <c r="Z887">
        <v>45.875507246376841</v>
      </c>
      <c r="AA887">
        <v>46.169855072463797</v>
      </c>
      <c r="AB887">
        <v>48.501811594202948</v>
      </c>
      <c r="AC887">
        <v>52.642101449275302</v>
      </c>
      <c r="AD887">
        <v>57.084492753623053</v>
      </c>
      <c r="AE887">
        <v>54.233333333333356</v>
      </c>
    </row>
    <row r="888" spans="1:31" x14ac:dyDescent="0.25">
      <c r="A888" t="s">
        <v>2583</v>
      </c>
      <c r="B888" t="s">
        <v>67</v>
      </c>
      <c r="C888" t="s">
        <v>197</v>
      </c>
      <c r="D888" t="s">
        <v>69</v>
      </c>
      <c r="E888" t="s">
        <v>1534</v>
      </c>
      <c r="F888" s="1"/>
      <c r="G888" t="s">
        <v>68</v>
      </c>
      <c r="J888" t="s">
        <v>994</v>
      </c>
      <c r="S888">
        <v>12.412536231884053</v>
      </c>
      <c r="T888">
        <v>16.207826086956519</v>
      </c>
      <c r="U888">
        <v>17.758550724637665</v>
      </c>
      <c r="V888">
        <v>20.21181159420291</v>
      </c>
      <c r="W888">
        <v>20.280507246376814</v>
      </c>
      <c r="X888">
        <v>18.172391304347812</v>
      </c>
      <c r="Y888">
        <v>21.796159420289847</v>
      </c>
      <c r="Z888">
        <v>21.231086956521761</v>
      </c>
      <c r="AA888">
        <v>20.343115942028984</v>
      </c>
      <c r="AB888">
        <v>20.312608695652163</v>
      </c>
      <c r="AC888">
        <v>17.964130434782618</v>
      </c>
      <c r="AD888">
        <v>17.42239130434783</v>
      </c>
      <c r="AE888">
        <v>16.848115942028986</v>
      </c>
    </row>
    <row r="889" spans="1:31" x14ac:dyDescent="0.25">
      <c r="A889" t="s">
        <v>2584</v>
      </c>
      <c r="B889" t="s">
        <v>67</v>
      </c>
      <c r="C889" t="s">
        <v>197</v>
      </c>
      <c r="D889" t="s">
        <v>69</v>
      </c>
      <c r="E889" t="s">
        <v>1536</v>
      </c>
      <c r="F889" s="1"/>
      <c r="G889" t="s">
        <v>68</v>
      </c>
      <c r="J889" t="s">
        <v>994</v>
      </c>
      <c r="S889">
        <v>87.060434782608866</v>
      </c>
      <c r="T889">
        <v>98.704782608695695</v>
      </c>
      <c r="U889">
        <v>89.731159420289998</v>
      </c>
      <c r="V889">
        <v>96.146594202898527</v>
      </c>
      <c r="W889">
        <v>90.40173913043472</v>
      </c>
      <c r="X889">
        <v>87.708333333333314</v>
      </c>
      <c r="Y889">
        <v>88.033188405797063</v>
      </c>
      <c r="Z889">
        <v>87.535217391304428</v>
      </c>
      <c r="AA889">
        <v>85.697608695652278</v>
      </c>
      <c r="AB889">
        <v>84.451449275362251</v>
      </c>
      <c r="AC889">
        <v>81.997536231884098</v>
      </c>
      <c r="AD889">
        <v>76.603260869565148</v>
      </c>
      <c r="AE889">
        <v>66.258840579710153</v>
      </c>
    </row>
    <row r="890" spans="1:31" x14ac:dyDescent="0.25">
      <c r="A890" t="s">
        <v>2585</v>
      </c>
      <c r="B890" t="s">
        <v>67</v>
      </c>
      <c r="C890" t="s">
        <v>197</v>
      </c>
      <c r="D890" t="s">
        <v>69</v>
      </c>
      <c r="E890" t="s">
        <v>1538</v>
      </c>
      <c r="F890" s="1"/>
      <c r="G890" t="s">
        <v>68</v>
      </c>
      <c r="J890" t="s">
        <v>994</v>
      </c>
      <c r="S890">
        <v>62.12514492753629</v>
      </c>
      <c r="T890">
        <v>76.553260869565094</v>
      </c>
      <c r="U890">
        <v>72.197391304347789</v>
      </c>
      <c r="V890">
        <v>74.385072463768111</v>
      </c>
      <c r="W890">
        <v>69.732318840579723</v>
      </c>
      <c r="X890">
        <v>65.244275362318774</v>
      </c>
      <c r="Y890">
        <v>71.540144927536261</v>
      </c>
      <c r="Z890">
        <v>72.272101449275155</v>
      </c>
      <c r="AA890">
        <v>71.74340579710146</v>
      </c>
      <c r="AB890">
        <v>70.020144927536165</v>
      </c>
      <c r="AC890">
        <v>69.577681159420479</v>
      </c>
      <c r="AD890">
        <v>71.639782608695626</v>
      </c>
      <c r="AE890">
        <v>61.87594202898552</v>
      </c>
    </row>
    <row r="891" spans="1:31" x14ac:dyDescent="0.25">
      <c r="A891" t="s">
        <v>2586</v>
      </c>
      <c r="B891" t="s">
        <v>67</v>
      </c>
      <c r="C891" t="s">
        <v>197</v>
      </c>
      <c r="D891" t="s">
        <v>69</v>
      </c>
      <c r="E891" t="s">
        <v>1540</v>
      </c>
      <c r="F891" s="1"/>
      <c r="G891" t="s">
        <v>68</v>
      </c>
      <c r="J891" t="s">
        <v>994</v>
      </c>
      <c r="S891">
        <v>14.487463768115953</v>
      </c>
      <c r="T891">
        <v>16.237318840579704</v>
      </c>
      <c r="U891">
        <v>15.997681159420297</v>
      </c>
      <c r="V891">
        <v>17.271159420289823</v>
      </c>
      <c r="W891">
        <v>15.705579710144933</v>
      </c>
      <c r="X891">
        <v>19.054637681159399</v>
      </c>
      <c r="Y891">
        <v>25.359347826086914</v>
      </c>
      <c r="Z891">
        <v>24.373623188405801</v>
      </c>
      <c r="AA891">
        <v>23.307898550724634</v>
      </c>
      <c r="AB891">
        <v>22.017898550724659</v>
      </c>
      <c r="AC891">
        <v>22.194492753623177</v>
      </c>
      <c r="AD891">
        <v>21.283333333333328</v>
      </c>
      <c r="AE891">
        <v>16.195942028985513</v>
      </c>
    </row>
    <row r="892" spans="1:31" x14ac:dyDescent="0.25">
      <c r="A892" t="s">
        <v>2587</v>
      </c>
      <c r="B892" t="s">
        <v>67</v>
      </c>
      <c r="C892" t="s">
        <v>197</v>
      </c>
      <c r="D892" t="s">
        <v>69</v>
      </c>
      <c r="E892" t="s">
        <v>1197</v>
      </c>
      <c r="F892" s="1"/>
      <c r="G892" t="s">
        <v>68</v>
      </c>
      <c r="J892" t="s">
        <v>994</v>
      </c>
      <c r="S892">
        <v>4.4894927536231855</v>
      </c>
      <c r="T892">
        <v>5.1378985507246409</v>
      </c>
      <c r="U892">
        <v>4.6073188405797092</v>
      </c>
      <c r="V892">
        <v>4.9356521739130432</v>
      </c>
      <c r="W892">
        <v>5.2236231884058029</v>
      </c>
      <c r="X892">
        <v>4.6165217391304365</v>
      </c>
      <c r="Y892">
        <v>3.9113768115942049</v>
      </c>
      <c r="Z892">
        <v>4.3055797101449311</v>
      </c>
      <c r="AA892">
        <v>3.9811594202898557</v>
      </c>
      <c r="AB892">
        <v>3.9976086956521772</v>
      </c>
      <c r="AC892">
        <v>5.1477536231884056</v>
      </c>
      <c r="AD892">
        <v>5.710652173913048</v>
      </c>
      <c r="AE892">
        <v>6.1626086956521764</v>
      </c>
    </row>
    <row r="893" spans="1:31" x14ac:dyDescent="0.25">
      <c r="A893" t="s">
        <v>2588</v>
      </c>
      <c r="B893" t="s">
        <v>67</v>
      </c>
      <c r="C893" t="s">
        <v>197</v>
      </c>
      <c r="D893" t="s">
        <v>70</v>
      </c>
      <c r="E893" t="s">
        <v>1522</v>
      </c>
      <c r="F893" s="1"/>
      <c r="G893" t="s">
        <v>68</v>
      </c>
      <c r="J893" t="s">
        <v>994</v>
      </c>
      <c r="S893">
        <v>0.58644927536231883</v>
      </c>
      <c r="T893">
        <v>0.37144927536231903</v>
      </c>
      <c r="U893">
        <v>0.29862318840579721</v>
      </c>
      <c r="V893">
        <v>0.28456521739130447</v>
      </c>
      <c r="W893">
        <v>1.1832608695652174</v>
      </c>
      <c r="X893">
        <v>0.27347826086956528</v>
      </c>
      <c r="Y893">
        <v>0.255</v>
      </c>
      <c r="Z893">
        <v>0.22594202898550725</v>
      </c>
      <c r="AA893">
        <v>0.30434782608695649</v>
      </c>
      <c r="AB893">
        <v>0.30963768115942031</v>
      </c>
      <c r="AC893">
        <v>1.2115942028985511</v>
      </c>
      <c r="AD893">
        <v>0.37833333333333341</v>
      </c>
      <c r="AE893">
        <v>2.4057971014492783E-2</v>
      </c>
    </row>
    <row r="894" spans="1:31" x14ac:dyDescent="0.25">
      <c r="A894" t="s">
        <v>2589</v>
      </c>
      <c r="B894" t="s">
        <v>67</v>
      </c>
      <c r="C894" t="s">
        <v>197</v>
      </c>
      <c r="D894" t="s">
        <v>70</v>
      </c>
      <c r="E894" t="s">
        <v>1524</v>
      </c>
      <c r="F894" s="1"/>
      <c r="G894" t="s">
        <v>68</v>
      </c>
      <c r="J894" t="s">
        <v>994</v>
      </c>
      <c r="S894">
        <v>127.18608695652171</v>
      </c>
      <c r="T894">
        <v>140.88862318840592</v>
      </c>
      <c r="U894">
        <v>138.01724637681139</v>
      </c>
      <c r="V894">
        <v>149.85260869565209</v>
      </c>
      <c r="W894">
        <v>144.77652173913052</v>
      </c>
      <c r="X894">
        <v>138.34797101449294</v>
      </c>
      <c r="Y894">
        <v>140.18840579710147</v>
      </c>
      <c r="Z894">
        <v>137.19688405797098</v>
      </c>
      <c r="AA894">
        <v>126.47898550724643</v>
      </c>
      <c r="AB894">
        <v>119.71499999999983</v>
      </c>
      <c r="AC894">
        <v>118.82521739130429</v>
      </c>
      <c r="AD894">
        <v>123.99884057971018</v>
      </c>
      <c r="AE894">
        <v>109.10608695652171</v>
      </c>
    </row>
    <row r="895" spans="1:31" x14ac:dyDescent="0.25">
      <c r="A895" t="s">
        <v>2590</v>
      </c>
      <c r="B895" t="s">
        <v>67</v>
      </c>
      <c r="C895" t="s">
        <v>197</v>
      </c>
      <c r="D895" t="s">
        <v>70</v>
      </c>
      <c r="E895" t="s">
        <v>1526</v>
      </c>
      <c r="F895" s="1"/>
      <c r="G895" t="s">
        <v>68</v>
      </c>
      <c r="J895" t="s">
        <v>994</v>
      </c>
      <c r="S895">
        <v>137.55217391304353</v>
      </c>
      <c r="T895">
        <v>139.70630434782606</v>
      </c>
      <c r="U895">
        <v>129.76572463768102</v>
      </c>
      <c r="V895">
        <v>131.24905797101451</v>
      </c>
      <c r="W895">
        <v>112.94079710144931</v>
      </c>
      <c r="X895">
        <v>99.139927536231937</v>
      </c>
      <c r="Y895">
        <v>88.96753623188404</v>
      </c>
      <c r="Z895">
        <v>82.611086956521788</v>
      </c>
      <c r="AA895">
        <v>80.097318840579675</v>
      </c>
      <c r="AB895">
        <v>72.84311594202893</v>
      </c>
      <c r="AC895">
        <v>73.780724637681175</v>
      </c>
      <c r="AD895">
        <v>80.045000000000002</v>
      </c>
      <c r="AE895">
        <v>75.379999999999953</v>
      </c>
    </row>
    <row r="896" spans="1:31" x14ac:dyDescent="0.25">
      <c r="A896" t="s">
        <v>2591</v>
      </c>
      <c r="B896" t="s">
        <v>67</v>
      </c>
      <c r="C896" t="s">
        <v>197</v>
      </c>
      <c r="D896" t="s">
        <v>70</v>
      </c>
      <c r="E896" t="s">
        <v>1528</v>
      </c>
      <c r="F896" s="1"/>
      <c r="G896" t="s">
        <v>68</v>
      </c>
      <c r="J896" t="s">
        <v>994</v>
      </c>
      <c r="S896">
        <v>6.5731884057971017</v>
      </c>
      <c r="T896">
        <v>7.5735507246376788</v>
      </c>
      <c r="U896">
        <v>10.618115942028982</v>
      </c>
      <c r="V896">
        <v>7.0451449275362323</v>
      </c>
      <c r="W896">
        <v>5.2643478260869525</v>
      </c>
      <c r="X896">
        <v>4.3502898550724671</v>
      </c>
      <c r="Y896">
        <v>5.6488405797101482</v>
      </c>
      <c r="Z896">
        <v>6.8560869565217493</v>
      </c>
      <c r="AA896">
        <v>6.2846376811594196</v>
      </c>
      <c r="AB896">
        <v>6.6696376811594194</v>
      </c>
      <c r="AC896">
        <v>8.026014492753621</v>
      </c>
      <c r="AD896">
        <v>7.6407971014492784</v>
      </c>
      <c r="AE896">
        <v>6.8594202898550698</v>
      </c>
    </row>
    <row r="897" spans="1:31" x14ac:dyDescent="0.25">
      <c r="A897" t="s">
        <v>2592</v>
      </c>
      <c r="B897" t="s">
        <v>67</v>
      </c>
      <c r="C897" t="s">
        <v>197</v>
      </c>
      <c r="D897" t="s">
        <v>70</v>
      </c>
      <c r="E897" t="s">
        <v>1530</v>
      </c>
      <c r="F897" s="1"/>
      <c r="G897" t="s">
        <v>68</v>
      </c>
      <c r="J897" t="s">
        <v>994</v>
      </c>
      <c r="S897">
        <v>30.745217391304326</v>
      </c>
      <c r="T897">
        <v>38.571666666666658</v>
      </c>
      <c r="U897">
        <v>38.908623188405805</v>
      </c>
      <c r="V897">
        <v>42.547318840579742</v>
      </c>
      <c r="W897">
        <v>39.250942028985527</v>
      </c>
      <c r="X897">
        <v>40.011956521739094</v>
      </c>
      <c r="Y897">
        <v>44.613623188405796</v>
      </c>
      <c r="Z897">
        <v>43.872826086956458</v>
      </c>
      <c r="AA897">
        <v>41.677681159420281</v>
      </c>
      <c r="AB897">
        <v>40.076231884058039</v>
      </c>
      <c r="AC897">
        <v>38.388840579710163</v>
      </c>
      <c r="AD897">
        <v>39.708913043478255</v>
      </c>
      <c r="AE897">
        <v>39.398840579710154</v>
      </c>
    </row>
    <row r="898" spans="1:31" x14ac:dyDescent="0.25">
      <c r="A898" t="s">
        <v>2593</v>
      </c>
      <c r="B898" t="s">
        <v>67</v>
      </c>
      <c r="C898" t="s">
        <v>197</v>
      </c>
      <c r="D898" t="s">
        <v>70</v>
      </c>
      <c r="E898" t="s">
        <v>1532</v>
      </c>
      <c r="F898" s="1"/>
      <c r="G898" t="s">
        <v>68</v>
      </c>
      <c r="J898" t="s">
        <v>994</v>
      </c>
      <c r="S898">
        <v>36.035217391304322</v>
      </c>
      <c r="T898">
        <v>37.034710144927473</v>
      </c>
      <c r="U898">
        <v>32.239855072463762</v>
      </c>
      <c r="V898">
        <v>36.147681159420294</v>
      </c>
      <c r="W898">
        <v>30.723695652173891</v>
      </c>
      <c r="X898">
        <v>31.307463768115969</v>
      </c>
      <c r="Y898">
        <v>39.197391304347875</v>
      </c>
      <c r="Z898">
        <v>40.02275362318845</v>
      </c>
      <c r="AA898">
        <v>40.484347826086939</v>
      </c>
      <c r="AB898">
        <v>42.332318840579703</v>
      </c>
      <c r="AC898">
        <v>46.459782608695612</v>
      </c>
      <c r="AD898">
        <v>51.219275362318875</v>
      </c>
      <c r="AE898">
        <v>49.904927536231895</v>
      </c>
    </row>
    <row r="899" spans="1:31" x14ac:dyDescent="0.25">
      <c r="A899" t="s">
        <v>2594</v>
      </c>
      <c r="B899" t="s">
        <v>67</v>
      </c>
      <c r="C899" t="s">
        <v>197</v>
      </c>
      <c r="D899" t="s">
        <v>70</v>
      </c>
      <c r="E899" t="s">
        <v>1534</v>
      </c>
      <c r="F899" s="1"/>
      <c r="G899" t="s">
        <v>68</v>
      </c>
      <c r="J899" t="s">
        <v>994</v>
      </c>
      <c r="S899">
        <v>11.684999999999999</v>
      </c>
      <c r="T899">
        <v>14.9313768115942</v>
      </c>
      <c r="U899">
        <v>15.98311594202897</v>
      </c>
      <c r="V899">
        <v>18.729275362318848</v>
      </c>
      <c r="W899">
        <v>18.486521739130445</v>
      </c>
      <c r="X899">
        <v>16.930942028985488</v>
      </c>
      <c r="Y899">
        <v>20.610579710144915</v>
      </c>
      <c r="Z899">
        <v>20.117826086956523</v>
      </c>
      <c r="AA899">
        <v>19.353550724637675</v>
      </c>
      <c r="AB899">
        <v>19.568985507246392</v>
      </c>
      <c r="AC899">
        <v>17.292318840579739</v>
      </c>
      <c r="AD899">
        <v>16.909927536231894</v>
      </c>
      <c r="AE899">
        <v>16.855652173913047</v>
      </c>
    </row>
    <row r="900" spans="1:31" x14ac:dyDescent="0.25">
      <c r="A900" t="s">
        <v>2595</v>
      </c>
      <c r="B900" t="s">
        <v>67</v>
      </c>
      <c r="C900" t="s">
        <v>197</v>
      </c>
      <c r="D900" t="s">
        <v>70</v>
      </c>
      <c r="E900" t="s">
        <v>1536</v>
      </c>
      <c r="F900" s="1"/>
      <c r="G900" t="s">
        <v>68</v>
      </c>
      <c r="J900" t="s">
        <v>994</v>
      </c>
      <c r="S900">
        <v>83.41420289855084</v>
      </c>
      <c r="T900">
        <v>94.518695652173946</v>
      </c>
      <c r="U900">
        <v>86.040362318840636</v>
      </c>
      <c r="V900">
        <v>92.261231884057949</v>
      </c>
      <c r="W900">
        <v>85.713840579710151</v>
      </c>
      <c r="X900">
        <v>83.16202898550732</v>
      </c>
      <c r="Y900">
        <v>83.061086956521706</v>
      </c>
      <c r="Z900">
        <v>82.324275362318929</v>
      </c>
      <c r="AA900">
        <v>80.588478260869508</v>
      </c>
      <c r="AB900">
        <v>79.097101449275343</v>
      </c>
      <c r="AC900">
        <v>76.620217391304436</v>
      </c>
      <c r="AD900">
        <v>71.916086956521696</v>
      </c>
      <c r="AE900">
        <v>63.170724637681154</v>
      </c>
    </row>
    <row r="901" spans="1:31" x14ac:dyDescent="0.25">
      <c r="A901" t="s">
        <v>2596</v>
      </c>
      <c r="B901" t="s">
        <v>67</v>
      </c>
      <c r="C901" t="s">
        <v>197</v>
      </c>
      <c r="D901" t="s">
        <v>70</v>
      </c>
      <c r="E901" t="s">
        <v>1538</v>
      </c>
      <c r="F901" s="1"/>
      <c r="G901" t="s">
        <v>68</v>
      </c>
      <c r="J901" t="s">
        <v>994</v>
      </c>
      <c r="S901">
        <v>58.312101449275353</v>
      </c>
      <c r="T901">
        <v>72.072391304347732</v>
      </c>
      <c r="U901">
        <v>67.748695652173765</v>
      </c>
      <c r="V901">
        <v>70.15094202898544</v>
      </c>
      <c r="W901">
        <v>65.342971014492676</v>
      </c>
      <c r="X901">
        <v>60.85159420289844</v>
      </c>
      <c r="Y901">
        <v>65.892536231884037</v>
      </c>
      <c r="Z901">
        <v>66.661086956521629</v>
      </c>
      <c r="AA901">
        <v>66.470362318840643</v>
      </c>
      <c r="AB901">
        <v>64.309420289855169</v>
      </c>
      <c r="AC901">
        <v>63.694782608695746</v>
      </c>
      <c r="AD901">
        <v>65.18804347826088</v>
      </c>
      <c r="AE901">
        <v>57.746666666666641</v>
      </c>
    </row>
    <row r="902" spans="1:31" x14ac:dyDescent="0.25">
      <c r="A902" t="s">
        <v>2597</v>
      </c>
      <c r="B902" t="s">
        <v>67</v>
      </c>
      <c r="C902" t="s">
        <v>197</v>
      </c>
      <c r="D902" t="s">
        <v>70</v>
      </c>
      <c r="E902" t="s">
        <v>1540</v>
      </c>
      <c r="F902" s="1"/>
      <c r="G902" t="s">
        <v>68</v>
      </c>
      <c r="J902" t="s">
        <v>994</v>
      </c>
      <c r="S902">
        <v>12.730289855072471</v>
      </c>
      <c r="T902">
        <v>14.394710144927519</v>
      </c>
      <c r="U902">
        <v>14.438043478260875</v>
      </c>
      <c r="V902">
        <v>15.895869565217374</v>
      </c>
      <c r="W902">
        <v>14.366086956521734</v>
      </c>
      <c r="X902">
        <v>17.523550724637673</v>
      </c>
      <c r="Y902">
        <v>23.111086956521703</v>
      </c>
      <c r="Z902">
        <v>22.241014492753632</v>
      </c>
      <c r="AA902">
        <v>21.126014492753612</v>
      </c>
      <c r="AB902">
        <v>19.620797101449291</v>
      </c>
      <c r="AC902">
        <v>19.778695652173912</v>
      </c>
      <c r="AD902">
        <v>19.234710144927536</v>
      </c>
      <c r="AE902">
        <v>15.24463768115942</v>
      </c>
    </row>
    <row r="903" spans="1:31" x14ac:dyDescent="0.25">
      <c r="A903" t="s">
        <v>2598</v>
      </c>
      <c r="B903" t="s">
        <v>67</v>
      </c>
      <c r="C903" t="s">
        <v>197</v>
      </c>
      <c r="D903" t="s">
        <v>70</v>
      </c>
      <c r="E903" t="s">
        <v>1197</v>
      </c>
      <c r="F903" s="1"/>
      <c r="G903" t="s">
        <v>68</v>
      </c>
      <c r="J903" t="s">
        <v>994</v>
      </c>
      <c r="S903">
        <v>3.8991304347826028</v>
      </c>
      <c r="T903">
        <v>4.2621014492753702</v>
      </c>
      <c r="U903">
        <v>3.8937681159420321</v>
      </c>
      <c r="V903">
        <v>4.1480434782608677</v>
      </c>
      <c r="W903">
        <v>4.3888405797101449</v>
      </c>
      <c r="X903">
        <v>3.8535507246376817</v>
      </c>
      <c r="Y903">
        <v>3.3264492753623163</v>
      </c>
      <c r="Z903">
        <v>3.6673188405797092</v>
      </c>
      <c r="AA903">
        <v>3.4252173913043498</v>
      </c>
      <c r="AB903">
        <v>3.4505797101449276</v>
      </c>
      <c r="AC903">
        <v>4.6429710144927538</v>
      </c>
      <c r="AD903">
        <v>5.0695652173913048</v>
      </c>
      <c r="AE903">
        <v>5.9249275362318841</v>
      </c>
    </row>
    <row r="904" spans="1:31" x14ac:dyDescent="0.25">
      <c r="A904" t="s">
        <v>2599</v>
      </c>
      <c r="B904" t="s">
        <v>67</v>
      </c>
      <c r="C904" t="s">
        <v>197</v>
      </c>
      <c r="D904" t="s">
        <v>71</v>
      </c>
      <c r="E904" t="s">
        <v>1522</v>
      </c>
      <c r="F904" s="1"/>
      <c r="G904" t="s">
        <v>68</v>
      </c>
      <c r="J904" t="s">
        <v>994</v>
      </c>
      <c r="S904">
        <v>0.73173913043478267</v>
      </c>
      <c r="T904">
        <v>0.59601449275362306</v>
      </c>
      <c r="U904">
        <v>0.6218840579710142</v>
      </c>
      <c r="V904">
        <v>0.87057971014492697</v>
      </c>
      <c r="W904">
        <v>1.3226086956521739</v>
      </c>
      <c r="X904">
        <v>0.45072463768115928</v>
      </c>
      <c r="Y904">
        <v>0.43217391304347824</v>
      </c>
      <c r="Z904">
        <v>0.67623188405797097</v>
      </c>
      <c r="AA904">
        <v>0.38869565217391305</v>
      </c>
      <c r="AB904">
        <v>0.47391304347826096</v>
      </c>
      <c r="AC904">
        <v>1.3481884057971012</v>
      </c>
      <c r="AD904">
        <v>0.44499999999999978</v>
      </c>
      <c r="AE904">
        <v>0.48608695652173911</v>
      </c>
    </row>
    <row r="905" spans="1:31" x14ac:dyDescent="0.25">
      <c r="A905" t="s">
        <v>2600</v>
      </c>
      <c r="B905" t="s">
        <v>67</v>
      </c>
      <c r="C905" t="s">
        <v>197</v>
      </c>
      <c r="D905" t="s">
        <v>71</v>
      </c>
      <c r="E905" t="s">
        <v>1524</v>
      </c>
      <c r="F905" s="1"/>
      <c r="G905" t="s">
        <v>68</v>
      </c>
      <c r="J905" t="s">
        <v>994</v>
      </c>
      <c r="S905">
        <v>42.19485507246381</v>
      </c>
      <c r="T905">
        <v>47.273550724637694</v>
      </c>
      <c r="U905">
        <v>47.529492753623188</v>
      </c>
      <c r="V905">
        <v>52.608043478260861</v>
      </c>
      <c r="W905">
        <v>47.087173913043436</v>
      </c>
      <c r="X905">
        <v>44.367391304347777</v>
      </c>
      <c r="Y905">
        <v>47.623478260869561</v>
      </c>
      <c r="Z905">
        <v>46.430724637681131</v>
      </c>
      <c r="AA905">
        <v>44.14405797101449</v>
      </c>
      <c r="AB905">
        <v>45.000942028985477</v>
      </c>
      <c r="AC905">
        <v>46.984637681159462</v>
      </c>
      <c r="AD905">
        <v>43.930724637681188</v>
      </c>
      <c r="AE905">
        <v>32.361739130434778</v>
      </c>
    </row>
    <row r="906" spans="1:31" x14ac:dyDescent="0.25">
      <c r="A906" t="s">
        <v>2601</v>
      </c>
      <c r="B906" t="s">
        <v>67</v>
      </c>
      <c r="C906" t="s">
        <v>197</v>
      </c>
      <c r="D906" t="s">
        <v>71</v>
      </c>
      <c r="E906" t="s">
        <v>1526</v>
      </c>
      <c r="F906" s="1"/>
      <c r="G906" t="s">
        <v>68</v>
      </c>
      <c r="J906" t="s">
        <v>994</v>
      </c>
      <c r="S906">
        <v>28.465000000000007</v>
      </c>
      <c r="T906">
        <v>32.313623188405771</v>
      </c>
      <c r="U906">
        <v>38.129492753623161</v>
      </c>
      <c r="V906">
        <v>45.170869565217437</v>
      </c>
      <c r="W906">
        <v>43.926304347826047</v>
      </c>
      <c r="X906">
        <v>41.673550724637707</v>
      </c>
      <c r="Y906">
        <v>38.20804347826089</v>
      </c>
      <c r="Z906">
        <v>35.114855072463783</v>
      </c>
      <c r="AA906">
        <v>32.990507246376815</v>
      </c>
      <c r="AB906">
        <v>32.297391304347869</v>
      </c>
      <c r="AC906">
        <v>34.728985507246314</v>
      </c>
      <c r="AD906">
        <v>35.72079710144925</v>
      </c>
      <c r="AE906">
        <v>31.437391304347841</v>
      </c>
    </row>
    <row r="907" spans="1:31" x14ac:dyDescent="0.25">
      <c r="A907" t="s">
        <v>2602</v>
      </c>
      <c r="B907" t="s">
        <v>67</v>
      </c>
      <c r="C907" t="s">
        <v>197</v>
      </c>
      <c r="D907" t="s">
        <v>71</v>
      </c>
      <c r="E907" t="s">
        <v>1528</v>
      </c>
      <c r="F907" s="1"/>
      <c r="G907" t="s">
        <v>68</v>
      </c>
      <c r="J907" t="s">
        <v>994</v>
      </c>
      <c r="S907">
        <v>1.1634057971014489</v>
      </c>
      <c r="T907">
        <v>1.0663768115942032</v>
      </c>
      <c r="U907">
        <v>1.2088405797101451</v>
      </c>
      <c r="V907">
        <v>0.84239130434782628</v>
      </c>
      <c r="W907">
        <v>1.437536231884057</v>
      </c>
      <c r="X907">
        <v>0.47891304347826102</v>
      </c>
      <c r="Y907">
        <v>0.51123188405797093</v>
      </c>
      <c r="Z907">
        <v>0.58499999999999985</v>
      </c>
      <c r="AA907">
        <v>0.55405797101449339</v>
      </c>
      <c r="AB907">
        <v>0.64000000000000024</v>
      </c>
      <c r="AC907">
        <v>1.4245652173913037</v>
      </c>
      <c r="AD907">
        <v>0.73710144927536259</v>
      </c>
      <c r="AE907">
        <v>0.46260869565217383</v>
      </c>
    </row>
    <row r="908" spans="1:31" x14ac:dyDescent="0.25">
      <c r="A908" t="s">
        <v>2603</v>
      </c>
      <c r="B908" t="s">
        <v>67</v>
      </c>
      <c r="C908" t="s">
        <v>197</v>
      </c>
      <c r="D908" t="s">
        <v>71</v>
      </c>
      <c r="E908" t="s">
        <v>1530</v>
      </c>
      <c r="F908" s="1"/>
      <c r="G908" t="s">
        <v>68</v>
      </c>
      <c r="J908" t="s">
        <v>994</v>
      </c>
      <c r="S908">
        <v>1.211956521739131</v>
      </c>
      <c r="T908">
        <v>1.4658695652173916</v>
      </c>
      <c r="U908">
        <v>1.3388405797101453</v>
      </c>
      <c r="V908">
        <v>1.3146376811594205</v>
      </c>
      <c r="W908">
        <v>2.417246376811593</v>
      </c>
      <c r="X908">
        <v>1.4313043478260854</v>
      </c>
      <c r="Y908">
        <v>1.5774637681159425</v>
      </c>
      <c r="Z908">
        <v>1.5682608695652169</v>
      </c>
      <c r="AA908">
        <v>1.460507246376811</v>
      </c>
      <c r="AB908">
        <v>1.5134782608695654</v>
      </c>
      <c r="AC908">
        <v>1.9273913043478248</v>
      </c>
      <c r="AD908">
        <v>1.1867391304347832</v>
      </c>
      <c r="AE908">
        <v>1.011594202898551</v>
      </c>
    </row>
    <row r="909" spans="1:31" x14ac:dyDescent="0.25">
      <c r="A909" t="s">
        <v>2604</v>
      </c>
      <c r="B909" t="s">
        <v>67</v>
      </c>
      <c r="C909" t="s">
        <v>197</v>
      </c>
      <c r="D909" t="s">
        <v>71</v>
      </c>
      <c r="E909" t="s">
        <v>1532</v>
      </c>
      <c r="F909" s="1"/>
      <c r="G909" t="s">
        <v>68</v>
      </c>
      <c r="J909" t="s">
        <v>994</v>
      </c>
      <c r="S909">
        <v>5.3737681159420285</v>
      </c>
      <c r="T909">
        <v>5.8229710144927562</v>
      </c>
      <c r="U909">
        <v>4.8699275362318835</v>
      </c>
      <c r="V909">
        <v>5.1641304347826136</v>
      </c>
      <c r="W909">
        <v>5.7785507246376859</v>
      </c>
      <c r="X909">
        <v>5.041449275362325</v>
      </c>
      <c r="Y909">
        <v>5.4036231884057955</v>
      </c>
      <c r="Z909">
        <v>5.4328260869565286</v>
      </c>
      <c r="AA909">
        <v>5.3371739130434781</v>
      </c>
      <c r="AB909">
        <v>5.779637681159417</v>
      </c>
      <c r="AC909">
        <v>6.3283333333333323</v>
      </c>
      <c r="AD909">
        <v>5.4721014492753595</v>
      </c>
      <c r="AE909">
        <v>4.1773913043478261</v>
      </c>
    </row>
    <row r="910" spans="1:31" x14ac:dyDescent="0.25">
      <c r="A910" t="s">
        <v>2605</v>
      </c>
      <c r="B910" t="s">
        <v>67</v>
      </c>
      <c r="C910" t="s">
        <v>197</v>
      </c>
      <c r="D910" t="s">
        <v>71</v>
      </c>
      <c r="E910" t="s">
        <v>1534</v>
      </c>
      <c r="F910" s="1"/>
      <c r="G910" t="s">
        <v>68</v>
      </c>
      <c r="J910" t="s">
        <v>994</v>
      </c>
      <c r="S910">
        <v>0.76420289855072454</v>
      </c>
      <c r="T910">
        <v>1.328768115942029</v>
      </c>
      <c r="U910">
        <v>1.8558695652173933</v>
      </c>
      <c r="V910">
        <v>1.7854347826086971</v>
      </c>
      <c r="W910">
        <v>2.6722463768115934</v>
      </c>
      <c r="X910">
        <v>1.3753623188405788</v>
      </c>
      <c r="Y910">
        <v>1.0554347826086965</v>
      </c>
      <c r="Z910">
        <v>0.98289855072463739</v>
      </c>
      <c r="AA910">
        <v>0.86971014492753662</v>
      </c>
      <c r="AB910">
        <v>0.60934782608695648</v>
      </c>
      <c r="AC910">
        <v>1.3978260869565209</v>
      </c>
      <c r="AD910">
        <v>0.40282608695652206</v>
      </c>
      <c r="AE910">
        <v>0.25768115942028985</v>
      </c>
    </row>
    <row r="911" spans="1:31" x14ac:dyDescent="0.25">
      <c r="A911" t="s">
        <v>2606</v>
      </c>
      <c r="B911" t="s">
        <v>67</v>
      </c>
      <c r="C911" t="s">
        <v>197</v>
      </c>
      <c r="D911" t="s">
        <v>71</v>
      </c>
      <c r="E911" t="s">
        <v>1536</v>
      </c>
      <c r="F911" s="1"/>
      <c r="G911" t="s">
        <v>68</v>
      </c>
      <c r="J911" t="s">
        <v>994</v>
      </c>
      <c r="S911">
        <v>3.9892753623188391</v>
      </c>
      <c r="T911">
        <v>4.4736231884057966</v>
      </c>
      <c r="U911">
        <v>3.9975362318840557</v>
      </c>
      <c r="V911">
        <v>4.1607971014492762</v>
      </c>
      <c r="W911">
        <v>5.5050000000000026</v>
      </c>
      <c r="X911">
        <v>4.9125362318840624</v>
      </c>
      <c r="Y911">
        <v>5.0307971014492781</v>
      </c>
      <c r="Z911">
        <v>5.2131159420289874</v>
      </c>
      <c r="AA911">
        <v>5.1406521739130433</v>
      </c>
      <c r="AB911">
        <v>5.4092753623188452</v>
      </c>
      <c r="AC911">
        <v>5.7927536231883998</v>
      </c>
      <c r="AD911">
        <v>4.6981159420289851</v>
      </c>
      <c r="AE911">
        <v>3.0136231884057985</v>
      </c>
    </row>
    <row r="912" spans="1:31" x14ac:dyDescent="0.25">
      <c r="A912" t="s">
        <v>2607</v>
      </c>
      <c r="B912" t="s">
        <v>67</v>
      </c>
      <c r="C912" t="s">
        <v>197</v>
      </c>
      <c r="D912" t="s">
        <v>71</v>
      </c>
      <c r="E912" t="s">
        <v>1538</v>
      </c>
      <c r="F912" s="1"/>
      <c r="G912" t="s">
        <v>68</v>
      </c>
      <c r="J912" t="s">
        <v>994</v>
      </c>
      <c r="S912">
        <v>4.2173188405797042</v>
      </c>
      <c r="T912">
        <v>4.8736956521739137</v>
      </c>
      <c r="U912">
        <v>4.8383333333333276</v>
      </c>
      <c r="V912">
        <v>4.6320289855072412</v>
      </c>
      <c r="W912">
        <v>5.2164492753623231</v>
      </c>
      <c r="X912">
        <v>4.7973188405797131</v>
      </c>
      <c r="Y912">
        <v>5.6828260869565135</v>
      </c>
      <c r="Z912">
        <v>5.5831159420289929</v>
      </c>
      <c r="AA912">
        <v>5.233188405797101</v>
      </c>
      <c r="AB912">
        <v>5.7723188405797119</v>
      </c>
      <c r="AC912">
        <v>6.3696376811594115</v>
      </c>
      <c r="AD912">
        <v>6.5203623188405784</v>
      </c>
      <c r="AE912">
        <v>4.2202898550724663</v>
      </c>
    </row>
    <row r="913" spans="1:31" x14ac:dyDescent="0.25">
      <c r="A913" t="s">
        <v>2608</v>
      </c>
      <c r="B913" t="s">
        <v>67</v>
      </c>
      <c r="C913" t="s">
        <v>197</v>
      </c>
      <c r="D913" t="s">
        <v>71</v>
      </c>
      <c r="E913" t="s">
        <v>1540</v>
      </c>
      <c r="F913" s="1"/>
      <c r="G913" t="s">
        <v>68</v>
      </c>
      <c r="J913" t="s">
        <v>994</v>
      </c>
      <c r="S913">
        <v>1.8696376811594213</v>
      </c>
      <c r="T913">
        <v>1.9695652173913036</v>
      </c>
      <c r="U913">
        <v>1.6857246376811579</v>
      </c>
      <c r="V913">
        <v>1.5068840579710148</v>
      </c>
      <c r="W913">
        <v>2.1609420289855077</v>
      </c>
      <c r="X913">
        <v>1.6545652173913041</v>
      </c>
      <c r="Y913">
        <v>2.1311594202898556</v>
      </c>
      <c r="Z913">
        <v>2.0221739130434773</v>
      </c>
      <c r="AA913">
        <v>2.0591304347826065</v>
      </c>
      <c r="AB913">
        <v>2.2960869565217399</v>
      </c>
      <c r="AC913">
        <v>3.0168115942028977</v>
      </c>
      <c r="AD913">
        <v>1.9680434782608669</v>
      </c>
      <c r="AE913">
        <v>1.4895652173913039</v>
      </c>
    </row>
    <row r="914" spans="1:31" x14ac:dyDescent="0.25">
      <c r="A914" t="s">
        <v>2609</v>
      </c>
      <c r="B914" t="s">
        <v>67</v>
      </c>
      <c r="C914" t="s">
        <v>197</v>
      </c>
      <c r="D914" t="s">
        <v>71</v>
      </c>
      <c r="E914" t="s">
        <v>1197</v>
      </c>
      <c r="F914" s="1"/>
      <c r="G914" t="s">
        <v>68</v>
      </c>
      <c r="J914" t="s">
        <v>994</v>
      </c>
      <c r="S914">
        <v>0.61913043478260887</v>
      </c>
      <c r="T914">
        <v>0.93565217391304289</v>
      </c>
      <c r="U914">
        <v>0.76297101449275373</v>
      </c>
      <c r="V914">
        <v>0.8878260869565211</v>
      </c>
      <c r="W914">
        <v>1.7208695652173915</v>
      </c>
      <c r="X914">
        <v>0.89369565217391289</v>
      </c>
      <c r="Y914">
        <v>0.5701449275362318</v>
      </c>
      <c r="Z914">
        <v>0.61717391304347802</v>
      </c>
      <c r="AA914">
        <v>0.58659420289855069</v>
      </c>
      <c r="AB914">
        <v>0.52471014492753643</v>
      </c>
      <c r="AC914">
        <v>1.3472463768115939</v>
      </c>
      <c r="AD914">
        <v>0.67724637681159416</v>
      </c>
      <c r="AE914">
        <v>1.1507246376811593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Hoja2</vt:lpstr>
      <vt:lpstr>Tablas</vt:lpstr>
      <vt:lpstr>Hoja4</vt:lpstr>
      <vt:lpstr>Hoja1</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Natalia Arancibia</cp:lastModifiedBy>
  <dcterms:created xsi:type="dcterms:W3CDTF">2021-09-29T21:07:47Z</dcterms:created>
  <dcterms:modified xsi:type="dcterms:W3CDTF">2021-10-14T00:41:34Z</dcterms:modified>
</cp:coreProperties>
</file>