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FD2CB3AE-D2B0-46BF-89A9-A6AA22267444}"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12" r:id="rId19"/>
    <pivotCache cacheId="1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P26" i="13" l="1"/>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Z26" i="13" s="1"/>
  <c r="AM26" i="13"/>
  <c r="AN26" i="13"/>
  <c r="AN27" i="13" s="1"/>
  <c r="AN28" i="13" s="1"/>
  <c r="AN29" i="13" s="1"/>
  <c r="AN30" i="13" s="1"/>
  <c r="AN31" i="13" s="1"/>
  <c r="AN32" i="13" s="1"/>
  <c r="AN33" i="13" s="1"/>
  <c r="AO26" i="13"/>
  <c r="AO27" i="13" s="1"/>
  <c r="AO28" i="13" s="1"/>
  <c r="AO29" i="13" s="1"/>
  <c r="AO30" i="13" s="1"/>
  <c r="AO31" i="13" s="1"/>
  <c r="AO32" i="13" s="1"/>
  <c r="AO33" i="13" s="1"/>
  <c r="AQ26" i="13"/>
  <c r="P27" i="13"/>
  <c r="P28" i="13" s="1"/>
  <c r="Q27" i="13"/>
  <c r="R27" i="13"/>
  <c r="S27" i="13"/>
  <c r="T27" i="13" s="1"/>
  <c r="U27" i="13"/>
  <c r="AA27" i="13"/>
  <c r="AA28" i="13" s="1"/>
  <c r="AA29" i="13" s="1"/>
  <c r="AA30" i="13" s="1"/>
  <c r="AA31" i="13" s="1"/>
  <c r="AA32" i="13" s="1"/>
  <c r="AA33" i="13" s="1"/>
  <c r="AB27" i="13"/>
  <c r="AD27" i="13"/>
  <c r="AD28" i="13" s="1"/>
  <c r="AD29" i="13" s="1"/>
  <c r="AD30" i="13" s="1"/>
  <c r="AD31" i="13" s="1"/>
  <c r="AD32" i="13" s="1"/>
  <c r="AD33" i="13" s="1"/>
  <c r="AE27" i="13"/>
  <c r="AE28" i="13" s="1"/>
  <c r="AE29" i="13" s="1"/>
  <c r="AE30" i="13" s="1"/>
  <c r="AE31" i="13" s="1"/>
  <c r="AE32" i="13" s="1"/>
  <c r="AE33" i="13" s="1"/>
  <c r="AF27" i="13"/>
  <c r="AG27" i="13"/>
  <c r="AH27" i="13"/>
  <c r="AH28" i="13" s="1"/>
  <c r="AH29" i="13" s="1"/>
  <c r="AH30" i="13" s="1"/>
  <c r="AH31" i="13" s="1"/>
  <c r="AH32" i="13" s="1"/>
  <c r="AH33" i="13" s="1"/>
  <c r="AI27" i="13"/>
  <c r="AJ27" i="13"/>
  <c r="AK27" i="13"/>
  <c r="AL27" i="13"/>
  <c r="AL28" i="13" s="1"/>
  <c r="AM27" i="13"/>
  <c r="AM28" i="13" s="1"/>
  <c r="AM29" i="13" s="1"/>
  <c r="AM30" i="13" s="1"/>
  <c r="AM31" i="13" s="1"/>
  <c r="AM32" i="13" s="1"/>
  <c r="AM33" i="13" s="1"/>
  <c r="AQ27" i="13"/>
  <c r="Q28" i="13"/>
  <c r="R28" i="13"/>
  <c r="R29" i="13" s="1"/>
  <c r="S28" i="13"/>
  <c r="T28" i="13" s="1"/>
  <c r="U28" i="13"/>
  <c r="W28" i="13"/>
  <c r="AB28" i="13"/>
  <c r="AB29" i="13" s="1"/>
  <c r="AB30" i="13" s="1"/>
  <c r="AB31" i="13" s="1"/>
  <c r="AB32" i="13" s="1"/>
  <c r="AB33" i="13" s="1"/>
  <c r="AF28" i="13"/>
  <c r="AF29" i="13" s="1"/>
  <c r="AF30" i="13" s="1"/>
  <c r="AF31" i="13" s="1"/>
  <c r="AF32" i="13" s="1"/>
  <c r="AF33" i="13" s="1"/>
  <c r="AI28" i="13"/>
  <c r="AJ28" i="13"/>
  <c r="AK28" i="13"/>
  <c r="AQ28" i="13"/>
  <c r="Q29" i="13"/>
  <c r="S29" i="13"/>
  <c r="T29" i="13" s="1"/>
  <c r="U29" i="13"/>
  <c r="AI29" i="13"/>
  <c r="AJ29" i="13"/>
  <c r="AK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P29" i="13" l="1"/>
  <c r="AG28" i="13"/>
  <c r="R30" i="13"/>
  <c r="AQ29" i="13"/>
  <c r="Z28" i="13"/>
  <c r="AL29" i="13"/>
  <c r="Z27" i="13"/>
  <c r="AC27" i="13"/>
  <c r="AI36" i="13"/>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R31" i="13" l="1"/>
  <c r="AQ30" i="13"/>
  <c r="AC28" i="13"/>
  <c r="AP27" i="13"/>
  <c r="AL30" i="13"/>
  <c r="Z29" i="13"/>
  <c r="P30" i="13"/>
  <c r="AG29" i="13"/>
  <c r="S24" i="13"/>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Z4"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P31" i="13" l="1"/>
  <c r="AG30" i="13"/>
  <c r="AP28" i="13"/>
  <c r="AC29" i="13"/>
  <c r="Z30" i="13"/>
  <c r="AL31" i="13"/>
  <c r="R32" i="13"/>
  <c r="AQ31" i="13"/>
  <c r="Z5" i="13"/>
  <c r="AL7" i="13"/>
  <c r="Z6" i="13"/>
  <c r="AQ34" i="13"/>
  <c r="R35" i="13"/>
  <c r="AQ15" i="13"/>
  <c r="AL8" i="13"/>
  <c r="Z7" i="13"/>
  <c r="AP29" i="13" l="1"/>
  <c r="AC30" i="13"/>
  <c r="R33" i="13"/>
  <c r="AQ33" i="13" s="1"/>
  <c r="AQ32" i="13"/>
  <c r="AL32" i="13"/>
  <c r="Z31" i="13"/>
  <c r="P32" i="13"/>
  <c r="AG31" i="13"/>
  <c r="AQ35" i="13"/>
  <c r="R36" i="13"/>
  <c r="AQ16" i="13"/>
  <c r="Z8" i="13"/>
  <c r="AL9" i="13"/>
  <c r="AG32" i="13" l="1"/>
  <c r="P33" i="13"/>
  <c r="AG33" i="13" s="1"/>
  <c r="AP30" i="13"/>
  <c r="AC31" i="13"/>
  <c r="Z32" i="13"/>
  <c r="AL33" i="13"/>
  <c r="Z33" i="13" s="1"/>
  <c r="AQ36" i="13"/>
  <c r="R37" i="13"/>
  <c r="AQ17" i="13"/>
  <c r="AL10" i="13"/>
  <c r="Z9" i="13"/>
  <c r="AP31" i="13" l="1"/>
  <c r="AC32" i="13"/>
  <c r="R38" i="13"/>
  <c r="AQ37" i="13"/>
  <c r="AQ18" i="13"/>
  <c r="AL11" i="13"/>
  <c r="Z10" i="13"/>
  <c r="AP32" i="13" l="1"/>
  <c r="AC33" i="13"/>
  <c r="AP33" i="13" s="1"/>
  <c r="AQ38" i="13"/>
  <c r="R39" i="13"/>
  <c r="AQ39" i="13" s="1"/>
  <c r="AQ19" i="13"/>
  <c r="Z11" i="13"/>
  <c r="AL12" i="13"/>
  <c r="AQ20" i="13" l="1"/>
  <c r="Z12" i="13"/>
  <c r="AL13" i="13"/>
  <c r="AQ21" i="13" l="1"/>
  <c r="AL14" i="13"/>
  <c r="Z13" i="13"/>
  <c r="Z14" i="13" l="1"/>
  <c r="AL15" i="13"/>
  <c r="AQ22" i="13"/>
  <c r="AL16" i="13" l="1"/>
  <c r="Z15" i="13"/>
  <c r="AQ23" i="13"/>
  <c r="AL17" i="13" l="1"/>
  <c r="Z16" i="13"/>
  <c r="AQ25" i="13"/>
  <c r="AQ24" i="13"/>
  <c r="Z17" i="13" l="1"/>
  <c r="AL18"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18" i="13" l="1"/>
  <c r="AL19"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Z19"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Z20" i="13" l="1"/>
  <c r="AL21" i="13"/>
  <c r="Q4" i="13"/>
  <c r="AL22" i="13" l="1"/>
  <c r="Z2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22" i="13" l="1"/>
  <c r="AL23" i="13"/>
  <c r="Z23" i="13" s="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Z24" i="13"/>
  <c r="P5" i="13"/>
  <c r="AL34" i="13" l="1"/>
  <c r="Z2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Z34" i="13" l="1"/>
  <c r="AL35"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Z35" i="13" l="1"/>
  <c r="AL36"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Z36" i="13" l="1"/>
  <c r="AL37"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Z37" i="13"/>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Z39" i="13" s="1"/>
  <c r="Z38" i="13"/>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P18" i="13" l="1"/>
  <c r="AC19" i="13"/>
  <c r="P22" i="13"/>
  <c r="AG21" i="13"/>
  <c r="AC20" i="13" l="1"/>
  <c r="AP19" i="13"/>
  <c r="P23" i="13"/>
  <c r="AG22" i="13"/>
  <c r="AP20" i="13" l="1"/>
  <c r="AC21" i="13"/>
  <c r="P24" i="13"/>
  <c r="AG23" i="13"/>
  <c r="AP21" i="13" l="1"/>
  <c r="AC22" i="13"/>
  <c r="P25" i="13"/>
  <c r="AG24" i="13"/>
  <c r="AP22" i="13" l="1"/>
  <c r="AC23" i="13"/>
  <c r="AG25" i="13"/>
  <c r="P34" i="13"/>
  <c r="AP23" i="13" l="1"/>
  <c r="AC24" i="13"/>
  <c r="AG34" i="13"/>
  <c r="P35" i="13"/>
  <c r="AP24" i="13" l="1"/>
  <c r="AC25" i="13"/>
  <c r="AG35" i="13"/>
  <c r="P36" i="13"/>
  <c r="AP25" i="13" l="1"/>
  <c r="AC34" i="13"/>
  <c r="AG36" i="13"/>
  <c r="P37" i="13"/>
  <c r="AG37" i="13" l="1"/>
  <c r="P38" i="13"/>
  <c r="AP34" i="13"/>
  <c r="AC35" i="13"/>
  <c r="AP35" i="13" l="1"/>
  <c r="AC36"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<sst xmlns="http://schemas.openxmlformats.org/spreadsheetml/2006/main" count="44024" uniqueCount="13828">
  <si>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</si>
  <si>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</si>
  <si>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</si>
  <si>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</si>
  <si>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</si>
  <si>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</si>
  <si>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</si>
  <si>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</si>
  <si>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</si>
  <si>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</si>
  <si>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</si>
  <si>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</si>
  <si>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</si>
  <si>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</si>
  <si>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</si>
  <si>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</si>
  <si>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</si>
  <si>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</si>
  <si>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</si>
  <si>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</si>
  <si>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</si>
  <si>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</si>
  <si>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</si>
  <si>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</si>
  <si>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</si>
  <si>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</si>
  <si>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</si>
  <si>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</si>
  <si>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</si>
  <si>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</si>
  <si>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</si>
  <si>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</si>
  <si>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</si>
  <si>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</si>
  <si>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</si>
  <si>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</si>
  <si>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</si>
  <si>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</si>
  <si>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</si>
  <si>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</si>
  <si>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</si>
  <si>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</si>
  <si>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</si>
  <si>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</si>
  <si>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</si>
  <si>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</si>
  <si>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</si>
  <si>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</si>
  <si>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</si>
  <si>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</si>
  <si>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</si>
  <si>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</si>
  <si>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</si>
  <si>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</si>
  <si>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</si>
  <si>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</si>
  <si>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</si>
  <si>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</si>
  <si>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</si>
  <si>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</si>
  <si>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</si>
  <si>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</si>
  <si>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</si>
  <si>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</si>
  <si>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</si>
  <si>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</si>
  <si>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</si>
  <si>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</si>
  <si>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</si>
  <si>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</si>
  <si>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</si>
  <si>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</si>
  <si>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</si>
  <si>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</si>
  <si>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</si>
  <si>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</si>
  <si>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</si>
  <si>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</si>
  <si>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</si>
  <si>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</si>
  <si>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</si>
  <si>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</si>
  <si>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</si>
  <si>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</si>
  <si>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</si>
  <si>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</si>
  <si>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</si>
  <si>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</si>
  <si>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</si>
  <si>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</si>
  <si>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</si>
  <si>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</si>
  <si>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</si>
  <si>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</si>
  <si>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</si>
  <si>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</si>
  <si>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</si>
  <si>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</si>
  <si>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</si>
  <si>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</si>
  <si>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</si>
  <si>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</si>
  <si>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</si>
  <si>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</si>
  <si>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</si>
  <si>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</si>
  <si>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</si>
  <si>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</si>
  <si>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</si>
  <si>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</si>
  <si>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</si>
  <si>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</si>
  <si>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</si>
  <si>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</si>
  <si>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</si>
  <si>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</si>
  <si>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</si>
  <si>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</si>
  <si>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</si>
  <si>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</si>
  <si>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</si>
  <si>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</si>
  <si>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</si>
  <si>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</si>
  <si>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</si>
  <si>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</si>
  <si>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</si>
  <si>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</si>
  <si>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</si>
  <si>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</si>
  <si>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</si>
  <si>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</si>
  <si>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</si>
  <si>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</si>
  <si>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</si>
  <si>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</si>
  <si>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</si>
  <si>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</si>
  <si>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</si>
  <si>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</si>
  <si>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</si>
  <si>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</si>
  <si>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</si>
  <si>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</si>
  <si>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</si>
  <si>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</si>
  <si>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</si>
  <si>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</si>
  <si>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</si>
  <si>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</si>
  <si>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</si>
  <si>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</si>
  <si>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</si>
  <si>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</si>
  <si>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</si>
  <si>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</si>
  <si>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</si>
  <si>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</si>
  <si>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</si>
  <si>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</si>
  <si>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</si>
  <si>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</si>
  <si>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</si>
  <si>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</si>
  <si>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</si>
  <si>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</si>
  <si>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</si>
  <si>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</si>
  <si>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</si>
  <si>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</si>
  <si>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</si>
  <si>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</si>
  <si>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</si>
  <si>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</si>
  <si>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</si>
  <si>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</si>
  <si>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</si>
  <si>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</si>
  <si>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</si>
  <si>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</si>
  <si>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</si>
  <si>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</si>
  <si>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</si>
  <si>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</si>
  <si>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</si>
  <si>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</si>
  <si>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</si>
  <si>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</si>
  <si>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</si>
  <si>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</si>
  <si>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</si>
  <si>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</si>
  <si>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</si>
  <si>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</si>
  <si>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</si>
  <si>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</si>
  <si>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</si>
  <si>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</si>
  <si>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</si>
  <si>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</si>
  <si>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</si>
  <si>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</si>
  <si>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</si>
  <si>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</si>
  <si>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</si>
  <si>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</si>
  <si>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</si>
  <si>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</si>
  <si>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</si>
  <si>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</si>
  <si>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</si>
  <si>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</si>
  <si>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</si>
  <si>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</si>
  <si>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</si>
  <si>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</si>
  <si>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</si>
  <si>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</si>
  <si>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</si>
  <si>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</si>
  <si>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</si>
  <si>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</si>
  <si>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</si>
  <si>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</si>
  <si>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</si>
  <si>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</si>
  <si>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</si>
  <si>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</si>
  <si>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</si>
  <si>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</si>
  <si>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</si>
  <si>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</si>
  <si>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</si>
  <si>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</si>
  <si>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</si>
  <si>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</si>
  <si>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</si>
  <si>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</si>
  <si>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</si>
  <si>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</si>
  <si>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</si>
  <si>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</si>
  <si>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</si>
  <si>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</si>
  <si>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</si>
  <si>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</si>
  <si>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</si>
  <si>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</si>
  <si>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</si>
  <si>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</si>
  <si>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</si>
  <si>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</si>
  <si>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</si>
  <si>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</si>
  <si>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</si>
  <si>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</si>
  <si>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</si>
  <si>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</si>
  <si>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</si>
  <si>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</si>
  <si>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</si>
  <si>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</si>
  <si>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</si>
  <si>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</si>
  <si>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</si>
  <si>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</si>
  <si>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</si>
  <si>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</si>
  <si>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</si>
  <si>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</si>
  <si>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</si>
  <si>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</si>
  <si>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</si>
  <si>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</si>
  <si>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</si>
  <si>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</si>
  <si>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</si>
  <si>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</si>
  <si>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</si>
  <si>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</si>
  <si>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</si>
  <si>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</si>
  <si>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</si>
  <si>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</si>
  <si>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</si>
  <si>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</si>
  <si>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</si>
  <si>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</si>
  <si>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</si>
  <si>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</si>
  <si>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</si>
  <si>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</si>
  <si>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</si>
  <si>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</si>
  <si>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</si>
  <si>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</si>
  <si>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</si>
  <si>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</si>
  <si>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</si>
  <si>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</si>
  <si>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</si>
  <si>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</si>
  <si>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</si>
  <si>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</si>
  <si>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</si>
  <si>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</si>
  <si>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</si>
  <si>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</si>
  <si>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</si>
  <si>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</si>
  <si>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</si>
  <si>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</si>
  <si>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</si>
  <si>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</si>
  <si>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</si>
  <si>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</si>
  <si>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</si>
  <si>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</si>
  <si>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</si>
  <si>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</si>
  <si>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</si>
  <si>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</si>
  <si>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</si>
  <si>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</si>
  <si>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</si>
  <si>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</si>
  <si>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</si>
  <si>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</si>
  <si>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</si>
  <si>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</si>
  <si>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</si>
  <si>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</si>
  <si>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</si>
  <si>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</si>
  <si>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</si>
  <si>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</si>
  <si>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</si>
  <si>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</si>
  <si>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</si>
  <si>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</si>
  <si>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</si>
  <si>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</si>
  <si>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</si>
  <si>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</si>
  <si>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</si>
  <si>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</si>
  <si>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</si>
  <si>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</si>
  <si>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</si>
  <si>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</si>
  <si>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</si>
  <si>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</si>
  <si>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</si>
  <si>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</si>
  <si>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</si>
  <si>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</si>
  <si>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</si>
  <si>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</si>
  <si>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</si>
  <si>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</si>
  <si>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</si>
  <si>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</si>
  <si>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</si>
  <si>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</si>
  <si>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</si>
  <si>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</si>
  <si>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</si>
  <si>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</si>
  <si>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</si>
  <si>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</si>
  <si>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</si>
  <si>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</si>
  <si>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</si>
  <si>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</si>
  <si>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</si>
  <si>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</si>
  <si>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</si>
  <si>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</si>
  <si>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</si>
  <si>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</si>
  <si>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</si>
  <si>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</si>
  <si>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</si>
  <si>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</si>
  <si>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</si>
  <si>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</si>
  <si>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</si>
  <si>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</si>
  <si>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</si>
  <si>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</si>
  <si>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</si>
  <si>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</si>
  <si>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</si>
  <si>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</si>
  <si>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</si>
  <si>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</si>
  <si>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</si>
  <si>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</si>
  <si>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</si>
  <si>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</si>
  <si>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</si>
  <si>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</si>
  <si>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</si>
  <si>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</si>
  <si>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</si>
  <si>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</si>
  <si>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</si>
  <si>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</si>
  <si>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</si>
  <si>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</si>
  <si>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</si>
  <si>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</si>
  <si>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</si>
  <si>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</si>
  <si>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</si>
  <si>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</si>
  <si>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</si>
  <si>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</si>
  <si>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</si>
  <si>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</si>
  <si>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</si>
  <si>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</si>
  <si>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</si>
  <si>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</si>
  <si>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</si>
  <si>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</si>
  <si>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</si>
  <si>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</si>
  <si>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</si>
  <si>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</si>
  <si>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</si>
  <si>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</si>
  <si>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</si>
  <si>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</si>
  <si>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</si>
  <si>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</si>
  <si>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</si>
  <si>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</si>
  <si>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</si>
  <si>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</si>
  <si>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</si>
  <si>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</si>
  <si>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</si>
  <si>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</si>
  <si>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</si>
  <si>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</si>
  <si>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</si>
  <si>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</si>
  <si>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</si>
  <si>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</si>
  <si>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</si>
  <si>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</si>
  <si>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</si>
  <si>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</si>
  <si>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</si>
  <si>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</si>
  <si>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</si>
  <si>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</si>
  <si>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</si>
  <si>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</si>
  <si>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</si>
  <si>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</si>
  <si>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</si>
  <si>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</si>
  <si>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</si>
  <si>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</si>
  <si>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</si>
  <si>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</si>
  <si>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</si>
  <si>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</si>
  <si>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</si>
  <si>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</si>
  <si>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</si>
  <si>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</si>
  <si>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</si>
  <si>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</si>
  <si>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</si>
  <si>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</si>
  <si>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</si>
  <si>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</si>
  <si>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</si>
  <si>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</si>
  <si>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</si>
  <si>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</si>
  <si>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</si>
  <si>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</si>
  <si>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</si>
  <si>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</si>
  <si>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</si>
  <si>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</si>
  <si>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</si>
  <si>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</si>
  <si>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</si>
  <si>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</si>
  <si>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</si>
  <si>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</si>
  <si>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</si>
  <si>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</si>
  <si>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</si>
  <si>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</si>
  <si>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</si>
  <si>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</si>
  <si>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</si>
  <si>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</si>
  <si>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</si>
  <si>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</si>
  <si>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</si>
  <si>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</si>
  <si>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</si>
  <si>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</si>
  <si>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</si>
  <si>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</si>
  <si>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</si>
  <si>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</si>
  <si>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</si>
  <si>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</si>
  <si>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</si>
  <si>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</si>
  <si>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</si>
  <si>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</si>
  <si>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</si>
  <si>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</si>
  <si>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</si>
  <si>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</si>
  <si>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</si>
  <si>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</si>
  <si>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</si>
  <si>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</si>
  <si>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</si>
  <si>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</si>
  <si>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</si>
  <si>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</si>
  <si>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</si>
  <si>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</si>
  <si>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</si>
  <si>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</si>
  <si>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</si>
  <si>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</si>
  <si>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</si>
  <si>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</si>
  <si>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</si>
  <si>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</si>
  <si>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</si>
  <si>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</si>
  <si>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</si>
  <si>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</si>
  <si>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</si>
  <si>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</si>
  <si>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</si>
  <si>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</si>
  <si>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</si>
  <si>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</si>
  <si>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</si>
  <si>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</si>
  <si>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</si>
  <si>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</si>
  <si>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</si>
  <si>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</si>
  <si>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</si>
  <si>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</si>
  <si>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</si>
  <si>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</si>
  <si>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</si>
  <si>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</si>
  <si>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</si>
  <si>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</si>
  <si>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</si>
  <si>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</si>
  <si>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</si>
  <si>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</si>
  <si>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</si>
  <si>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</si>
  <si>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</si>
  <si>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</si>
  <si>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</si>
  <si>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</si>
  <si>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</si>
  <si>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</si>
  <si>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</si>
  <si>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</si>
  <si>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</si>
  <si>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</si>
  <si>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</si>
  <si>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</si>
  <si>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</si>
  <si>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</si>
  <si>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</si>
  <si>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</si>
  <si>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</si>
  <si>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</si>
  <si>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</si>
  <si>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</si>
  <si>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</si>
  <si>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</si>
  <si>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</si>
  <si>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</si>
  <si>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</si>
  <si>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</si>
  <si>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</si>
  <si>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</si>
  <si>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</si>
  <si>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</si>
  <si>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</si>
  <si>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</si>
  <si>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</si>
  <si>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</si>
  <si>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</si>
  <si>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</si>
  <si>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</si>
  <si>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</si>
  <si>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</si>
  <si>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</si>
  <si>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</si>
  <si>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</si>
  <si>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</si>
  <si>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</si>
  <si>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</si>
  <si>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</si>
  <si>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</si>
  <si>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</si>
  <si>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</si>
  <si>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</si>
  <si>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</si>
  <si>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</si>
  <si>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</si>
  <si>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</si>
  <si>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</si>
  <si>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</si>
  <si>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</si>
  <si>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</si>
  <si>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</si>
  <si>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</si>
  <si>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</si>
  <si>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</si>
  <si>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</si>
  <si>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</si>
  <si>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</si>
  <si>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</si>
  <si>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</si>
  <si>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</si>
  <si>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</si>
  <si>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</si>
  <si>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</si>
  <si>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</si>
  <si>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</si>
  <si>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</si>
  <si>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</si>
  <si>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</si>
  <si>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</si>
  <si>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</si>
  <si>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</si>
  <si>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</si>
  <si>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</si>
  <si>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</si>
  <si>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</si>
  <si>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</si>
  <si>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</si>
  <si>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</si>
  <si>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</si>
  <si>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</si>
  <si>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</si>
  <si>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</si>
  <si>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</si>
  <si>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</si>
  <si>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</si>
  <si>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</si>
  <si>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</si>
  <si>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</si>
  <si>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</si>
  <si>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</si>
  <si>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</si>
  <si>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</si>
  <si>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</si>
  <si>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</si>
  <si>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</si>
  <si>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</si>
  <si>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</si>
  <si>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</si>
  <si>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</si>
  <si>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</si>
  <si>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</si>
  <si>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</si>
  <si>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</si>
  <si>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</si>
  <si>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</si>
  <si>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</si>
  <si>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</si>
  <si>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</si>
  <si>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</si>
  <si>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</si>
  <si>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</si>
  <si>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</si>
  <si>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</si>
  <si>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</si>
  <si>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</si>
  <si>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</si>
  <si>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</si>
  <si>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</si>
  <si>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</si>
  <si>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</si>
  <si>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</si>
  <si>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</si>
  <si>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</si>
  <si>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</si>
  <si>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</si>
  <si>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</si>
  <si>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</si>
  <si>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</si>
  <si>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</si>
  <si>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</si>
  <si>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</si>
  <si>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</si>
  <si>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</si>
  <si>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</si>
  <si>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</si>
  <si>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</si>
  <si>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</si>
  <si>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</si>
  <si>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</si>
  <si>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</si>
  <si>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</si>
  <si>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</si>
  <si>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</si>
  <si>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</si>
  <si>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</si>
  <si>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</si>
  <si>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</si>
  <si>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</si>
  <si>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</si>
  <si>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</si>
  <si>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</si>
  <si>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</si>
  <si>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</si>
  <si>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</si>
  <si>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</si>
  <si>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</si>
  <si>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</si>
  <si>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</si>
  <si>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</si>
  <si>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</si>
  <si>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</si>
  <si>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</si>
  <si>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</si>
  <si>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</si>
  <si>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</si>
  <si>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</si>
  <si>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</si>
  <si>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</si>
  <si>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</si>
  <si>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</si>
  <si>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</si>
  <si>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</si>
  <si>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</si>
  <si>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</si>
  <si>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</si>
  <si>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</si>
  <si>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</si>
  <si>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</si>
  <si>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</si>
  <si>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</si>
  <si>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</si>
  <si>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</si>
  <si>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</si>
  <si>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</si>
  <si>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</si>
  <si>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</si>
  <si>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</si>
  <si>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</si>
  <si>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</si>
  <si>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</si>
  <si>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</si>
  <si>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</si>
  <si>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</si>
  <si>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</si>
  <si>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</si>
  <si>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</si>
  <si>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</si>
  <si>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</si>
  <si>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</si>
  <si>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</si>
  <si>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</si>
  <si>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</si>
  <si>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</si>
  <si>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</si>
  <si>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</si>
  <si>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</si>
  <si>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</si>
  <si>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</si>
  <si>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</si>
  <si>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</si>
  <si>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</si>
  <si>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</si>
  <si>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</si>
  <si>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</si>
  <si>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</si>
  <si>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</si>
  <si>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</si>
  <si>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</si>
  <si>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</si>
  <si>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</si>
  <si>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</si>
  <si>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</si>
  <si>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</si>
  <si>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</si>
  <si>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</si>
  <si>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</si>
  <si>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</si>
  <si>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</si>
  <si>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</si>
  <si>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</si>
  <si>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</si>
  <si>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</si>
  <si>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</si>
  <si>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</si>
  <si>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</si>
  <si>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</si>
  <si>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</si>
  <si>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</si>
  <si>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</si>
  <si>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</si>
  <si>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</si>
  <si>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</si>
  <si>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</si>
  <si>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</si>
  <si>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</si>
  <si>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</si>
  <si>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</si>
  <si>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</si>
  <si>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</si>
  <si>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</si>
  <si>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</si>
  <si>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</si>
  <si>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</si>
  <si>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</si>
  <si>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</si>
  <si>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</si>
  <si>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</si>
  <si>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</si>
  <si>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</si>
  <si>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</si>
  <si>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</si>
  <si>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</si>
  <si>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</si>
  <si>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</si>
  <si>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</si>
  <si>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</si>
  <si>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</si>
  <si>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</si>
  <si>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</si>
  <si>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</si>
  <si>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</si>
  <si>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</si>
  <si>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</si>
  <si>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</si>
  <si>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</si>
  <si>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</si>
  <si>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</si>
  <si>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</si>
  <si>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</si>
  <si>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</si>
  <si>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</si>
  <si>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</si>
  <si>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</si>
  <si>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</si>
  <si>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</si>
  <si>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</si>
  <si>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</si>
  <si>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</si>
  <si>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</si>
  <si>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</si>
  <si>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</si>
  <si>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</si>
  <si>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</si>
  <si>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</si>
  <si>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</si>
  <si>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</si>
  <si>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</si>
  <si>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</si>
  <si>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</si>
  <si>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</si>
  <si>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</si>
  <si>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</si>
  <si>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</si>
  <si>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</si>
  <si>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</si>
  <si>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</si>
  <si>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</si>
  <si>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</si>
  <si>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</si>
  <si>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</si>
  <si>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</si>
  <si>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</si>
  <si>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</si>
  <si>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</si>
  <si>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</si>
  <si>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</si>
  <si>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</si>
  <si>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</si>
  <si>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</si>
  <si>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</si>
  <si>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</si>
  <si>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</si>
  <si>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</si>
  <si>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</si>
  <si>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</si>
  <si>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</si>
  <si>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</si>
  <si>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</si>
  <si>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</si>
  <si>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</si>
  <si>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</si>
  <si>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</si>
  <si>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</si>
  <si>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</si>
  <si>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</si>
  <si>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</si>
  <si>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</si>
  <si>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</si>
  <si>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</si>
  <si>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</si>
  <si>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</si>
  <si>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</si>
  <si>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</si>
  <si>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</si>
  <si>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</si>
  <si>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</si>
  <si>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</si>
  <si>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</si>
  <si>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</si>
  <si>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</si>
  <si>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</si>
  <si>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</si>
  <si>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</si>
  <si>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</si>
  <si>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</si>
  <si>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</si>
  <si>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</si>
  <si>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</si>
  <si>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</si>
  <si>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</si>
  <si>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</si>
  <si>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</si>
  <si>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</si>
  <si>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</si>
  <si>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</si>
  <si>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</si>
  <si>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</si>
  <si>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</si>
  <si>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</si>
  <si>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</si>
  <si>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</si>
  <si>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</si>
  <si>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</si>
  <si>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</si>
  <si>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</si>
  <si>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</si>
  <si>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</si>
  <si>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</si>
  <si>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</si>
  <si>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</si>
  <si>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</si>
  <si>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</si>
  <si>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</si>
  <si>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</si>
  <si>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</si>
  <si>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</si>
  <si>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</si>
  <si>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</si>
  <si>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</si>
  <si>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</si>
  <si>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</si>
  <si>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</si>
  <si>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</si>
  <si>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</si>
  <si>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</si>
  <si>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</si>
  <si>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</si>
  <si>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</si>
  <si>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</si>
  <si>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</si>
  <si>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</si>
  <si>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</si>
  <si>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</si>
  <si>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</si>
  <si>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</si>
  <si>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</si>
  <si>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</si>
  <si>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</si>
  <si>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</si>
  <si>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</si>
  <si>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</si>
  <si>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</si>
  <si>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</si>
  <si>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</si>
  <si>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</si>
  <si>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</si>
  <si>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</si>
  <si>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</si>
  <si>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</si>
  <si>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</si>
  <si>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</si>
  <si>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</si>
  <si>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</si>
  <si>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</si>
  <si>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</si>
  <si>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</si>
  <si>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</si>
  <si>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</si>
  <si>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</si>
  <si>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</si>
  <si>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</si>
  <si>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</si>
  <si>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</si>
  <si>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</si>
  <si>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</si>
  <si>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</si>
  <si>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</si>
  <si>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</si>
  <si>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</si>
  <si>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</si>
  <si>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</si>
  <si>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</si>
  <si>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</si>
  <si>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</si>
  <si>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</si>
  <si>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</si>
  <si>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</si>
  <si>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</si>
  <si>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</si>
  <si>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</si>
  <si>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</si>
  <si>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</si>
  <si>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</si>
  <si>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</si>
  <si>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</si>
  <si>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</si>
  <si>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</si>
  <si>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</si>
  <si>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</si>
  <si>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</si>
  <si>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</si>
  <si>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</si>
  <si>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</si>
  <si>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</si>
  <si>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</si>
  <si>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</si>
  <si>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</si>
  <si>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</si>
  <si>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</si>
  <si>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</si>
  <si>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</si>
  <si>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</si>
  <si>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</si>
  <si>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</si>
  <si>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</si>
  <si>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</si>
  <si>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</si>
  <si>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</si>
  <si>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</si>
  <si>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</si>
  <si>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</si>
  <si>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</si>
  <si>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</si>
  <si>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</si>
  <si>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</si>
  <si>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</si>
  <si>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</si>
  <si>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</si>
  <si>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</si>
  <si>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</si>
  <si>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</si>
  <si>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</si>
  <si>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</si>
  <si>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</si>
  <si>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</si>
  <si>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</si>
  <si>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</si>
  <si>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</si>
  <si>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</si>
  <si>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</si>
  <si>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</si>
  <si>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</si>
  <si>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</si>
  <si>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</si>
  <si>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</si>
  <si>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</si>
  <si>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</si>
  <si>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</si>
  <si>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</si>
  <si>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</si>
  <si>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</si>
  <si>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</si>
  <si>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</si>
  <si>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</si>
  <si>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</si>
  <si>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</si>
  <si>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</si>
  <si>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</si>
  <si>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</si>
  <si>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</si>
  <si>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</si>
  <si>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</si>
  <si>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</si>
  <si>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</si>
  <si>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</si>
  <si>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</si>
  <si>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</si>
  <si>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</si>
  <si>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</si>
  <si>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</si>
  <si>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</si>
  <si>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</si>
  <si>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</si>
  <si>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</si>
  <si>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</si>
  <si>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</si>
  <si>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</si>
  <si>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</si>
  <si>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</si>
  <si>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</si>
  <si>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</si>
  <si>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</si>
  <si>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</si>
  <si>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</si>
  <si>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</si>
  <si>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</si>
  <si>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</si>
  <si>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</si>
  <si>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</si>
  <si>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</si>
  <si>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</si>
  <si>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</si>
  <si>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</si>
  <si>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</si>
  <si>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</si>
  <si>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</si>
  <si>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</si>
  <si>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</si>
  <si>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</si>
  <si>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</si>
  <si>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</si>
  <si>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</si>
  <si>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</si>
  <si>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</si>
  <si>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</si>
  <si>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</si>
  <si>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</si>
  <si>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</si>
  <si>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</si>
  <si>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</si>
  <si>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</si>
  <si>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</si>
  <si>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</si>
  <si>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</si>
  <si>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</si>
  <si>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</si>
  <si>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</si>
  <si>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</si>
  <si>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</si>
  <si>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</si>
  <si>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</si>
  <si>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</si>
  <si>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</si>
  <si>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</si>
  <si>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</si>
  <si>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</si>
  <si>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</si>
  <si>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</si>
  <si>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</si>
  <si>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</si>
  <si>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</si>
  <si>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</si>
  <si>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</si>
  <si>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</si>
  <si>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</si>
  <si>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</si>
  <si>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</si>
  <si>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</si>
  <si>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</si>
  <si>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</si>
  <si>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</si>
  <si>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</si>
  <si>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</si>
  <si>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</si>
  <si>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</si>
  <si>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</si>
  <si>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</si>
  <si>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</si>
  <si>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</si>
  <si>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</si>
  <si>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</si>
  <si>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</si>
  <si>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</si>
  <si>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</si>
  <si>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</si>
  <si>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</si>
  <si>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</si>
  <si>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</si>
  <si>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</si>
  <si>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</si>
  <si>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</si>
  <si>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</si>
  <si>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</si>
  <si>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</si>
  <si>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</si>
  <si>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</si>
  <si>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</si>
  <si>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</si>
  <si>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</si>
  <si>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</si>
  <si>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</si>
  <si>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</si>
  <si>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</si>
  <si>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</si>
  <si>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</si>
  <si>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</si>
  <si>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</si>
  <si>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</si>
  <si>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</si>
  <si>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</si>
  <si>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</si>
  <si>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</si>
  <si>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</si>
  <si>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</si>
  <si>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</si>
  <si>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</si>
  <si>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</si>
  <si>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</si>
  <si>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</si>
  <si>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</si>
  <si>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</si>
  <si>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</si>
  <si>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</si>
  <si>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</si>
  <si>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</si>
  <si>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</si>
  <si>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</si>
  <si>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</si>
  <si>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</si>
  <si>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</si>
  <si>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</si>
  <si>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</si>
  <si>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</si>
  <si>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</si>
  <si>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</si>
  <si>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</si>
  <si>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</si>
  <si>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</si>
  <si>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</si>
  <si>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</si>
  <si>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</si>
  <si>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</si>
  <si>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</si>
  <si>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</si>
  <si>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</si>
  <si>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</si>
  <si>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</si>
  <si>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</si>
  <si>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</si>
  <si>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</si>
  <si>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</si>
  <si>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</si>
  <si>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</si>
  <si>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</si>
  <si>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</si>
  <si>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</si>
  <si>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</si>
  <si>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</si>
  <si>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</si>
  <si>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</si>
  <si>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</si>
  <si>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</si>
  <si>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</si>
  <si>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</si>
  <si>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</si>
  <si>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</si>
  <si>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</si>
  <si>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</si>
  <si>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</si>
  <si>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</si>
  <si>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</si>
  <si>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</si>
  <si>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</si>
  <si>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</si>
  <si>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</si>
  <si>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</si>
  <si>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</si>
  <si>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</si>
  <si>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</si>
  <si>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</si>
  <si>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</si>
  <si>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</si>
  <si>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</si>
  <si>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</si>
  <si>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</si>
  <si>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</si>
  <si>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</si>
  <si>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</si>
  <si>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</si>
  <si>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</si>
  <si>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</si>
  <si>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</si>
  <si>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</si>
  <si>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</si>
  <si>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</si>
  <si>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</si>
  <si>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</si>
  <si>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</si>
  <si>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</si>
  <si>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</si>
  <si>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</si>
  <si>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</si>
  <si>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</si>
  <si>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</si>
  <si>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</si>
  <si>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</si>
  <si>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</si>
  <si>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</si>
  <si>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</si>
  <si>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</si>
  <si>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</si>
  <si>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</si>
  <si>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</si>
  <si>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</si>
  <si>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</si>
  <si>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</si>
  <si>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</si>
  <si>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</si>
  <si>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</si>
  <si>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</si>
  <si>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</si>
  <si>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</si>
  <si>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</si>
  <si>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</si>
  <si>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</si>
  <si>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</si>
  <si>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</si>
  <si>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</si>
  <si>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</si>
  <si>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</si>
  <si>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</si>
  <si>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</si>
  <si>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</si>
  <si>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</si>
  <si>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</si>
  <si>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</si>
  <si>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</si>
  <si>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</si>
  <si>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</si>
  <si>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</si>
  <si>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</si>
  <si>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</si>
  <si>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</si>
  <si>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</si>
  <si>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</si>
  <si>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</si>
  <si>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</si>
  <si>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</si>
  <si>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</si>
  <si>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</si>
  <si>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</si>
  <si>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</si>
  <si>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</si>
  <si>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</si>
  <si>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</si>
  <si>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</si>
  <si>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</si>
  <si>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</si>
  <si>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</si>
  <si>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</si>
  <si>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</si>
  <si>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</si>
  <si>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</si>
  <si>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</si>
  <si>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</si>
  <si>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</si>
  <si>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</si>
  <si>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</si>
  <si>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</si>
  <si>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</si>
  <si>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</si>
  <si>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</si>
  <si>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</si>
  <si>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</si>
  <si>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</si>
  <si>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</si>
  <si>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</si>
  <si>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</si>
  <si>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</si>
  <si>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</si>
  <si>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</si>
  <si>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</si>
  <si>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</si>
  <si>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</si>
  <si>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</si>
  <si>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</si>
  <si>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</si>
  <si>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</si>
  <si>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</si>
  <si>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</si>
  <si>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</si>
  <si>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</si>
  <si>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</si>
  <si>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</si>
  <si>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</si>
  <si>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</si>
  <si>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</si>
  <si>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</si>
  <si>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</si>
  <si>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</si>
  <si>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</si>
  <si>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</si>
  <si>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</si>
  <si>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</si>
  <si>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</si>
  <si>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</si>
  <si>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</si>
  <si>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</si>
  <si>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</si>
  <si>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</si>
  <si>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</si>
  <si>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</si>
  <si>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</si>
  <si>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</si>
  <si>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</si>
  <si>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</si>
  <si>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</si>
  <si>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</si>
  <si>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</si>
  <si>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</si>
  <si>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</si>
  <si>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</si>
  <si>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</si>
  <si>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</si>
  <si>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</si>
  <si>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</si>
  <si>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</si>
  <si>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</si>
  <si>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</si>
  <si>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</si>
  <si>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</si>
  <si>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</si>
  <si>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</si>
  <si>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</si>
  <si>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</si>
  <si>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</si>
  <si>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</si>
  <si>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</si>
  <si>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</si>
  <si>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</si>
  <si>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</si>
  <si>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</si>
  <si>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</si>
  <si>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</si>
  <si>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</si>
  <si>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</si>
  <si>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</si>
  <si>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</si>
  <si>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</si>
  <si>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</si>
  <si>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</si>
  <si>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</si>
  <si>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</si>
  <si>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</si>
  <si>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</si>
  <si>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</si>
  <si>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</si>
  <si>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</si>
  <si>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</si>
  <si>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</si>
  <si>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</si>
  <si>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</si>
  <si>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</si>
  <si>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</si>
  <si>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</si>
  <si>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</si>
  <si>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</si>
  <si>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</si>
  <si>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</si>
  <si>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</si>
  <si>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</si>
  <si>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</si>
  <si>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</si>
  <si>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</si>
  <si>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</si>
  <si>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</si>
  <si>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</si>
  <si>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</si>
  <si>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</si>
  <si>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</si>
  <si>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</si>
  <si>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</si>
  <si>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</si>
  <si>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</si>
  <si>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</si>
  <si>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</si>
  <si>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</si>
  <si>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</si>
  <si>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</si>
  <si>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</si>
  <si>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</si>
  <si>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</si>
  <si>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</si>
  <si>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</si>
  <si>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</si>
  <si>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</si>
  <si>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</si>
  <si>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</si>
  <si>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</si>
  <si>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</si>
  <si>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</si>
  <si>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</si>
  <si>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</si>
  <si>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</si>
  <si>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</si>
  <si>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</si>
  <si>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</si>
  <si>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</si>
  <si>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</si>
  <si>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</si>
  <si>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</si>
  <si>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</si>
  <si>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</si>
  <si>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</si>
  <si>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</si>
  <si>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</si>
  <si>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</si>
  <si>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</si>
  <si>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</si>
  <si>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</si>
  <si>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</si>
  <si>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</si>
  <si>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</si>
  <si>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</si>
  <si>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</si>
  <si>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</si>
  <si>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</si>
  <si>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</si>
  <si>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</si>
  <si>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</si>
  <si>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</si>
  <si>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</si>
  <si>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</si>
  <si>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</si>
  <si>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</si>
  <si>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</si>
  <si>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</si>
  <si>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</si>
  <si>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</si>
  <si>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</si>
  <si>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</si>
  <si>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</si>
  <si>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</si>
  <si>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</si>
  <si>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</si>
  <si>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</si>
  <si>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</si>
  <si>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</si>
  <si>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</si>
  <si>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</si>
  <si>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</si>
  <si>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</si>
  <si>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</si>
  <si>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</si>
  <si>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</si>
  <si>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</si>
  <si>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</si>
  <si>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</si>
  <si>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</si>
  <si>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</si>
  <si>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</si>
  <si>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</si>
  <si>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</si>
  <si>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</si>
  <si>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</si>
  <si>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</si>
  <si>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</si>
  <si>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</si>
  <si>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</si>
  <si>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</si>
  <si>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</si>
  <si>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</si>
  <si>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</si>
  <si>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</si>
  <si>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</si>
  <si>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</si>
  <si>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</si>
  <si>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</si>
  <si>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</si>
  <si>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</si>
  <si>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</si>
  <si>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</si>
  <si>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</si>
  <si>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</si>
  <si>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</si>
  <si>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</si>
  <si>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</si>
  <si>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</si>
  <si>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</si>
  <si>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</si>
  <si>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</si>
  <si>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</si>
  <si>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</si>
  <si>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</si>
  <si>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</si>
  <si>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</si>
  <si>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</si>
  <si>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</si>
  <si>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</si>
  <si>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</si>
  <si>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</si>
  <si>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</si>
  <si>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</si>
  <si>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</si>
  <si>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</si>
  <si>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</si>
  <si>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</si>
  <si>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</si>
  <si>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</si>
  <si>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</si>
  <si>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</si>
  <si>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</si>
  <si>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</si>
  <si>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</si>
  <si>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</si>
  <si>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</si>
  <si>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</si>
  <si>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</si>
  <si>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</si>
  <si>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</si>
  <si>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</si>
  <si>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</si>
  <si>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</si>
  <si>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</si>
  <si>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</si>
  <si>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</si>
  <si>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</si>
  <si>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</si>
  <si>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</si>
  <si>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</si>
  <si>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</si>
  <si>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</si>
  <si>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</si>
  <si>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</si>
  <si>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</si>
  <si>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</si>
  <si>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</si>
  <si>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</si>
  <si>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</si>
  <si>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</si>
  <si>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</si>
  <si>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</si>
  <si>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</si>
  <si>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</si>
  <si>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</si>
  <si>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</si>
  <si>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</si>
  <si>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</si>
  <si>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</si>
  <si>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</si>
  <si>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</si>
  <si>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</si>
  <si>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</si>
  <si>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</si>
  <si>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</si>
  <si>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</si>
  <si>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</si>
  <si>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</si>
  <si>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</si>
  <si>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</si>
  <si>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</si>
  <si>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</si>
  <si>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</si>
  <si>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</si>
  <si>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</si>
  <si>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</si>
  <si>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</si>
  <si>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</si>
  <si>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</si>
  <si>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</si>
  <si>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</si>
  <si>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</si>
  <si>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</si>
  <si>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</si>
  <si>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</si>
  <si>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</si>
  <si>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</si>
  <si>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</si>
  <si>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</si>
  <si>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</si>
  <si>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</si>
  <si>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</si>
  <si>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</si>
  <si>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</si>
  <si>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</si>
  <si>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</si>
  <si>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</si>
  <si>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</si>
  <si>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</si>
  <si>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</si>
  <si>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</si>
  <si>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</si>
  <si>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</si>
  <si>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</si>
  <si>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</si>
  <si>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</si>
  <si>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</si>
  <si>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</si>
  <si>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</si>
  <si>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</si>
  <si>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</si>
  <si>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</si>
  <si>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</si>
  <si>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</si>
  <si>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</si>
  <si>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</si>
  <si>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</si>
  <si>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</si>
  <si>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</si>
  <si>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</si>
  <si>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</si>
  <si>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</si>
  <si>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</si>
  <si>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</si>
  <si>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</si>
  <si>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</si>
  <si>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</si>
  <si>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</si>
  <si>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</si>
  <si>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</si>
  <si>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</si>
  <si>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</si>
  <si>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</si>
  <si>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</si>
  <si>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</si>
  <si>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</si>
  <si>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</si>
  <si>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</si>
  <si>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</si>
  <si>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</si>
  <si>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</si>
  <si>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</si>
  <si>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</si>
  <si>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</si>
  <si>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</si>
  <si>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</si>
  <si>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</si>
  <si>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</si>
  <si>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</si>
  <si>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</si>
  <si>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</si>
  <si>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</si>
  <si>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</si>
  <si>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</si>
  <si>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</si>
  <si>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</si>
  <si>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</si>
  <si>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</si>
  <si>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</si>
  <si>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</si>
  <si>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</si>
  <si>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</si>
  <si>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</si>
  <si>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</si>
  <si>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</si>
  <si>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</si>
  <si>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</si>
  <si>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</si>
  <si>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</si>
  <si>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</si>
  <si>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</si>
  <si>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</si>
  <si>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</si>
  <si>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</si>
  <si>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</si>
  <si>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</si>
  <si>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</si>
  <si>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</si>
  <si>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</si>
  <si>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</si>
  <si>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</si>
  <si>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</si>
  <si>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</si>
  <si>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</si>
  <si>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</si>
  <si>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</si>
  <si>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</si>
  <si>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</si>
  <si>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</si>
  <si>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</si>
  <si>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</si>
  <si>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</si>
  <si>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</si>
  <si>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</si>
  <si>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</si>
  <si>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</si>
  <si>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</si>
  <si>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</si>
  <si>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</si>
  <si>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</si>
  <si>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</si>
  <si>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</si>
  <si>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</si>
  <si>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</si>
  <si>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</si>
  <si>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</si>
  <si>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</si>
  <si>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</si>
  <si>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</si>
  <si>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</si>
  <si>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</si>
  <si>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</si>
  <si>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</si>
  <si>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</si>
  <si>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</si>
  <si>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</si>
  <si>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</si>
  <si>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</si>
  <si>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</si>
  <si>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</si>
  <si>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</si>
  <si>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</si>
  <si>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</si>
  <si>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</si>
  <si>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</si>
  <si>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</si>
  <si>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</si>
  <si>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</si>
  <si>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</si>
  <si>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</si>
  <si>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</si>
  <si>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</si>
  <si>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</si>
  <si>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</si>
  <si>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</si>
  <si>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</si>
  <si>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</si>
  <si>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</si>
  <si>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</si>
  <si>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</si>
  <si>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</si>
  <si>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</si>
  <si>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</si>
  <si>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</si>
  <si>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</si>
  <si>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</si>
  <si>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</si>
  <si>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</si>
  <si>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</si>
  <si>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</si>
  <si>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</si>
  <si>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</si>
  <si>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</si>
  <si>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</si>
  <si>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</si>
  <si>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</si>
  <si>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</si>
  <si>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</si>
  <si>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</si>
  <si>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</si>
  <si>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</si>
  <si>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</si>
  <si>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</si>
  <si>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</si>
  <si>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</si>
  <si>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</si>
  <si>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</si>
  <si>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</si>
  <si>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</si>
  <si>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</si>
  <si>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</si>
  <si>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</si>
  <si>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</si>
  <si>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</si>
  <si>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</si>
  <si>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</si>
  <si>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</si>
  <si>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</si>
  <si>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</si>
  <si>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</si>
  <si>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</si>
  <si>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</si>
  <si>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</si>
  <si>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</si>
  <si>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</si>
  <si>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</si>
  <si>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</si>
  <si>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</si>
  <si>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</si>
  <si>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</si>
  <si>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</si>
  <si>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</si>
  <si>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</si>
  <si>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</si>
  <si>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</si>
  <si>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</si>
  <si>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</si>
  <si>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</si>
  <si>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</si>
  <si>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</si>
  <si>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</si>
  <si>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</si>
  <si>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</si>
  <si>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</si>
  <si>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</si>
  <si>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</si>
  <si>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</si>
  <si>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</si>
  <si>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</si>
  <si>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</si>
  <si>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</si>
  <si>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</si>
  <si>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</si>
  <si>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</si>
  <si>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</si>
  <si>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</si>
  <si>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</si>
  <si>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</si>
  <si>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</si>
  <si>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</si>
  <si>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</si>
  <si>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</si>
  <si>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</si>
  <si>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</si>
  <si>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</si>
  <si>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</si>
  <si>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</si>
  <si>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</si>
  <si>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</si>
  <si>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</si>
  <si>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</si>
  <si>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</si>
  <si>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</si>
  <si>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</si>
  <si>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</si>
  <si>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</si>
  <si>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</si>
  <si>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</si>
  <si>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</si>
  <si>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</si>
  <si>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</si>
  <si>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</si>
  <si>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</si>
  <si>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</si>
  <si>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</si>
  <si>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</si>
  <si>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</si>
  <si>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</si>
  <si>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</si>
  <si>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</si>
  <si>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</si>
  <si>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</si>
  <si>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</si>
  <si>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</si>
  <si>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</si>
  <si>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</si>
  <si>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</si>
  <si>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</si>
  <si>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</si>
  <si>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</si>
  <si>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</si>
  <si>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</si>
  <si>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</si>
  <si>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</si>
  <si>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</si>
  <si>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</si>
  <si>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</si>
  <si>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</si>
  <si>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</si>
  <si>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</si>
  <si>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</si>
  <si>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</si>
  <si>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</si>
  <si>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</si>
  <si>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</si>
  <si>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</si>
  <si>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</si>
  <si>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</si>
  <si>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</si>
  <si>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</si>
  <si>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</si>
  <si>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</si>
  <si>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</si>
  <si>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</si>
  <si>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</si>
  <si>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</si>
  <si>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</si>
  <si>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</si>
  <si>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</si>
  <si>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</si>
  <si>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</si>
  <si>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</si>
  <si>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</si>
  <si>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</si>
  <si>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</si>
  <si>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</si>
  <si>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</si>
  <si>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</si>
  <si>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</si>
  <si>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</si>
  <si>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</si>
  <si>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</si>
  <si>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</si>
  <si>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</si>
  <si>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</si>
  <si>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</si>
  <si>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</si>
  <si>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</si>
  <si>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</si>
  <si>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</si>
  <si>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</si>
  <si>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</si>
  <si>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</si>
  <si>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</si>
  <si>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</si>
  <si>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</si>
  <si>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</si>
  <si>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</si>
  <si>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</si>
  <si>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</si>
  <si>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</si>
  <si>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</si>
  <si>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</si>
  <si>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</si>
  <si>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</si>
  <si>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</si>
  <si>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</si>
  <si>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</si>
  <si>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</si>
  <si>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</si>
  <si>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</si>
  <si>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</si>
  <si>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</si>
  <si>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</si>
  <si>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</si>
  <si>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</si>
  <si>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</si>
  <si>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</si>
  <si>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</si>
  <si>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</si>
  <si>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</si>
  <si>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</si>
  <si>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</si>
  <si>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</si>
  <si>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</si>
  <si>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</si>
  <si>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</si>
  <si>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</si>
  <si>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</si>
  <si>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</si>
  <si>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</si>
  <si>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</si>
  <si>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</si>
  <si>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</si>
  <si>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</si>
  <si>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</si>
  <si>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</si>
  <si>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</si>
  <si>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</si>
  <si>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</si>
  <si>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</si>
  <si>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</si>
  <si>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</si>
  <si>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</si>
  <si>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</si>
  <si>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</si>
  <si>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</si>
  <si>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</si>
  <si>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</si>
  <si>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</si>
  <si>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</si>
  <si>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</si>
  <si>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</si>
  <si>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</si>
  <si>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</si>
  <si>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</si>
  <si>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</si>
  <si>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</si>
  <si>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</si>
  <si>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</si>
  <si>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</si>
  <si>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</si>
  <si>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</si>
  <si>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</si>
  <si>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</si>
  <si>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</si>
  <si>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</si>
  <si>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</si>
  <si>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</si>
  <si>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</si>
  <si>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</si>
  <si>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</si>
  <si>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</si>
  <si>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</si>
  <si>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</si>
  <si>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</si>
  <si>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</si>
  <si>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</si>
  <si>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</si>
  <si>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</si>
  <si>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</si>
  <si>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</si>
  <si>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</si>
  <si>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</si>
  <si>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</si>
  <si>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</si>
  <si>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</si>
  <si>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</si>
  <si>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</si>
  <si>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</si>
  <si>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</si>
  <si>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</si>
  <si>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</si>
  <si>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</si>
  <si>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</si>
  <si>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</si>
  <si>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</si>
  <si>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</si>
  <si>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</si>
  <si>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</si>
  <si>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</si>
  <si>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</si>
  <si>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</si>
  <si>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</si>
  <si>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</si>
  <si>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</si>
  <si>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</si>
  <si>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</si>
  <si>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</si>
  <si>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</si>
  <si>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</si>
  <si>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</si>
  <si>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</si>
  <si>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</si>
  <si>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</si>
  <si>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</si>
  <si>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</si>
  <si>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</si>
  <si>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</si>
  <si>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</si>
  <si>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</si>
  <si>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</si>
  <si>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</si>
  <si>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</si>
  <si>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</si>
  <si>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</si>
  <si>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</si>
  <si>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</si>
  <si>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</si>
  <si>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</si>
  <si>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</si>
  <si>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</si>
  <si>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</si>
  <si>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</si>
  <si>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</si>
  <si>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</si>
  <si>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</si>
  <si>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</si>
  <si>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</si>
  <si>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</si>
  <si>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</si>
  <si>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</si>
  <si>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</si>
  <si>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</si>
  <si>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</si>
  <si>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</si>
  <si>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</si>
  <si>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</si>
  <si>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</si>
  <si>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</si>
  <si>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</si>
  <si>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</si>
  <si>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</si>
  <si>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</si>
  <si>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</si>
  <si>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</si>
  <si>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</si>
  <si>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</si>
  <si>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</si>
  <si>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</si>
  <si>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</si>
  <si>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</si>
  <si>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</si>
  <si>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</si>
  <si>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</si>
  <si>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</si>
  <si>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</si>
  <si>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</si>
  <si>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</si>
  <si>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</si>
  <si>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</si>
  <si>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</si>
  <si>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</si>
  <si>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</si>
  <si>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</si>
  <si>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</si>
  <si>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</si>
  <si>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</si>
  <si>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</si>
  <si>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</si>
  <si>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</si>
  <si>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</si>
  <si>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</si>
  <si>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</si>
  <si>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</si>
  <si>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</si>
  <si>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</si>
  <si>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</si>
  <si>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</si>
  <si>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</si>
  <si>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</si>
  <si>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</si>
  <si>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</si>
  <si>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</si>
  <si>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</si>
  <si>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</si>
  <si>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</si>
  <si>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</si>
  <si>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</si>
  <si>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</si>
  <si>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</si>
  <si>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</si>
  <si>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</si>
  <si>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</si>
  <si>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</si>
  <si>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</si>
  <si>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</si>
  <si>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</si>
  <si>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</si>
  <si>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</si>
  <si>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</si>
  <si>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</si>
  <si>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</si>
  <si>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</si>
  <si>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</si>
  <si>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</si>
  <si>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</si>
  <si>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</si>
  <si>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</si>
  <si>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</si>
  <si>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</si>
  <si>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</si>
  <si>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</si>
  <si>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</si>
  <si>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</si>
  <si>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</si>
  <si>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</si>
  <si>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</si>
  <si>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</si>
  <si>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</si>
  <si>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</si>
  <si>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</si>
  <si>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</si>
  <si>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</si>
  <si>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</si>
  <si>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</si>
  <si>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</si>
  <si>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</si>
  <si>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</si>
  <si>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</si>
  <si>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</si>
  <si>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</si>
  <si>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</si>
  <si>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</si>
  <si>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</si>
  <si>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</si>
  <si>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</si>
  <si>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</si>
  <si>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</si>
  <si>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</si>
  <si>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</si>
  <si>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</si>
  <si>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</si>
  <si>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</si>
  <si>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</si>
  <si>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</si>
  <si>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</si>
  <si>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</si>
  <si>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</si>
  <si>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</si>
  <si>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</si>
  <si>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</si>
  <si>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</si>
  <si>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</si>
  <si>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</si>
  <si>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</si>
  <si>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</si>
  <si>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</si>
  <si>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</si>
  <si>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</si>
  <si>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</si>
  <si>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</si>
  <si>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</si>
  <si>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</si>
  <si>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</si>
  <si>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</si>
  <si>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</si>
  <si>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</si>
  <si>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</si>
  <si>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</si>
  <si>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</si>
  <si>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</si>
  <si>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</si>
  <si>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</si>
  <si>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</si>
  <si>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</si>
  <si>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</si>
  <si>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</si>
  <si>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</si>
  <si>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</si>
  <si>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</si>
  <si>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</si>
  <si>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</si>
  <si>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</si>
  <si>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</si>
  <si>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</si>
  <si>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</si>
  <si>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</si>
  <si>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</si>
  <si>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</si>
  <si>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</si>
  <si>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</si>
  <si>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</si>
  <si>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</si>
  <si>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</si>
  <si>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</si>
  <si>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</si>
  <si>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</si>
  <si>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</si>
  <si>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</si>
  <si>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</si>
  <si>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</si>
  <si>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</si>
  <si>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</si>
  <si>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</si>
  <si>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</si>
  <si>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</si>
  <si>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</si>
  <si>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</si>
  <si>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</si>
  <si>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</si>
  <si>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</si>
  <si>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</si>
  <si>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</si>
  <si>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</si>
  <si>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</si>
  <si>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</si>
  <si>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</si>
  <si>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</si>
  <si>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</si>
  <si>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</si>
  <si>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</si>
  <si>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</si>
  <si>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</si>
  <si>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</si>
  <si>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</si>
  <si>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</si>
  <si>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</si>
  <si>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</si>
  <si>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</si>
  <si>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</si>
  <si>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</si>
  <si>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</si>
  <si>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</si>
  <si>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</si>
  <si>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</si>
  <si>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</si>
  <si>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</si>
  <si>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</si>
  <si>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</si>
  <si>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</si>
  <si>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</si>
  <si>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</si>
  <si>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</si>
  <si>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</si>
  <si>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</si>
  <si>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</si>
  <si>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</si>
  <si>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</si>
  <si>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</si>
  <si>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</si>
  <si>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</si>
  <si>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</si>
  <si>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</si>
  <si>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</si>
  <si>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</si>
  <si>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</si>
  <si>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</si>
  <si>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</si>
  <si>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</si>
  <si>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</si>
  <si>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</si>
  <si>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</si>
  <si>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</si>
  <si>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</si>
  <si>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</si>
  <si>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</si>
  <si>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</si>
  <si>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</si>
  <si>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</si>
  <si>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</si>
  <si>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</si>
  <si>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</si>
  <si>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</si>
  <si>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</si>
  <si>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</si>
  <si>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</si>
  <si>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</si>
  <si>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</si>
  <si>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</si>
  <si>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</si>
  <si>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</si>
  <si>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</si>
  <si>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</si>
  <si>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</si>
  <si>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</si>
  <si>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</si>
  <si>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</si>
  <si>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</si>
  <si>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</si>
  <si>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</si>
  <si>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</si>
  <si>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</si>
  <si>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</si>
  <si>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</si>
  <si>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</si>
  <si>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</si>
  <si>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</si>
  <si>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</si>
  <si>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</si>
  <si>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</si>
  <si>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</si>
  <si>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</si>
  <si>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</si>
  <si>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</si>
  <si>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</si>
  <si>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</si>
  <si>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</si>
  <si>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</si>
  <si>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</si>
  <si>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</si>
  <si>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</si>
  <si>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</si>
  <si>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</si>
  <si>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</si>
  <si>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</si>
  <si>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</si>
  <si>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</si>
  <si>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</si>
  <si>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</si>
  <si>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</si>
  <si>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</si>
  <si>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</si>
  <si>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</si>
  <si>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</si>
  <si>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</si>
  <si>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</si>
  <si>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</si>
  <si>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</si>
  <si>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</si>
  <si>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</si>
  <si>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</si>
  <si>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</si>
  <si>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</si>
  <si>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</si>
  <si>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</si>
  <si>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</si>
  <si>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</si>
  <si>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</si>
  <si>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</si>
  <si>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</si>
  <si>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</si>
  <si>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</si>
  <si>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</si>
  <si>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</si>
  <si>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</si>
  <si>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</si>
  <si>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</si>
  <si>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</si>
  <si>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</si>
  <si>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</si>
  <si>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</si>
  <si>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</si>
  <si>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</si>
  <si>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</si>
  <si>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</si>
  <si>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</si>
  <si>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</si>
  <si>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</si>
  <si>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</si>
  <si>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</si>
  <si>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</si>
  <si>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</si>
  <si>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</si>
  <si>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</si>
  <si>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</si>
  <si>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</si>
  <si>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</si>
  <si>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</si>
  <si>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</si>
  <si>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</si>
  <si>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</si>
  <si>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</si>
  <si>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</si>
  <si>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</si>
  <si>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</si>
  <si>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</si>
  <si>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</si>
  <si>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</si>
  <si>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</si>
  <si>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</si>
  <si>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</si>
  <si>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</si>
  <si>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</si>
  <si>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</si>
  <si>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</si>
  <si>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</si>
  <si>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</si>
  <si>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</si>
  <si>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</si>
  <si>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</si>
  <si>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</si>
  <si>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</si>
  <si>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</si>
  <si>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</si>
  <si>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</si>
  <si>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</si>
  <si>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</si>
  <si>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</si>
  <si>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</si>
  <si>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</si>
  <si>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</si>
  <si>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</si>
  <si>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</si>
  <si>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</si>
  <si>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</si>
  <si>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</si>
  <si>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</si>
  <si>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</si>
  <si>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</si>
  <si>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</si>
  <si>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</si>
  <si>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</si>
  <si>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</si>
  <si>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</si>
  <si>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</si>
  <si>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</si>
  <si>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</si>
  <si>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</si>
  <si>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</si>
  <si>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</si>
  <si>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</si>
  <si>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</si>
  <si>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</si>
  <si>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</si>
  <si>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</si>
  <si>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</si>
  <si>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</si>
  <si>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</si>
  <si>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</si>
  <si>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</si>
  <si>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</si>
  <si>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</si>
  <si>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</si>
  <si>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</si>
  <si>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</si>
  <si>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</si>
  <si>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</si>
  <si>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</si>
  <si>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</si>
  <si>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</si>
  <si>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</si>
  <si>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</si>
  <si>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</si>
  <si>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</si>
  <si>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</si>
  <si>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</si>
  <si>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</si>
  <si>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</si>
  <si>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</si>
  <si>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</si>
  <si>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</si>
  <si>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</si>
  <si>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</si>
  <si>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</si>
  <si>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</si>
  <si>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</si>
  <si>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</si>
  <si>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</si>
  <si>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</si>
  <si>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</si>
  <si>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</si>
  <si>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</si>
  <si>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</si>
  <si>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</si>
  <si>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</si>
  <si>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</si>
  <si>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</si>
  <si>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</si>
  <si>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</si>
  <si>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</si>
  <si>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</si>
  <si>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</si>
  <si>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</si>
  <si>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</si>
  <si>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</si>
  <si>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</si>
  <si>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</si>
  <si>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</si>
  <si>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</si>
  <si>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</si>
  <si>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</si>
  <si>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</si>
  <si>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</si>
  <si>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</si>
  <si>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</si>
  <si>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</si>
  <si>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</si>
  <si>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</si>
  <si>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</si>
  <si>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</si>
  <si>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</si>
  <si>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</si>
  <si>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</si>
  <si>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</si>
  <si>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</si>
  <si>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</si>
  <si>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</si>
  <si>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</si>
  <si>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</si>
  <si>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</si>
  <si>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</si>
  <si>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</si>
  <si>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</si>
  <si>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</si>
  <si>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</si>
  <si>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</si>
  <si>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</si>
  <si>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</si>
  <si>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</si>
  <si>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</si>
  <si>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</si>
  <si>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</si>
  <si>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</si>
  <si>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</si>
  <si>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</si>
  <si>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</si>
  <si>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</si>
  <si>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</si>
  <si>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</si>
  <si>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</si>
  <si>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</si>
  <si>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</si>
  <si>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</si>
  <si>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</si>
  <si>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</si>
  <si>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</si>
  <si>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</si>
  <si>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</si>
  <si>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</si>
  <si>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</si>
  <si>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</si>
  <si>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</si>
  <si>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</si>
  <si>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</si>
  <si>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</si>
  <si>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</si>
  <si>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</si>
  <si>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</si>
  <si>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</si>
  <si>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</si>
  <si>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</si>
  <si>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</si>
  <si>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</si>
  <si>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</si>
  <si>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</si>
  <si>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</si>
  <si>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</si>
  <si>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</si>
  <si>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</si>
  <si>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</si>
  <si>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</si>
  <si>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</si>
  <si>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</si>
  <si>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</si>
  <si>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</si>
  <si>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</si>
  <si>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</si>
  <si>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</si>
  <si>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</si>
  <si>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</si>
  <si>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</si>
  <si>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</si>
  <si>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</si>
  <si>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</si>
  <si>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</si>
  <si>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</si>
  <si>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</si>
  <si>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</si>
  <si>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</si>
  <si>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</si>
  <si>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</si>
  <si>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</si>
  <si>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</si>
  <si>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</si>
  <si>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</si>
  <si>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</si>
  <si>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</si>
  <si>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</si>
  <si>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</si>
  <si>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</si>
  <si>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</si>
  <si>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</si>
  <si>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</si>
  <si>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</si>
  <si>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</si>
  <si>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</si>
  <si>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</si>
  <si>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</si>
  <si>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</si>
  <si>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</si>
  <si>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</si>
  <si>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</si>
  <si>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</si>
  <si>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</si>
  <si>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</si>
  <si>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</si>
  <si>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</si>
  <si>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</si>
  <si>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</si>
  <si>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</si>
  <si>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</si>
  <si>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</si>
  <si>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</si>
  <si>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</si>
  <si>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</si>
  <si>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</si>
  <si>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</si>
  <si>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</si>
  <si>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</si>
  <si>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</si>
  <si>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</si>
  <si>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</si>
  <si>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</si>
  <si>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</si>
  <si>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</si>
  <si>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</si>
  <si>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</si>
  <si>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</si>
  <si>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</si>
  <si>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</si>
  <si>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</si>
  <si>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</si>
  <si>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</si>
  <si>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</si>
  <si>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</si>
  <si>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</si>
  <si>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</si>
  <si>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</si>
  <si>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</si>
  <si>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</si>
  <si>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</si>
  <si>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</si>
  <si>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</si>
  <si>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</si>
  <si>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</si>
  <si>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</si>
  <si>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</si>
  <si>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</si>
  <si>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</si>
  <si>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</si>
  <si>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</si>
  <si>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</si>
  <si>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</si>
  <si>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</si>
  <si>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</si>
  <si>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</si>
  <si>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</si>
  <si>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</si>
  <si>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</si>
  <si>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</si>
  <si>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</si>
  <si>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</si>
  <si>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</si>
  <si>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</si>
  <si>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</si>
  <si>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</si>
  <si>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</si>
  <si>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</si>
  <si>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</si>
  <si>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</si>
  <si>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</si>
  <si>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</si>
  <si>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</si>
  <si>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</si>
  <si>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</si>
  <si>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</si>
  <si>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</si>
  <si>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</si>
  <si>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</si>
  <si>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</si>
  <si>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</si>
  <si>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</si>
  <si>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</si>
  <si>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</si>
  <si>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</si>
  <si>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</si>
  <si>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</si>
  <si>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</si>
  <si>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</si>
  <si>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</si>
  <si>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</si>
  <si>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</si>
  <si>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</si>
  <si>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</si>
  <si>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</si>
  <si>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</si>
  <si>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</si>
  <si>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</si>
  <si>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</si>
  <si>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</si>
  <si>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</si>
  <si>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</si>
  <si>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</si>
  <si>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</si>
  <si>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</si>
  <si>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</si>
  <si>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</si>
  <si>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</si>
  <si>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</si>
  <si>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</si>
  <si>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</si>
  <si>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</si>
  <si>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</si>
  <si>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</si>
  <si>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</si>
  <si>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</si>
  <si>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</si>
  <si>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</si>
  <si>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</si>
  <si>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</si>
  <si>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</si>
  <si>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</si>
  <si>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</si>
  <si>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</si>
  <si>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</si>
  <si>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</si>
  <si>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</si>
  <si>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</si>
  <si>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</si>
  <si>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</si>
  <si>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</si>
  <si>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</si>
  <si>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</si>
  <si>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</si>
  <si>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</si>
  <si>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</si>
  <si>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</si>
  <si>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</si>
  <si>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</si>
  <si>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</si>
  <si>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</si>
  <si>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</si>
  <si>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</si>
  <si>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</si>
  <si>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</si>
  <si>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</si>
  <si>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</si>
  <si>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</si>
  <si>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</si>
  <si>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</si>
  <si>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</si>
  <si>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</si>
  <si>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</si>
  <si>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</si>
  <si>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</si>
  <si>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</si>
  <si>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</si>
  <si>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</si>
  <si>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</si>
  <si>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</si>
  <si>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</si>
  <si>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</si>
  <si>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</si>
  <si>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</si>
  <si>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</si>
  <si>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</si>
  <si>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</si>
  <si>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</si>
  <si>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</si>
  <si>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</si>
  <si>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</si>
  <si>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</si>
  <si>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</si>
  <si>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</si>
  <si>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</si>
  <si>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</si>
  <si>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</si>
  <si>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</si>
  <si>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</si>
  <si>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</si>
  <si>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</si>
  <si>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</si>
  <si>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</si>
  <si>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</si>
  <si>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</si>
  <si>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</si>
  <si>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</si>
  <si>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</si>
  <si>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</si>
  <si>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</si>
  <si>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</si>
  <si>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</si>
  <si>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</si>
  <si>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</si>
  <si>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</si>
  <si>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</si>
  <si>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</si>
  <si>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</si>
  <si>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</si>
  <si>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</si>
  <si>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</si>
  <si>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</si>
  <si>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</si>
  <si>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</si>
  <si>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</si>
  <si>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</si>
  <si>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</si>
  <si>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</si>
  <si>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</si>
  <si>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</si>
  <si>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</si>
  <si>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</si>
  <si>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</si>
  <si>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</si>
  <si>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</si>
  <si>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</si>
  <si>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</si>
  <si>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</si>
  <si>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</si>
  <si>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</si>
  <si>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</si>
  <si>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</si>
  <si>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</si>
  <si>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</si>
  <si>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</si>
  <si>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</si>
  <si>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</si>
  <si>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</si>
  <si>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</si>
  <si>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</si>
  <si>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</si>
  <si>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</si>
  <si>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</si>
  <si>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</si>
  <si>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</si>
  <si>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</si>
  <si>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</si>
  <si>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</si>
  <si>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</si>
  <si>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</si>
  <si>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</si>
  <si>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</si>
  <si>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</si>
  <si>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</si>
  <si>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</si>
  <si>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</si>
  <si>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</si>
  <si>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</si>
  <si>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</si>
  <si>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</si>
  <si>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</si>
  <si>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</si>
  <si>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</si>
  <si>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</si>
  <si>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</si>
  <si>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</si>
  <si>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</si>
  <si>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</si>
  <si>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</si>
  <si>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</si>
  <si>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</si>
  <si>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</si>
  <si>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</si>
  <si>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</si>
  <si>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</si>
  <si>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</si>
  <si>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</si>
  <si>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</si>
  <si>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</si>
  <si>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</si>
  <si>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</si>
  <si>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</si>
  <si>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</si>
  <si>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</si>
  <si>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</si>
  <si>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</si>
  <si>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</si>
  <si>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</si>
  <si>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</si>
  <si>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</si>
  <si>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</si>
  <si>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</si>
  <si>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</si>
  <si>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</si>
  <si>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</si>
  <si>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</si>
  <si>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</si>
  <si>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</si>
  <si>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</si>
  <si>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</si>
  <si>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</si>
  <si>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</si>
  <si>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</si>
  <si>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</si>
  <si>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</si>
  <si>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</si>
  <si>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</si>
  <si>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</si>
  <si>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</si>
  <si>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</si>
  <si>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</si>
  <si>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</si>
  <si>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</si>
  <si>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</si>
  <si>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</si>
  <si>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</si>
  <si>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</si>
  <si>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</si>
  <si>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</si>
  <si>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</si>
  <si>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</si>
  <si>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</si>
  <si>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</si>
  <si>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</si>
  <si>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</si>
  <si>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</si>
  <si>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</si>
  <si>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</si>
  <si>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</si>
  <si>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</si>
  <si>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</si>
  <si>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</si>
  <si>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</si>
  <si>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</si>
  <si>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</si>
  <si>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</si>
  <si>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</si>
  <si>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</si>
  <si>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</si>
  <si>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</si>
  <si>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</si>
  <si>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</si>
  <si>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</si>
  <si>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</si>
  <si>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</si>
  <si>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</si>
  <si>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</si>
  <si>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</si>
  <si>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</si>
  <si>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</si>
  <si>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</si>
  <si>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</si>
  <si>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</si>
  <si>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</si>
  <si>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</si>
  <si>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</si>
  <si>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</si>
  <si>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</si>
  <si>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</si>
  <si>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</si>
  <si>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</si>
  <si>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</si>
  <si>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</si>
  <si>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</si>
  <si>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</si>
  <si>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</si>
  <si>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</si>
  <si>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</si>
  <si>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</si>
  <si>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</si>
  <si>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</si>
  <si>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</si>
  <si>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</si>
  <si>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</si>
  <si>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</si>
  <si>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</si>
  <si>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</si>
  <si>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</si>
  <si>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</si>
  <si>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</si>
  <si>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</si>
  <si>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</si>
  <si>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</si>
  <si>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</si>
  <si>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</si>
  <si>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</si>
  <si>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</si>
  <si>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</si>
  <si>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</si>
  <si>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</si>
  <si>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</si>
  <si>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</si>
  <si>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</si>
  <si>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</si>
  <si>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</si>
  <si>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</si>
  <si>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</si>
  <si>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</si>
  <si>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</si>
  <si>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</si>
  <si>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</si>
  <si>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</si>
  <si>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</si>
  <si>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</si>
  <si>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</si>
  <si>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</si>
  <si>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</si>
  <si>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</si>
  <si>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</si>
  <si>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</si>
  <si>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</si>
  <si>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</si>
  <si>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</si>
  <si>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</si>
  <si>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</si>
  <si>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</si>
  <si>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</si>
  <si>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</si>
  <si>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</si>
  <si>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</si>
  <si>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</si>
  <si>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</si>
  <si>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</si>
  <si>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</si>
  <si>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</si>
  <si>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</si>
  <si>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</si>
  <si>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</si>
  <si>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</si>
  <si>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</si>
  <si>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</si>
  <si>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</si>
  <si>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</si>
  <si>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</si>
  <si>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</si>
  <si>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</si>
  <si>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</si>
  <si>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</si>
  <si>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</si>
  <si>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</si>
  <si>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</si>
  <si>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</si>
  <si>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</si>
  <si>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</si>
  <si>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</si>
  <si>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</si>
  <si>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</si>
  <si>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</si>
  <si>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</si>
  <si>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</si>
  <si>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</si>
  <si>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</si>
  <si>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</si>
  <si>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</si>
  <si>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</si>
  <si>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</si>
  <si>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</si>
  <si>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</si>
  <si>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</si>
  <si>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</si>
  <si>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</si>
  <si>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</si>
  <si>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</si>
  <si>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</si>
  <si>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</si>
  <si>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</si>
  <si>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</si>
  <si>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</si>
  <si>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</si>
  <si>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</si>
  <si>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</si>
  <si>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</si>
  <si>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</si>
  <si>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</si>
  <si>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</si>
  <si>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</si>
  <si>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</si>
  <si>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</si>
  <si>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</si>
  <si>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</si>
  <si>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</si>
  <si>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</si>
  <si>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</si>
  <si>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</si>
  <si>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</si>
  <si>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</si>
  <si>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</si>
  <si>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</si>
  <si>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</si>
  <si>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</si>
  <si>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</si>
  <si>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</si>
  <si>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</si>
  <si>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</si>
  <si>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</si>
  <si>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</si>
  <si>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</si>
  <si>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</si>
  <si>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</si>
  <si>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</si>
  <si>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</si>
  <si>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</si>
  <si>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</si>
  <si>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</si>
  <si>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</si>
  <si>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</si>
  <si>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</si>
  <si>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</si>
  <si>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</si>
  <si>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</si>
  <si>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</si>
  <si>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</si>
  <si>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</si>
  <si>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</si>
  <si>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</si>
  <si>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</si>
  <si>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</si>
  <si>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</si>
  <si>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</si>
  <si>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</si>
  <si>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</si>
  <si>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</si>
  <si>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</si>
  <si>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</si>
  <si>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</si>
  <si>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</si>
  <si>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</si>
  <si>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</si>
  <si>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</si>
  <si>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</si>
  <si>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</si>
  <si>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</si>
  <si>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</si>
  <si>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</si>
  <si>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</si>
  <si>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</si>
  <si>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</si>
  <si>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</si>
  <si>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</si>
  <si>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</si>
  <si>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</si>
  <si>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</si>
  <si>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</si>
  <si>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</si>
  <si>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</si>
  <si>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</si>
  <si>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</si>
  <si>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</si>
  <si>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</si>
  <si>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</si>
  <si>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</si>
  <si>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</si>
  <si>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</si>
  <si>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</si>
  <si>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</si>
  <si>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</si>
  <si>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</si>
  <si>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</si>
  <si>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</si>
  <si>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</si>
  <si>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</si>
  <si>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</si>
  <si>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</si>
  <si>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</si>
  <si>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</si>
  <si>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</si>
  <si>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</si>
  <si>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</si>
  <si>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</si>
  <si>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</si>
  <si>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</si>
  <si>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</si>
  <si>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</si>
  <si>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</si>
  <si>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</si>
  <si>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</si>
  <si>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</si>
  <si>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</si>
  <si>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</si>
  <si>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</si>
  <si>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</si>
  <si>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</si>
  <si>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</si>
  <si>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</si>
  <si>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</si>
  <si>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</si>
  <si>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</si>
  <si>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</si>
  <si>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</si>
  <si>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</si>
  <si>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</si>
  <si>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</si>
  <si>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</si>
  <si>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</si>
  <si>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</si>
  <si>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</si>
  <si>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</si>
  <si>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</si>
  <si>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</si>
  <si>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</si>
  <si>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</si>
  <si>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</si>
  <si>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</si>
  <si>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</si>
  <si>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</si>
  <si>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</si>
  <si>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</si>
  <si>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</si>
  <si>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</si>
  <si>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</si>
  <si>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</si>
  <si>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</si>
  <si>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</si>
  <si>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</si>
  <si>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</si>
  <si>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</si>
  <si>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</si>
  <si>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</si>
  <si>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</si>
  <si>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</si>
  <si>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</si>
  <si>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</si>
  <si>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</si>
  <si>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</si>
  <si>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</si>
  <si>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</si>
  <si>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</si>
  <si>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</si>
  <si>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</si>
  <si>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</si>
  <si>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</si>
  <si>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</si>
  <si>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</si>
  <si>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</si>
  <si>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</si>
  <si>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</si>
  <si>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</si>
  <si>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</si>
  <si>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</si>
  <si>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</si>
  <si>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</si>
  <si>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</si>
  <si>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</si>
  <si>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</si>
  <si>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</si>
  <si>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</si>
  <si>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</si>
  <si>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</si>
  <si>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</si>
  <si>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</si>
  <si>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</si>
  <si>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</si>
  <si>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</si>
  <si>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</si>
  <si>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</si>
  <si>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</si>
  <si>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</si>
  <si>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</si>
  <si>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</si>
  <si>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</si>
  <si>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</si>
  <si>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</si>
  <si>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</si>
  <si>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</si>
  <si>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</si>
  <si>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</si>
  <si>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</si>
  <si>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</si>
  <si>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</si>
  <si>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</si>
  <si>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</si>
  <si>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</si>
  <si>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</si>
  <si>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</si>
  <si>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</si>
  <si>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</si>
  <si>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</si>
  <si>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</si>
  <si>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</si>
  <si>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</si>
  <si>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</si>
  <si>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</si>
  <si>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</si>
  <si>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</si>
  <si>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</si>
  <si>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</si>
  <si>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</si>
  <si>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</si>
  <si>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</si>
  <si>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</si>
  <si>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</si>
  <si>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</si>
  <si>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</si>
  <si>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</si>
  <si>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</si>
  <si>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</si>
  <si>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</si>
  <si>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</si>
  <si>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</si>
  <si>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</si>
  <si>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</si>
  <si>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</si>
  <si>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</si>
  <si>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</si>
  <si>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</si>
  <si>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</si>
  <si>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</si>
  <si>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</si>
  <si>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</si>
  <si>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</si>
  <si>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</si>
  <si>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</si>
  <si>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</si>
  <si>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</si>
  <si>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</si>
  <si>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</si>
  <si>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</si>
  <si>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</si>
  <si>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</si>
  <si>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</si>
  <si>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</si>
  <si>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</si>
  <si>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</si>
  <si>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</si>
  <si>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</si>
  <si>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</si>
  <si>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</si>
  <si>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</si>
  <si>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</si>
  <si>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</si>
  <si>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</si>
  <si>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</si>
  <si>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</si>
  <si>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</si>
  <si>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</si>
  <si>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</si>
  <si>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</si>
  <si>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</si>
  <si>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</si>
  <si>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</si>
  <si>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</si>
  <si>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</si>
  <si>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</si>
  <si>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</si>
  <si>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</si>
  <si>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</si>
  <si>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</si>
  <si>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</si>
  <si>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</si>
  <si>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</si>
  <si>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</si>
  <si>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</si>
  <si>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</si>
  <si>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</si>
  <si>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</si>
  <si>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</si>
  <si>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</si>
  <si>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</si>
  <si>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</si>
  <si>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</si>
  <si>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</si>
  <si>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</si>
  <si>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</si>
  <si>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</si>
  <si>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</si>
  <si>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</si>
  <si>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</si>
  <si>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</si>
  <si>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</si>
  <si>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</si>
  <si>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</si>
  <si>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</si>
  <si>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</si>
  <si>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</si>
  <si>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</si>
  <si>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</si>
  <si>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</si>
  <si>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</si>
  <si>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</si>
  <si>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</si>
  <si>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</si>
  <si>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</si>
  <si>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</si>
  <si>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</si>
  <si>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</si>
  <si>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</si>
  <si>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</si>
  <si>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</si>
  <si>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</si>
  <si>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</si>
  <si>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</si>
  <si>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</si>
  <si>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</si>
  <si>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</si>
  <si>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</si>
  <si>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</si>
  <si>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</si>
  <si>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</si>
  <si>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</si>
  <si>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</si>
  <si>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</si>
  <si>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</si>
  <si>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</si>
  <si>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</si>
  <si>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</si>
  <si>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</si>
  <si>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</si>
  <si>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</si>
  <si>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</si>
  <si>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</si>
  <si>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</si>
  <si>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</si>
  <si>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</si>
  <si>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</si>
  <si>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</si>
  <si>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</si>
  <si>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</si>
  <si>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</si>
  <si>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</si>
  <si>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</si>
  <si>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</si>
  <si>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</si>
  <si>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</si>
  <si>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</si>
  <si>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</si>
  <si>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</si>
  <si>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</si>
  <si>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</si>
  <si>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</si>
  <si>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</si>
  <si>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</si>
  <si>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</si>
  <si>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</si>
  <si>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</si>
  <si>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</si>
  <si>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</si>
  <si>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</si>
  <si>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</si>
  <si>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</si>
  <si>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</si>
  <si>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</si>
  <si>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</si>
  <si>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</si>
  <si>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</si>
  <si>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</si>
  <si>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</si>
  <si>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</si>
  <si>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</si>
  <si>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</si>
  <si>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</si>
  <si>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</si>
  <si>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</si>
  <si>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</si>
  <si>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</si>
  <si>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</si>
  <si>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</si>
  <si>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</si>
  <si>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</si>
  <si>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</si>
  <si>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</si>
  <si>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</si>
  <si>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</si>
  <si>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</si>
  <si>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</si>
  <si>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</si>
  <si>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</si>
  <si>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</si>
  <si>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</si>
  <si>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</si>
  <si>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</si>
  <si>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</si>
  <si>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</si>
  <si>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</si>
  <si>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</si>
  <si>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</si>
  <si>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</si>
  <si>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</si>
  <si>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</si>
  <si>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</si>
  <si>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</si>
  <si>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</si>
  <si>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</si>
  <si>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</si>
  <si>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</si>
  <si>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</si>
  <si>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</si>
  <si>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</si>
  <si>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</si>
  <si>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</si>
  <si>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</si>
  <si>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</si>
  <si>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</si>
  <si>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</si>
  <si>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</si>
  <si>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</si>
  <si>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</si>
  <si>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</si>
  <si>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</si>
  <si>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</si>
  <si>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</si>
  <si>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</si>
  <si>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</si>
  <si>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</si>
  <si>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</si>
  <si>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</si>
  <si>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</si>
  <si>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</si>
  <si>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</si>
  <si>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</si>
  <si>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</si>
  <si>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</si>
  <si>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</si>
  <si>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</si>
  <si>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</si>
  <si>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</si>
  <si>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</si>
  <si>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</si>
  <si>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</si>
  <si>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</si>
  <si>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</si>
  <si>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</si>
  <si>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</si>
  <si>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</si>
  <si>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</si>
  <si>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</si>
  <si>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</si>
  <si>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</si>
  <si>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</si>
  <si>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</si>
  <si>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</si>
  <si>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</si>
  <si>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</si>
  <si>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</si>
  <si>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</si>
  <si>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</si>
  <si>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</si>
  <si>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</si>
  <si>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</si>
  <si>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</si>
  <si>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</si>
  <si>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</si>
  <si>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</si>
  <si>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</si>
  <si>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</si>
  <si>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</si>
  <si>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</si>
  <si>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</si>
  <si>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</si>
  <si>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</si>
  <si>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</si>
  <si>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</si>
  <si>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</si>
  <si>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</si>
  <si>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</si>
  <si>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</si>
  <si>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</si>
  <si>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</si>
  <si>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</si>
  <si>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</si>
  <si>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</si>
  <si>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</si>
  <si>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</si>
  <si>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</si>
  <si>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</si>
  <si>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</si>
  <si>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</si>
  <si>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</si>
  <si>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</si>
  <si>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</si>
  <si>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</si>
  <si>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</si>
  <si>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</si>
  <si>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</si>
  <si>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</si>
  <si>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</si>
  <si>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</si>
  <si>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</si>
  <si>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</si>
  <si>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</si>
  <si>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</si>
  <si>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</si>
  <si>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</si>
  <si>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</si>
  <si>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</si>
  <si>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</si>
  <si>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</si>
  <si>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</si>
  <si>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</si>
  <si>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</si>
  <si>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</si>
  <si>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</si>
  <si>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</si>
  <si>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</si>
  <si>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</si>
  <si>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</si>
  <si>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</si>
  <si>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</si>
  <si>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</si>
  <si>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</si>
  <si>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</si>
  <si>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</si>
  <si>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</si>
  <si>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</si>
  <si>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</si>
  <si>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</si>
  <si>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</si>
  <si>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</si>
  <si>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</si>
  <si>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</si>
  <si>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</si>
  <si>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</si>
  <si>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</si>
  <si>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</si>
  <si>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</si>
  <si>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</si>
  <si>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</si>
  <si>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</si>
  <si>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</si>
  <si>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</si>
  <si>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</si>
  <si>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</si>
  <si>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</si>
  <si>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</si>
  <si>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</si>
  <si>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</si>
  <si>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</si>
  <si>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</si>
  <si>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</si>
  <si>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</si>
  <si>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</si>
  <si>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</si>
  <si>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</si>
  <si>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</si>
  <si>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</si>
  <si>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</si>
  <si>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</si>
  <si>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</si>
  <si>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</si>
  <si>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</si>
  <si>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</si>
  <si>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</si>
  <si>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</si>
  <si>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</si>
  <si>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</si>
  <si>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</si>
  <si>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</si>
  <si>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</si>
  <si>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</si>
  <si>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</si>
  <si>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</si>
  <si>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</si>
  <si>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</si>
  <si>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</si>
  <si>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</si>
  <si>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</si>
  <si>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</si>
  <si>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</si>
  <si>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</si>
  <si>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</si>
  <si>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</si>
  <si>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</si>
  <si>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</si>
  <si>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</si>
  <si>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</si>
  <si>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</si>
  <si>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</si>
  <si>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</si>
  <si>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</si>
  <si>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</si>
  <si>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</si>
  <si>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</si>
  <si>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</si>
  <si>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</si>
  <si>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</si>
  <si>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</si>
  <si>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</si>
  <si>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</si>
  <si>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</si>
  <si>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</si>
  <si>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</si>
  <si>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</si>
  <si>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</si>
  <si>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</si>
  <si>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</si>
  <si>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</si>
  <si>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</si>
  <si>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</si>
  <si>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</si>
  <si>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</si>
  <si>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</si>
  <si>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</si>
  <si>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</si>
  <si>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</si>
  <si>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</si>
  <si>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</si>
  <si>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</si>
  <si>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</si>
  <si>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</si>
  <si>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</si>
  <si>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</si>
  <si>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</si>
  <si>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</si>
  <si>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</si>
  <si>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</si>
  <si>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</si>
  <si>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</si>
  <si>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</si>
  <si>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</si>
  <si>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</si>
  <si>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</si>
  <si>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</si>
  <si>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</si>
  <si>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</si>
  <si>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</si>
  <si>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</si>
  <si>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</si>
  <si>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</si>
  <si>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</si>
  <si>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</si>
  <si>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</si>
  <si>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</si>
  <si>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</si>
  <si>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</si>
  <si>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</si>
  <si>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</si>
  <si>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</si>
  <si>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</si>
  <si>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</si>
  <si>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</si>
  <si>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</si>
  <si>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</si>
  <si>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</si>
  <si>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</si>
  <si>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</si>
  <si>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</si>
  <si>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</si>
  <si>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</si>
  <si>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</si>
  <si>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</si>
  <si>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</si>
  <si>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</si>
  <si>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</si>
  <si>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</si>
  <si>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</si>
  <si>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</si>
  <si>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</si>
  <si>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</si>
  <si>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</si>
  <si>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</si>
  <si>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</si>
  <si>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</si>
  <si>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</si>
  <si>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</si>
  <si>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</si>
  <si>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</si>
  <si>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</si>
  <si>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</si>
  <si>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</si>
  <si>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</si>
  <si>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</si>
  <si>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</si>
  <si>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</si>
  <si>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</si>
  <si>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</si>
  <si>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</si>
  <si>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</si>
  <si>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</si>
  <si>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</si>
  <si>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</si>
  <si>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</si>
  <si>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</si>
  <si>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</si>
  <si>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</si>
  <si>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</si>
  <si>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</si>
  <si>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</si>
  <si>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</si>
  <si>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</si>
  <si>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</si>
  <si>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</si>
  <si>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</si>
  <si>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</si>
  <si>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</si>
  <si>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</si>
  <si>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</si>
  <si>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</si>
  <si>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</si>
  <si>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</si>
  <si>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</si>
  <si>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</si>
  <si>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</si>
  <si>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</si>
  <si>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</si>
  <si>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</si>
  <si>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</si>
  <si>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</si>
  <si>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</si>
  <si>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</si>
  <si>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</si>
  <si>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</si>
  <si>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</si>
  <si>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</si>
  <si>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</si>
  <si>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</si>
  <si>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</si>
  <si>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</si>
  <si>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</si>
  <si>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</si>
  <si>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</si>
  <si>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</si>
  <si>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</si>
  <si>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</si>
  <si>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</si>
  <si>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</si>
  <si>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</si>
  <si>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</si>
  <si>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</si>
  <si>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</si>
  <si>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</si>
  <si>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</si>
  <si>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</si>
  <si>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</si>
  <si>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</si>
  <si>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</si>
  <si>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</si>
  <si>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</si>
  <si>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</si>
  <si>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</si>
  <si>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</si>
  <si>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</si>
  <si>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</si>
  <si>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</si>
  <si>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</si>
  <si>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</si>
  <si>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</si>
  <si>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</si>
  <si>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</si>
  <si>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</si>
  <si>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</si>
  <si>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</si>
  <si>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</si>
  <si>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</si>
  <si>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</si>
  <si>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</si>
  <si>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</si>
  <si>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</si>
  <si>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</si>
  <si>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</si>
  <si>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</si>
  <si>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</si>
  <si>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</si>
  <si>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</si>
  <si>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</si>
  <si>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</si>
  <si>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</si>
  <si>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</si>
  <si>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</si>
  <si>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</si>
  <si>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</si>
  <si>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</si>
  <si>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</si>
  <si>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</si>
  <si>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</si>
  <si>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</si>
  <si>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</si>
  <si>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</si>
  <si>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</si>
  <si>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</si>
  <si>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</si>
  <si>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</si>
  <si>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</si>
  <si>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</si>
  <si>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</si>
  <si>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</si>
  <si>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</si>
  <si>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</si>
  <si>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</si>
  <si>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</si>
  <si>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</si>
  <si>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</si>
  <si>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</si>
  <si>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</si>
  <si>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</si>
  <si>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</si>
  <si>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</si>
  <si>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</si>
  <si>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</si>
  <si>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</si>
  <si>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</si>
  <si>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</si>
  <si>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</si>
  <si>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</si>
  <si>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</si>
  <si>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</si>
  <si>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</si>
  <si>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</si>
  <si>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</si>
  <si>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</si>
  <si>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</si>
  <si>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</si>
  <si>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</si>
  <si>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</si>
  <si>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</si>
  <si>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</si>
  <si>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</si>
  <si>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</si>
  <si>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</si>
  <si>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</si>
  <si>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</si>
  <si>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</si>
  <si>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</si>
  <si>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</si>
  <si>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</si>
  <si>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</si>
  <si>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</si>
  <si>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</si>
  <si>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</si>
  <si>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</si>
  <si>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</si>
  <si>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</si>
  <si>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</si>
  <si>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</si>
  <si>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</si>
  <si>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</si>
  <si>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</si>
  <si>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</si>
  <si>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</si>
  <si>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</si>
  <si>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</si>
  <si>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</si>
  <si>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</si>
  <si>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</si>
  <si>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</si>
  <si>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</si>
  <si>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</si>
  <si>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</si>
  <si>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</si>
  <si>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</si>
  <si>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</si>
  <si>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</si>
  <si>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</si>
  <si>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</si>
  <si>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</si>
  <si>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</si>
  <si>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</si>
  <si>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</si>
  <si>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</si>
  <si>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</si>
  <si>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</si>
  <si>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</si>
  <si>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</si>
  <si>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</si>
  <si>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</si>
  <si>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</si>
  <si>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</si>
  <si>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</si>
  <si>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</si>
  <si>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</si>
  <si>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</si>
  <si>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</si>
  <si>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</si>
  <si>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</si>
  <si>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</si>
  <si>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</si>
  <si>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</si>
  <si>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</si>
  <si>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</si>
  <si>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</si>
  <si>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</si>
  <si>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</si>
  <si>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</si>
  <si>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</si>
  <si>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</si>
  <si>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</si>
  <si>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</si>
  <si>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</si>
  <si>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</si>
  <si>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</si>
  <si>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</si>
  <si>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</si>
  <si>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</si>
  <si>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</si>
  <si>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</si>
  <si>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</si>
  <si>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</si>
  <si>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</si>
  <si>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</si>
  <si>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</si>
  <si>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</si>
  <si>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</si>
  <si>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</si>
  <si>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</si>
  <si>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</si>
  <si>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</si>
  <si>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</si>
  <si>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</si>
  <si>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</si>
  <si>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</si>
  <si>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</si>
  <si>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</si>
  <si>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</si>
  <si>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</si>
  <si>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</si>
  <si>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</si>
  <si>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</si>
  <si>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</si>
  <si>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</si>
  <si>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</si>
  <si>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</si>
  <si>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</si>
  <si>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</si>
  <si>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</si>
  <si>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</si>
  <si>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</si>
  <si>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</si>
  <si>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</si>
  <si>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</si>
  <si>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</si>
  <si>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</si>
  <si>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</si>
  <si>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</si>
  <si>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</si>
  <si>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</si>
  <si>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</si>
  <si>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</si>
  <si>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</si>
  <si>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</si>
  <si>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</si>
  <si>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</si>
  <si>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</si>
  <si>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</si>
  <si>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</si>
  <si>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</si>
  <si>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</si>
  <si>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</si>
  <si>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</si>
  <si>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</si>
  <si>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</si>
  <si>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</si>
  <si>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</si>
  <si>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</si>
  <si>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</si>
  <si>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</si>
  <si>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</si>
  <si>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</si>
  <si>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</si>
  <si>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</si>
  <si>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</si>
  <si>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</si>
  <si>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</si>
  <si>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</si>
  <si>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</si>
  <si>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</si>
  <si>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</si>
  <si>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</si>
  <si>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</si>
  <si>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</si>
  <si>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</si>
  <si>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</si>
  <si>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</si>
  <si>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</si>
  <si>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</si>
  <si>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</si>
  <si>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</si>
  <si>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</si>
  <si>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</si>
  <si>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</si>
  <si>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</si>
  <si>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</si>
  <si>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</si>
  <si>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</si>
  <si>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</si>
  <si>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</si>
  <si>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</si>
  <si>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</si>
  <si>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</si>
  <si>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</si>
  <si>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</si>
  <si>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</si>
  <si>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</si>
  <si>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</si>
  <si>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</si>
  <si>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</si>
  <si>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</si>
  <si>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</si>
  <si>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</si>
  <si>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</si>
  <si>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</si>
  <si>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</si>
  <si>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</si>
  <si>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</si>
  <si>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</si>
  <si>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</si>
  <si>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</si>
  <si>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</si>
  <si>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</si>
  <si>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</si>
  <si>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</si>
  <si>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</si>
  <si>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</si>
  <si>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</si>
  <si>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</si>
  <si>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</si>
  <si>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</si>
  <si>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</si>
  <si>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</si>
  <si>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</si>
  <si>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</si>
  <si>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</si>
  <si>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</si>
  <si>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</si>
  <si>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</si>
  <si>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</si>
  <si>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</si>
  <si>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</si>
  <si>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</si>
  <si>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</si>
  <si>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</si>
  <si>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</si>
  <si>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</si>
  <si>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</si>
  <si>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</si>
  <si>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</si>
  <si>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</si>
  <si>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</si>
  <si>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</si>
  <si>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</si>
  <si>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</si>
  <si>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</si>
  <si>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</si>
  <si>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</si>
  <si>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</si>
  <si>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</si>
  <si>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</si>
  <si>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</si>
  <si>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</si>
  <si>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</si>
  <si>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</si>
  <si>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</si>
  <si>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</si>
  <si>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</si>
  <si>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</si>
  <si>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</si>
  <si>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</si>
  <si>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</si>
  <si>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</si>
  <si>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</si>
  <si>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</si>
  <si>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</si>
  <si>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</si>
  <si>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</si>
  <si>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</si>
  <si>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</si>
  <si>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</si>
  <si>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</si>
  <si>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</si>
  <si>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</si>
  <si>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</si>
  <si>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</si>
  <si>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</si>
  <si>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</si>
  <si>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</si>
  <si>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</si>
  <si>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</si>
  <si>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</si>
  <si>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</si>
  <si>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</si>
  <si>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</si>
  <si>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</si>
  <si>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</si>
  <si>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</si>
  <si>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</si>
  <si>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</si>
  <si>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</si>
  <si>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</si>
  <si>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</si>
  <si>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</si>
  <si>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</si>
  <si>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</si>
  <si>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</si>
  <si>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</si>
  <si>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</si>
  <si>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</si>
  <si>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</si>
  <si>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</si>
  <si>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</si>
  <si>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</si>
  <si>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</si>
  <si>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</si>
  <si>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</si>
  <si>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</si>
  <si>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</si>
  <si>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</si>
  <si>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</si>
  <si>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</si>
  <si>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</si>
  <si>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</si>
  <si>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</si>
  <si>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</si>
  <si>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</si>
  <si>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</si>
  <si>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</si>
  <si>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</si>
  <si>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</si>
  <si>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</si>
  <si>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</si>
  <si>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</si>
  <si>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</si>
  <si>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</si>
  <si>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</si>
  <si>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</si>
  <si>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</si>
  <si>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</si>
  <si>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</si>
  <si>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</si>
  <si>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</si>
  <si>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</si>
  <si>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</si>
  <si>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</si>
  <si>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</si>
  <si>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</si>
  <si>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</si>
  <si>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</si>
  <si>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</si>
  <si>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</si>
  <si>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</si>
  <si>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</si>
  <si>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</si>
  <si>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</si>
  <si>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</si>
  <si>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</si>
  <si>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</si>
  <si>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</si>
  <si>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</si>
  <si>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</si>
  <si>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</si>
  <si>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</si>
  <si>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</si>
  <si>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</si>
  <si>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</si>
  <si>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</si>
  <si>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</si>
  <si>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</si>
  <si>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</si>
  <si>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</si>
  <si>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</si>
  <si>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</si>
  <si>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</si>
  <si>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</si>
  <si>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</si>
  <si>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</si>
  <si>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</si>
  <si>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</si>
  <si>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</si>
  <si>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</si>
  <si>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</si>
  <si>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</si>
  <si>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</si>
  <si>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</si>
  <si>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</si>
  <si>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</si>
  <si>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</si>
  <si>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</si>
  <si>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</si>
  <si>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</si>
  <si>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</si>
  <si>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</si>
  <si>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</si>
  <si>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</si>
  <si>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</si>
  <si>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</si>
  <si>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</si>
  <si>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</si>
  <si>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</si>
  <si>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</si>
  <si>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</si>
  <si>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</si>
  <si>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</si>
  <si>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</si>
  <si>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</si>
  <si>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</si>
  <si>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</si>
  <si>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</si>
  <si>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</si>
  <si>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</si>
  <si>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</si>
  <si>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</si>
  <si>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</si>
  <si>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</si>
  <si>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</si>
  <si>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</si>
  <si>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</si>
  <si>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</si>
  <si>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</si>
  <si>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</si>
  <si>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</si>
  <si>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</si>
  <si>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</si>
  <si>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</si>
  <si>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</si>
  <si>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</si>
  <si>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</si>
  <si>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</si>
  <si>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</si>
  <si>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</si>
  <si>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</si>
  <si>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</si>
  <si>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</si>
  <si>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</si>
  <si>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</si>
  <si>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</si>
  <si>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</si>
  <si>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</si>
  <si>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</si>
  <si>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</si>
  <si>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</si>
  <si>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</si>
  <si>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</si>
  <si>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</si>
  <si>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</si>
  <si>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</si>
  <si>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</si>
  <si>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</si>
  <si>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</si>
  <si>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</si>
  <si>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</si>
  <si>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</si>
  <si>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</si>
  <si>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</si>
  <si>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</si>
  <si>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</si>
  <si>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</si>
  <si>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</si>
  <si>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</si>
  <si>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</si>
  <si>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</si>
  <si>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</si>
  <si>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</si>
  <si>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</si>
  <si>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</si>
  <si>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</si>
  <si>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</si>
  <si>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</si>
  <si>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</si>
  <si>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</si>
  <si>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</si>
  <si>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</si>
  <si>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</si>
  <si>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</si>
  <si>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</si>
  <si>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</si>
  <si>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</si>
  <si>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</si>
  <si>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</si>
  <si>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</si>
  <si>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</si>
  <si>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</si>
  <si>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</si>
  <si>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</si>
  <si>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</si>
  <si>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</si>
  <si>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</si>
  <si>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</si>
  <si>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</si>
  <si>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</si>
  <si>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</si>
  <si>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</si>
  <si>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</si>
  <si>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</si>
  <si>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</si>
  <si>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</si>
  <si>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</si>
  <si>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</si>
  <si>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</si>
  <si>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</si>
  <si>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</si>
  <si>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</si>
  <si>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</si>
  <si>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</si>
  <si>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</si>
  <si>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</si>
  <si>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</si>
  <si>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</si>
  <si>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</si>
  <si>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</si>
  <si>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</si>
  <si>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</si>
  <si>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</si>
  <si>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</si>
  <si>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</si>
  <si>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</si>
  <si>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</si>
  <si>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</si>
  <si>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</si>
  <si>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</si>
  <si>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</si>
  <si>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</si>
  <si>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</si>
  <si>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</si>
  <si>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</si>
  <si>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</si>
  <si>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</si>
  <si>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</si>
  <si>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</si>
  <si>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</si>
  <si>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</si>
  <si>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</si>
  <si>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</si>
  <si>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</si>
  <si>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</si>
  <si>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</si>
  <si>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</si>
  <si>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</si>
  <si>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</si>
  <si>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</si>
  <si>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</si>
  <si>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</si>
  <si>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</si>
  <si>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</si>
  <si>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</si>
  <si>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</si>
  <si>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</si>
  <si>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</si>
  <si>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</si>
  <si>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</si>
  <si>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</si>
  <si>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</si>
  <si>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</si>
  <si>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</si>
  <si>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</si>
  <si>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</si>
  <si>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</si>
  <si>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</si>
  <si>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</si>
  <si>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</si>
  <si>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</si>
  <si>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</si>
  <si>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</si>
  <si>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</si>
  <si>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</si>
  <si>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</si>
  <si>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</si>
  <si>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</si>
  <si>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</si>
  <si>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</si>
  <si>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</si>
  <si>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</si>
  <si>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</si>
  <si>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</si>
  <si>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</si>
  <si>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</si>
  <si>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</si>
  <si>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</si>
  <si>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</si>
  <si>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</si>
  <si>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</si>
  <si>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</si>
  <si>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</si>
  <si>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</si>
  <si>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</si>
  <si>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</si>
  <si>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</si>
  <si>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</si>
  <si>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</si>
  <si>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</si>
  <si>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</si>
  <si>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</si>
  <si>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</si>
  <si>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</si>
  <si>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</si>
  <si>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</si>
  <si>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</si>
  <si>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</si>
  <si>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</si>
  <si>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</si>
  <si>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</si>
  <si>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</si>
  <si>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</si>
  <si>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</si>
  <si>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</si>
  <si>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</si>
  <si>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</si>
  <si>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</si>
  <si>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</si>
  <si>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</si>
  <si>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</si>
  <si>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</si>
  <si>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</si>
  <si>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</si>
  <si>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</si>
  <si>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</si>
  <si>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</si>
  <si>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</si>
  <si>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</si>
  <si>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</si>
  <si>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</si>
  <si>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</si>
  <si>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</si>
  <si>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</si>
  <si>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</si>
  <si>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</si>
  <si>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</si>
  <si>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</si>
  <si>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</si>
  <si>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</si>
  <si>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</si>
  <si>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</si>
  <si>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</si>
  <si>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</si>
  <si>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</si>
  <si>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</si>
  <si>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</si>
  <si>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</si>
  <si>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</si>
  <si>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</si>
  <si>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</si>
  <si>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</si>
  <si>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</si>
  <si>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</si>
  <si>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</si>
  <si>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</si>
  <si>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</si>
  <si>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</si>
  <si>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</si>
  <si>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</si>
  <si>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</si>
  <si>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</si>
  <si>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</si>
  <si>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</si>
  <si>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</si>
  <si>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</si>
  <si>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</si>
  <si>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</si>
  <si>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</si>
  <si>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</si>
  <si>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</si>
  <si>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</si>
  <si>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</si>
  <si>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</si>
  <si>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</si>
  <si>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</si>
  <si>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</si>
  <si>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</si>
  <si>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</si>
  <si>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</si>
  <si>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</si>
  <si>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</si>
  <si>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</si>
  <si>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</si>
  <si>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</si>
  <si>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</si>
  <si>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</si>
  <si>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</si>
  <si>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</si>
  <si>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</si>
  <si>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</si>
  <si>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</si>
  <si>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</si>
  <si>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</si>
  <si>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</si>
  <si>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</si>
  <si>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</si>
  <si>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</si>
  <si>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</si>
  <si>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</si>
  <si>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</si>
  <si>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</si>
  <si>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</si>
  <si>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</si>
  <si>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</si>
  <si>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</si>
  <si>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</si>
  <si>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</si>
  <si>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</si>
  <si>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</si>
  <si>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</si>
  <si>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</si>
  <si>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</si>
  <si>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</si>
  <si>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</si>
  <si>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</si>
  <si>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</si>
  <si>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</si>
  <si>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</si>
  <si>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</si>
  <si>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</si>
  <si>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</si>
  <si>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</si>
  <si>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</si>
  <si>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</si>
  <si>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</si>
  <si>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</si>
  <si>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</si>
  <si>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</si>
  <si>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</si>
  <si>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</si>
  <si>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</si>
  <si>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</si>
  <si>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</si>
  <si>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</si>
  <si>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</si>
  <si>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</si>
  <si>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</si>
  <si>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</si>
  <si>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</si>
  <si>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</si>
  <si>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</si>
  <si>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</si>
  <si>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</si>
  <si>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</si>
  <si>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</si>
  <si>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</si>
  <si>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</si>
  <si>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</si>
  <si>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</si>
  <si>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</si>
  <si>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</si>
  <si>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</si>
  <si>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</si>
  <si>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</si>
  <si>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</si>
  <si>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</si>
  <si>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</si>
  <si>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</si>
  <si>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</si>
  <si>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</si>
  <si>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</si>
  <si>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</si>
  <si>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</si>
  <si>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</si>
  <si>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</si>
  <si>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</si>
  <si>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</si>
  <si>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</si>
  <si>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</si>
  <si>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</si>
  <si>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</si>
  <si>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</si>
  <si>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</si>
  <si>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</si>
  <si>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</si>
  <si>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</si>
  <si>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</si>
  <si>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</si>
  <si>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</si>
  <si>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</si>
  <si>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</si>
  <si>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</si>
  <si>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</si>
  <si>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</si>
  <si>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</si>
  <si>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</si>
  <si>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</si>
  <si>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</si>
  <si>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</si>
  <si>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</si>
  <si>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</si>
  <si>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</si>
  <si>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</si>
  <si>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</si>
  <si>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</si>
  <si>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</si>
  <si>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</si>
  <si>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</si>
  <si>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</si>
  <si>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</si>
  <si>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</si>
  <si>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</si>
  <si>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</si>
  <si>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</si>
  <si>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</si>
  <si>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</si>
  <si>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</si>
  <si>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</si>
  <si>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</si>
  <si>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</si>
  <si>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</si>
  <si>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</si>
  <si>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</si>
  <si>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</si>
  <si>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</si>
  <si>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</si>
  <si>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</si>
  <si>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</si>
  <si>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</si>
  <si>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</si>
  <si>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</si>
  <si>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</si>
  <si>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</si>
  <si>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</si>
  <si>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</si>
  <si>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</si>
  <si>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</si>
  <si>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</si>
  <si>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</si>
  <si>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</si>
  <si>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</si>
  <si>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</si>
  <si>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</si>
  <si>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</si>
  <si>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</si>
  <si>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</si>
  <si>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</si>
  <si>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</si>
  <si>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</si>
  <si>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</si>
  <si>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</si>
  <si>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</si>
  <si>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</si>
  <si>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</si>
  <si>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</si>
  <si>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</si>
  <si>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</si>
  <si>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</si>
  <si>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</si>
  <si>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</si>
  <si>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</si>
  <si>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</si>
  <si>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</si>
  <si>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</si>
  <si>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</si>
  <si>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</si>
  <si>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</si>
  <si>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</si>
  <si>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</si>
  <si>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</si>
  <si>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</si>
  <si>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</si>
  <si>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</si>
  <si>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</si>
  <si>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</si>
  <si>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</si>
  <si>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</si>
  <si>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</si>
  <si>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</si>
  <si>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</si>
  <si>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</si>
  <si>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</si>
  <si>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</si>
  <si>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</si>
  <si>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</si>
  <si>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</si>
  <si>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</si>
  <si>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</si>
  <si>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</si>
  <si>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</si>
  <si>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</si>
  <si>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</si>
  <si>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</si>
  <si>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</si>
  <si>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</si>
  <si>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</si>
  <si>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</si>
  <si>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</si>
  <si>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</si>
  <si>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</si>
  <si>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</si>
  <si>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</si>
  <si>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</si>
  <si>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</si>
  <si>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</si>
  <si>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</si>
  <si>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</si>
  <si>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</si>
  <si>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</si>
  <si>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</si>
  <si>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</si>
  <si>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</si>
  <si>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</si>
  <si>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</si>
  <si>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</si>
  <si>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</si>
  <si>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</si>
  <si>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</si>
  <si>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</si>
  <si>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</si>
  <si>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</si>
  <si>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</si>
  <si>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</si>
  <si>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</si>
  <si>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</si>
  <si>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</si>
  <si>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</si>
  <si>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</si>
  <si>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</si>
  <si>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</si>
  <si>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</si>
  <si>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</si>
  <si>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</si>
  <si>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</si>
  <si>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</si>
  <si>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</si>
  <si>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</si>
  <si>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</si>
  <si>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</si>
  <si>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</si>
  <si>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</si>
  <si>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</si>
  <si>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</si>
  <si>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</si>
  <si>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</si>
  <si>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</si>
  <si>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</si>
  <si>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</si>
  <si>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</si>
  <si>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</si>
  <si>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</si>
  <si>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</si>
  <si>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</si>
  <si>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</si>
  <si>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</si>
  <si>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</si>
  <si>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</si>
  <si>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</si>
  <si>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</si>
  <si>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</si>
  <si>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</si>
  <si>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</si>
  <si>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</si>
  <si>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</si>
  <si>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</si>
  <si>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</si>
  <si>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</si>
  <si>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</si>
  <si>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</si>
  <si>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</si>
  <si>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</si>
  <si>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</si>
  <si>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</si>
  <si>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</si>
  <si>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</si>
  <si>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</si>
  <si>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</si>
  <si>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</si>
  <si>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</si>
  <si>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</si>
  <si>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</si>
  <si>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</si>
  <si>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</si>
  <si>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</si>
  <si>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</si>
  <si>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</si>
  <si>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</si>
  <si>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</si>
  <si>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</si>
  <si>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</si>
  <si>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</si>
  <si>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</si>
  <si>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</si>
  <si>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</si>
  <si>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</si>
  <si>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</si>
  <si>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</si>
  <si>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</si>
  <si>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</si>
  <si>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</si>
  <si>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</si>
  <si>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</si>
  <si>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</si>
  <si>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</si>
  <si>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</si>
  <si>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</si>
  <si>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</si>
  <si>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</si>
  <si>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</si>
  <si>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</si>
  <si>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</si>
  <si>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</si>
  <si>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</si>
  <si>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</si>
  <si>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</si>
  <si>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</si>
  <si>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</si>
  <si>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</si>
  <si>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</si>
  <si>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</si>
  <si>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</si>
  <si>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</si>
  <si>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</si>
  <si>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</si>
  <si>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</si>
  <si>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</si>
  <si>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</si>
  <si>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</si>
  <si>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</si>
  <si>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</si>
  <si>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</si>
  <si>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</si>
  <si>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</si>
  <si>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</si>
  <si>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</si>
  <si>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</si>
  <si>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</si>
  <si>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</si>
  <si>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</si>
  <si>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</si>
  <si>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</si>
  <si>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</si>
  <si>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</si>
  <si>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</si>
  <si>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</si>
  <si>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</si>
  <si>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</si>
  <si>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</si>
  <si>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</si>
  <si>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</si>
  <si>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</si>
  <si>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</si>
  <si>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</si>
  <si>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</si>
  <si>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</si>
  <si>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</si>
  <si>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</si>
  <si>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</si>
  <si>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</si>
  <si>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</si>
  <si>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</si>
  <si>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</si>
  <si>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</si>
  <si>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</si>
  <si>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</si>
  <si>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</si>
  <si>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</si>
  <si>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</si>
  <si>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</si>
  <si>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</si>
  <si>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</si>
  <si>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</si>
  <si>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</si>
  <si>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</si>
  <si>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</si>
  <si>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</si>
  <si>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</si>
  <si>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</si>
  <si>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</si>
  <si>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</si>
  <si>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</si>
  <si>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</si>
  <si>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</si>
  <si>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</si>
  <si>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</si>
  <si>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</si>
  <si>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</si>
  <si>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</si>
  <si>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</si>
  <si>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</si>
  <si>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</si>
  <si>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</si>
  <si>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</si>
  <si>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</si>
  <si>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</si>
  <si>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</si>
  <si>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</si>
  <si>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</si>
  <si>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</si>
  <si>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</si>
  <si>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</si>
  <si>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</si>
  <si>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</si>
  <si>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</si>
  <si>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</si>
  <si>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</si>
  <si>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</si>
  <si>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</si>
  <si>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</si>
  <si>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</si>
  <si>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</si>
  <si>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</si>
  <si>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</si>
  <si>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</si>
  <si>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</si>
  <si>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</si>
  <si>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</si>
  <si>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</si>
  <si>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</si>
  <si>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</si>
  <si>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</si>
  <si>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</si>
  <si>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</si>
  <si>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</si>
  <si>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</si>
  <si>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</si>
  <si>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</si>
  <si>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</si>
  <si>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</si>
  <si>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</si>
  <si>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</si>
  <si>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</si>
  <si>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</si>
  <si>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</si>
  <si>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</si>
  <si>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</si>
  <si>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</si>
  <si>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</si>
  <si>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</si>
  <si>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</si>
  <si>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</si>
  <si>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</si>
  <si>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</si>
  <si>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</si>
  <si>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</si>
  <si>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</si>
  <si>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</si>
  <si>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</si>
  <si>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</si>
  <si>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</si>
  <si>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</si>
  <si>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</si>
  <si>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</si>
  <si>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</si>
  <si>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</si>
  <si>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</si>
  <si>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</si>
  <si>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</si>
  <si>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</si>
  <si>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</si>
  <si>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</si>
  <si>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</si>
  <si>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</si>
  <si>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</si>
  <si>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</si>
  <si>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</si>
  <si>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</si>
  <si>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</si>
  <si>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</si>
  <si>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</si>
  <si>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</si>
  <si>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</si>
  <si>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</si>
  <si>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</si>
  <si>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</si>
  <si>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</si>
  <si>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</si>
  <si>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</si>
  <si>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</si>
  <si>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</si>
  <si>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</si>
  <si>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</si>
  <si>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</si>
  <si>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</si>
  <si>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</si>
  <si>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</si>
  <si>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</si>
  <si>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</si>
  <si>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</si>
  <si>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</si>
  <si>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</si>
  <si>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</si>
  <si>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</si>
  <si>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</si>
  <si>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</si>
  <si>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</si>
  <si>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</si>
  <si>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</si>
  <si>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</si>
  <si>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</si>
  <si>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</si>
  <si>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</si>
  <si>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</si>
  <si>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</si>
  <si>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</si>
  <si>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</si>
  <si>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</si>
  <si>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</si>
  <si>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</si>
  <si>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</si>
  <si>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</si>
  <si>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</si>
  <si>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</si>
  <si>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</si>
  <si>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</si>
  <si>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</si>
  <si>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</si>
  <si>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</si>
  <si>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</si>
  <si>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</si>
  <si>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</si>
  <si>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</si>
  <si>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</si>
  <si>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</si>
  <si>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</si>
  <si>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</si>
  <si>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</si>
  <si>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</si>
  <si>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</si>
  <si>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</si>
  <si>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</si>
  <si>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</si>
  <si>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</si>
  <si>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</si>
  <si>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</si>
  <si>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</si>
  <si>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</si>
  <si>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</si>
  <si>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</si>
  <si>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</si>
  <si>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</si>
  <si>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</si>
  <si>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</si>
  <si>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</si>
  <si>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</si>
  <si>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</si>
  <si>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</si>
  <si>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</si>
  <si>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</si>
  <si>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</si>
  <si>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</si>
  <si>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</si>
  <si>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</si>
  <si>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</si>
  <si>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</si>
  <si>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</si>
  <si>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</si>
  <si>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</si>
  <si>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</si>
  <si>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</si>
  <si>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</si>
  <si>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</si>
  <si>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</si>
  <si>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</si>
  <si>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</si>
  <si>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</si>
  <si>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</si>
  <si>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</si>
  <si>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</si>
  <si>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</si>
  <si>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</si>
  <si>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</si>
  <si>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</si>
  <si>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</si>
  <si>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</si>
  <si>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</si>
  <si>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</si>
  <si>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</si>
  <si>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</si>
  <si>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</si>
  <si>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</si>
  <si>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</si>
  <si>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</si>
  <si>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</si>
  <si>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</si>
  <si>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</si>
  <si>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</si>
  <si>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</si>
  <si>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</si>
  <si>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</si>
  <si>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</si>
  <si>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</si>
  <si>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</si>
  <si>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</si>
  <si>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</si>
  <si>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</si>
  <si>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</si>
  <si>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</si>
  <si>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</si>
  <si>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</si>
  <si>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</si>
  <si>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</si>
  <si>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</si>
  <si>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</si>
  <si>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</si>
  <si>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</si>
  <si>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</si>
  <si>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</si>
  <si>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</si>
  <si>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</si>
  <si>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</si>
  <si>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</si>
  <si>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</si>
  <si>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</si>
  <si>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</si>
  <si>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</si>
  <si>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</si>
  <si>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</si>
  <si>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</si>
  <si>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</si>
  <si>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</si>
  <si>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</si>
  <si>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</si>
  <si>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</si>
  <si>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</si>
  <si>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</si>
  <si>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</si>
  <si>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</si>
  <si>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</si>
  <si>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</si>
  <si>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</si>
  <si>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</si>
  <si>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</si>
  <si>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</si>
  <si>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</si>
  <si>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</si>
  <si>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</si>
  <si>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</si>
  <si>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</si>
  <si>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</si>
  <si>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</si>
  <si>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</si>
  <si>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</si>
  <si>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</si>
  <si>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</si>
  <si>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</si>
  <si>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</si>
  <si>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</si>
  <si>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</si>
  <si>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</si>
  <si>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</si>
  <si>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</si>
  <si>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</si>
  <si>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</si>
  <si>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</si>
  <si>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</si>
  <si>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</si>
  <si>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</si>
  <si>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</si>
  <si>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</si>
  <si>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</si>
  <si>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</si>
  <si>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</si>
  <si>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</si>
  <si>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</si>
  <si>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</si>
  <si>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</si>
  <si>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</si>
  <si>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</si>
  <si>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</si>
  <si>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</si>
  <si>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</si>
  <si>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</si>
  <si>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</si>
  <si>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</si>
  <si>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</si>
  <si>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</si>
  <si>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</si>
  <si>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</si>
  <si>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</si>
  <si>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</si>
  <si>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</si>
  <si>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</si>
  <si>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</si>
  <si>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</si>
  <si>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</si>
  <si>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</si>
  <si>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</si>
  <si>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</si>
  <si>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</si>
  <si>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</si>
  <si>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</si>
  <si>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</si>
  <si>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</si>
  <si>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</si>
  <si>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</si>
  <si>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</si>
  <si>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</si>
  <si>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</si>
  <si>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</si>
  <si>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</si>
  <si>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</si>
  <si>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</si>
  <si>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</si>
  <si>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</si>
  <si>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</si>
  <si>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</si>
  <si>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</si>
  <si>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</si>
  <si>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</si>
  <si>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</si>
  <si>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</si>
  <si>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</si>
  <si>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</si>
  <si>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</si>
  <si>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</si>
  <si>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</si>
  <si>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</si>
  <si>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</si>
  <si>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</si>
  <si>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</si>
  <si>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</si>
  <si>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</si>
  <si>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</si>
  <si>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</si>
  <si>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</si>
  <si>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</si>
  <si>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</si>
  <si>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</si>
  <si>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</si>
  <si>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</si>
  <si>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</si>
  <si>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</si>
  <si>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</si>
  <si>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</si>
  <si>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</si>
  <si>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</si>
  <si>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</si>
  <si>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</si>
  <si>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</si>
  <si>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</si>
  <si>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</si>
  <si>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</si>
  <si>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</si>
  <si>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</si>
  <si>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</si>
  <si>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</si>
  <si>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</si>
  <si>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</si>
  <si>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</si>
  <si>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</si>
  <si>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</si>
  <si>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</si>
  <si>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</si>
  <si>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</si>
  <si>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</si>
  <si>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</si>
  <si>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</si>
  <si>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</si>
  <si>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</si>
  <si>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</si>
  <si>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</si>
  <si>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</si>
  <si>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</si>
  <si>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</si>
  <si>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</si>
  <si>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</si>
  <si>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</si>
  <si>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</si>
  <si>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</si>
  <si>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</si>
  <si>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</si>
  <si>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</si>
  <si>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</si>
  <si>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</si>
  <si>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</si>
  <si>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</si>
  <si>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</si>
  <si>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</si>
  <si>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</si>
  <si>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</si>
  <si>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</si>
  <si>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</si>
  <si>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</si>
  <si>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</si>
  <si>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</si>
  <si>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</si>
  <si>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</si>
  <si>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</si>
  <si>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</si>
  <si>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</si>
  <si>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</si>
  <si>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</si>
  <si>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</si>
  <si>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</si>
  <si>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</si>
  <si>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</si>
  <si>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</si>
  <si>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</si>
  <si>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</si>
  <si>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</si>
  <si>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</si>
  <si>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</si>
  <si>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</si>
  <si>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</si>
  <si>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</si>
  <si>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</si>
  <si>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</si>
  <si>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</si>
  <si>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</si>
  <si>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</si>
  <si>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</si>
  <si>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</si>
  <si>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</si>
  <si>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</si>
  <si>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</si>
  <si>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</si>
  <si>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</si>
  <si>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</si>
  <si>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</si>
  <si>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</si>
  <si>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</si>
  <si>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</si>
  <si>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</si>
  <si>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</si>
  <si>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</si>
  <si>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</si>
  <si>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</si>
  <si>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</si>
  <si>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</si>
  <si>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</si>
  <si>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</si>
  <si>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</si>
  <si>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</si>
  <si>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</si>
  <si>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</si>
  <si>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</si>
  <si>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</si>
  <si>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</si>
  <si>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</si>
  <si>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</si>
  <si>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</si>
  <si>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</si>
  <si>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</si>
  <si>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</si>
  <si>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</si>
  <si>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</si>
  <si>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</si>
  <si>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</si>
  <si>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</si>
  <si>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</si>
  <si>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</si>
  <si>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</si>
  <si>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</si>
  <si>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</si>
  <si>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</si>
  <si>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</si>
  <si>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</si>
  <si>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</si>
  <si>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</si>
  <si>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</si>
  <si>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</si>
  <si>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</si>
  <si>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</si>
  <si>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</si>
  <si>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</si>
  <si>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</si>
  <si>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</si>
  <si>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</si>
  <si>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</si>
  <si>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</si>
  <si>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</si>
  <si>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</si>
  <si>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</si>
  <si>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</si>
  <si>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</si>
  <si>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</si>
  <si>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</si>
  <si>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</si>
  <si>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</si>
  <si>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</si>
  <si>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</si>
  <si>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</si>
  <si>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</si>
  <si>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</si>
  <si>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</si>
  <si>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</si>
  <si>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</si>
  <si>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</si>
  <si>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</si>
  <si>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</si>
  <si>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</si>
  <si>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</si>
  <si>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</si>
  <si>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</si>
  <si>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</si>
  <si>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</si>
  <si>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</si>
  <si>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</si>
  <si>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</si>
  <si>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</si>
  <si>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</si>
  <si>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</si>
  <si>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</si>
  <si>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</si>
  <si>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</si>
  <si>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</si>
  <si>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</si>
  <si>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</si>
  <si>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</si>
  <si>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</si>
  <si>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</si>
  <si>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</si>
  <si>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</si>
  <si>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</si>
  <si>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</si>
  <si>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</si>
  <si>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</si>
  <si>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</si>
  <si>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</si>
  <si>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</si>
  <si>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</si>
  <si>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</si>
  <si>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</si>
  <si>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</si>
  <si>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</si>
  <si>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</si>
  <si>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</si>
  <si>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</si>
  <si>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</si>
  <si>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</si>
  <si>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</si>
  <si>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</si>
  <si>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</si>
  <si>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</si>
  <si>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</si>
  <si>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</si>
  <si>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</si>
  <si>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</si>
  <si>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</si>
  <si>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</si>
  <si>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</si>
  <si>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</si>
  <si>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</si>
  <si>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</si>
  <si>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</si>
  <si>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</si>
  <si>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</si>
  <si>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</si>
  <si>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</si>
  <si>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</si>
  <si>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</si>
  <si>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</si>
  <si>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</si>
  <si>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</si>
  <si>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</si>
  <si>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</si>
  <si>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</si>
  <si>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</si>
  <si>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</si>
  <si>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</si>
  <si>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</si>
  <si>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</si>
  <si>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</si>
  <si>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</si>
  <si>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</si>
  <si>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</si>
  <si>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</si>
  <si>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</si>
  <si>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</si>
  <si>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</si>
  <si>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</si>
  <si>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</si>
  <si>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</si>
  <si>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</si>
  <si>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</si>
  <si>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</si>
  <si>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</si>
  <si>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</si>
  <si>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</si>
  <si>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</si>
  <si>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</si>
  <si>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</si>
  <si>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</si>
  <si>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</si>
  <si>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</si>
  <si>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</si>
  <si>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</si>
  <si>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</si>
  <si>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</si>
  <si>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</si>
  <si>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</si>
  <si>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</si>
  <si>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</si>
  <si>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</si>
  <si>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</si>
  <si>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</si>
  <si>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</si>
  <si>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</si>
  <si>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</si>
  <si>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</si>
  <si>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</si>
  <si>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</si>
  <si>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</si>
  <si>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</si>
  <si>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</si>
  <si>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</si>
  <si>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</si>
  <si>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</si>
  <si>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</si>
  <si>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</si>
  <si>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</si>
  <si>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</si>
  <si>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</si>
  <si>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</si>
  <si>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</si>
  <si>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</si>
  <si>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</si>
  <si>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</si>
  <si>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</si>
  <si>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</si>
  <si>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</si>
  <si>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</si>
  <si>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</si>
  <si>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</si>
  <si>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</si>
  <si>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</si>
  <si>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</si>
  <si>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</si>
  <si>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</si>
  <si>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</si>
  <si>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</si>
  <si>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</si>
  <si>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</si>
  <si>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</si>
  <si>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</si>
  <si>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</si>
  <si>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</si>
  <si>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</si>
  <si>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</si>
  <si>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</si>
  <si>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</si>
  <si>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</si>
  <si>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</si>
  <si>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</si>
  <si>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</si>
  <si>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</si>
  <si>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</si>
  <si>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</si>
  <si>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</si>
  <si>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</si>
  <si>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</si>
  <si>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</si>
  <si>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</si>
  <si>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</si>
  <si>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</si>
  <si>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</si>
  <si>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</si>
  <si>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</si>
  <si>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</si>
  <si>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</si>
  <si>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</si>
  <si>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</si>
  <si>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</si>
  <si>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</si>
  <si>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</si>
  <si>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</si>
  <si>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</si>
  <si>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</si>
  <si>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</si>
  <si>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</si>
  <si>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</si>
  <si>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</si>
  <si>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</si>
  <si>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</si>
  <si>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</si>
  <si>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</si>
  <si>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</si>
  <si>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</si>
  <si>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</si>
  <si>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</si>
  <si>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</si>
  <si>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</si>
  <si>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</si>
  <si>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</si>
  <si>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</si>
  <si>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</si>
  <si>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</si>
  <si>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</si>
  <si>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</si>
  <si>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</si>
  <si>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</si>
  <si>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</si>
  <si>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</si>
  <si>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</si>
  <si>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</si>
  <si>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</si>
  <si>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</si>
  <si>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</si>
  <si>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</si>
  <si>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</si>
  <si>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</si>
  <si>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</si>
  <si>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</si>
  <si>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</si>
  <si>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</si>
  <si>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</si>
  <si>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</si>
  <si>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</si>
  <si>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</si>
  <si>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</si>
  <si>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</si>
  <si>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</si>
  <si>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</si>
  <si>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</si>
  <si>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</si>
  <si>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</si>
  <si>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</si>
  <si>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</si>
  <si>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</si>
  <si>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</si>
  <si>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</si>
  <si>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</si>
  <si>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</si>
  <si>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</si>
  <si>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</si>
  <si>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</si>
  <si>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</si>
  <si>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</si>
  <si>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</si>
  <si>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</si>
  <si>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</si>
  <si>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</si>
  <si>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</si>
  <si>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</si>
  <si>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</si>
  <si>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</si>
  <si>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</si>
  <si>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</si>
  <si>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</si>
  <si>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</si>
  <si>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</si>
  <si>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</si>
  <si>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</si>
  <si>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</si>
  <si>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</si>
  <si>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</si>
  <si>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</si>
  <si>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</si>
  <si>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</si>
  <si>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</si>
  <si>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</si>
  <si>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</si>
  <si>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</si>
  <si>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</si>
  <si>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</si>
  <si>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</si>
  <si>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</si>
  <si>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</si>
  <si>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</si>
  <si>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</si>
  <si>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</si>
  <si>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</si>
  <si>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</si>
  <si>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</si>
  <si>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</si>
  <si>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</si>
  <si>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</si>
  <si>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</si>
  <si>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</si>
  <si>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</si>
  <si>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</si>
  <si>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</si>
  <si>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</si>
  <si>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</si>
  <si>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</si>
  <si>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</si>
  <si>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</si>
  <si>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</si>
  <si>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</si>
  <si>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</si>
  <si>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</si>
  <si>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</si>
  <si>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</si>
  <si>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</si>
  <si>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</si>
  <si>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</si>
  <si>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</si>
  <si>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</si>
  <si>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</si>
  <si>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</si>
  <si>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</si>
  <si>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</si>
  <si>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</si>
  <si>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</si>
  <si>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</si>
  <si>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</si>
  <si>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</si>
  <si>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</si>
  <si>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</si>
  <si>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</si>
  <si>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</si>
  <si>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</si>
  <si>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</si>
  <si>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</si>
  <si>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</si>
  <si>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</si>
  <si>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</si>
  <si>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</si>
  <si>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</si>
  <si>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</si>
  <si>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</si>
  <si>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</si>
  <si>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</si>
  <si>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</si>
  <si>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</si>
  <si>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</si>
  <si>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</si>
  <si>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</si>
  <si>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</si>
  <si>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</si>
  <si>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</si>
  <si>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</si>
  <si>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</si>
  <si>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</si>
  <si>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</si>
  <si>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</si>
  <si>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</si>
  <si>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</si>
  <si>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</si>
  <si>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</si>
  <si>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</si>
  <si>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</si>
  <si>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</si>
  <si>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</si>
  <si>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</si>
  <si>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</si>
  <si>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</si>
  <si>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</si>
  <si>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</si>
  <si>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</si>
  <si>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</si>
  <si>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</si>
  <si>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</si>
  <si>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</si>
  <si>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</si>
  <si>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</si>
  <si>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</si>
  <si>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</si>
  <si>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</si>
  <si>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</si>
  <si>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</si>
  <si>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</si>
  <si>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</si>
  <si>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</si>
  <si>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</si>
  <si>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</si>
  <si>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</si>
  <si>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</si>
  <si>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</si>
  <si>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</si>
  <si>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</si>
  <si>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</si>
  <si>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</si>
  <si>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</si>
  <si>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</si>
  <si>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</si>
  <si>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</si>
  <si>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</si>
  <si>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</si>
  <si>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</si>
  <si>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</si>
  <si>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</si>
  <si>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</si>
  <si>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</si>
  <si>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</si>
  <si>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</si>
  <si>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</si>
  <si>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</si>
  <si>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</si>
  <si>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</si>
  <si>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</si>
  <si>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</si>
  <si>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</si>
  <si>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</si>
  <si>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</si>
  <si>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</si>
  <si>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</si>
  <si>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</si>
  <si>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</si>
  <si>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</si>
  <si>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</si>
  <si>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</si>
  <si>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</si>
  <si>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</si>
  <si>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</si>
  <si>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</si>
  <si>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</si>
  <si>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</si>
  <si>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</si>
  <si>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</si>
  <si>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</si>
  <si>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</si>
  <si>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</si>
  <si>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</si>
  <si>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</si>
  <si>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</si>
  <si>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</si>
  <si>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</si>
  <si>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</si>
  <si>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</si>
  <si>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</si>
  <si>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</si>
  <si>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</si>
  <si>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</si>
  <si>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</si>
  <si>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</si>
  <si>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</si>
  <si>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</si>
  <si>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</si>
  <si>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</si>
  <si>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</si>
  <si>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</si>
  <si>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</si>
  <si>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</si>
  <si>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</si>
  <si>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</si>
  <si>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</si>
  <si>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</si>
  <si>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</si>
  <si>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</si>
  <si>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</si>
  <si>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</si>
  <si>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</si>
  <si>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</si>
  <si>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</si>
  <si>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</si>
  <si>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</si>
  <si>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</si>
  <si>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</si>
  <si>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</si>
  <si>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</si>
  <si>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</si>
  <si>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</si>
  <si>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</si>
  <si>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</si>
  <si>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</si>
  <si>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</si>
  <si>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</si>
  <si>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</si>
  <si>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</si>
  <si>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</si>
  <si>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</si>
  <si>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</si>
  <si>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</si>
  <si>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</si>
  <si>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</si>
  <si>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</si>
  <si>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</si>
  <si>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</si>
  <si>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</si>
  <si>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</si>
  <si>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</si>
  <si>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</si>
  <si>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</si>
  <si>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</si>
  <si>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</si>
  <si>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</si>
  <si>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</si>
  <si>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</si>
  <si>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</si>
  <si>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</si>
  <si>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</si>
  <si>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</si>
  <si>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</si>
  <si>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</si>
  <si>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</si>
  <si>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</si>
  <si>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</si>
  <si>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</si>
  <si>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</si>
  <si>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</si>
  <si>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</si>
  <si>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</si>
  <si>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</si>
  <si>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</si>
  <si>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</si>
  <si>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</si>
  <si>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</si>
  <si>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</si>
  <si>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</si>
  <si>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</si>
  <si>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</si>
  <si>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</si>
  <si>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</si>
  <si>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</si>
  <si>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</si>
  <si>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</si>
  <si>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</si>
  <si>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</si>
  <si>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</si>
  <si>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</si>
  <si>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</si>
  <si>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</si>
  <si>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</si>
  <si>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</si>
  <si>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</si>
  <si>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</si>
  <si>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</si>
  <si>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</si>
  <si>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</si>
  <si>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</si>
  <si>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</si>
  <si>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</si>
  <si>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</si>
  <si>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</si>
  <si>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</si>
  <si>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</si>
  <si>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</si>
  <si>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</si>
  <si>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</si>
  <si>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</si>
  <si>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</si>
  <si>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</si>
  <si>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</si>
  <si>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</si>
  <si>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</si>
  <si>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</si>
  <si>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</si>
  <si>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</si>
  <si>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</si>
  <si>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</si>
  <si>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</si>
  <si>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</si>
  <si>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</si>
  <si>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</si>
  <si>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</si>
  <si>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</si>
  <si>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</si>
  <si>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</si>
  <si>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</si>
  <si>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</si>
  <si>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</si>
  <si>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</si>
  <si>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</si>
  <si>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</si>
  <si>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</si>
  <si>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</si>
  <si>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</si>
  <si>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</si>
  <si>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</si>
  <si>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</si>
  <si>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</si>
  <si>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</si>
  <si>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</si>
  <si>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</si>
  <si>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</si>
  <si>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</si>
  <si>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</si>
  <si>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</si>
  <si>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</si>
  <si>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</si>
  <si>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</si>
  <si>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</si>
  <si>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</si>
  <si>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</si>
  <si>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</si>
  <si>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</si>
  <si>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</si>
  <si>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</si>
  <si>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</si>
  <si>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</si>
  <si>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</si>
  <si>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</si>
  <si>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</si>
  <si>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</si>
  <si>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</si>
  <si>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</si>
  <si>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</si>
  <si>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</si>
  <si>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</si>
  <si>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</si>
  <si>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</si>
  <si>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</si>
  <si>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</si>
  <si>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</si>
  <si>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</si>
  <si>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</si>
  <si>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</si>
  <si>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</si>
  <si>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</si>
  <si>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</si>
  <si>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</si>
  <si>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</si>
  <si>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</si>
  <si>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</si>
  <si>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</si>
  <si>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</si>
  <si>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</si>
  <si>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</si>
  <si>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</si>
  <si>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</si>
  <si>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</si>
  <si>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</si>
  <si>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</si>
  <si>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</si>
  <si>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</si>
  <si>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</si>
  <si>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</si>
  <si>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</si>
  <si>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</si>
  <si>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</si>
  <si>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</si>
  <si>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</si>
  <si>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</si>
  <si>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</si>
  <si>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</si>
  <si>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</si>
  <si>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</si>
  <si>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</si>
  <si>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</si>
  <si>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</si>
  <si>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</si>
  <si>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</si>
  <si>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</si>
  <si>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</si>
  <si>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</si>
  <si>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</si>
  <si>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</si>
  <si>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</si>
  <si>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</si>
  <si>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</si>
  <si>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</si>
  <si>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</si>
  <si>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</si>
  <si>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</si>
  <si>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</si>
  <si>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</si>
  <si>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</si>
  <si>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</si>
  <si>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</si>
  <si>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</si>
  <si>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</si>
  <si>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</si>
  <si>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</si>
  <si>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</si>
  <si>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</si>
  <si>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</si>
  <si>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</si>
  <si>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</si>
  <si>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</si>
  <si>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</si>
  <si>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</si>
  <si>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</si>
  <si>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</si>
  <si>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</si>
  <si>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</si>
  <si>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</si>
  <si>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</si>
  <si>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</si>
  <si>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</si>
  <si>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</si>
  <si>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</si>
  <si>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</si>
  <si>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</si>
  <si>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</si>
  <si>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</si>
  <si>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</si>
  <si>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</si>
  <si>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</si>
  <si>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</si>
  <si>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</si>
  <si>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</si>
  <si>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</si>
  <si>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</si>
  <si>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</si>
  <si>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</si>
  <si>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</si>
  <si>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</si>
  <si>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</si>
  <si>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</si>
  <si>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</si>
  <si>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</si>
  <si>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</si>
  <si>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</si>
  <si>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</si>
  <si>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</si>
  <si>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</si>
  <si>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</si>
  <si>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</si>
  <si>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</si>
  <si>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</si>
  <si>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</si>
  <si>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</si>
  <si>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</si>
  <si>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</si>
  <si>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</si>
  <si>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</si>
  <si>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</si>
  <si>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</si>
  <si>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</si>
  <si>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</si>
  <si>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</si>
  <si>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</si>
  <si>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</si>
  <si>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</si>
  <si>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</si>
  <si>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</si>
  <si>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</si>
  <si>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</si>
  <si>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</si>
  <si>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</si>
  <si>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</si>
  <si>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</si>
  <si>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</si>
  <si>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</si>
  <si>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</si>
  <si>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</si>
  <si>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</si>
  <si>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</si>
  <si>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</si>
  <si>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</si>
  <si>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</si>
  <si>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</si>
  <si>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</si>
  <si>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</si>
  <si>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</si>
  <si>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</si>
  <si>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</si>
  <si>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</si>
  <si>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</si>
  <si>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</si>
  <si>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</si>
  <si>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</si>
  <si>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</si>
  <si>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</si>
  <si>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</si>
  <si>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</si>
  <si>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</si>
  <si>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</si>
  <si>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</si>
  <si>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</si>
  <si>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</si>
  <si>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</si>
  <si>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</si>
  <si>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</si>
  <si>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</si>
  <si>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</si>
  <si>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</si>
  <si>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</si>
  <si>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</si>
  <si>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</si>
  <si>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</si>
  <si>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</si>
  <si>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</si>
  <si>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</si>
  <si>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</si>
  <si>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</si>
  <si>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</si>
  <si>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</si>
  <si>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</si>
  <si>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</si>
  <si>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</si>
  <si>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</si>
  <si>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</si>
  <si>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</si>
  <si>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</si>
  <si>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</si>
  <si>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</si>
  <si>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</si>
  <si>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</si>
  <si>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</si>
  <si>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</si>
  <si>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</si>
  <si>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</si>
  <si>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</si>
  <si>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</si>
  <si>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</si>
  <si>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</si>
  <si>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</si>
  <si>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</si>
  <si>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</si>
  <si>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</si>
  <si>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</si>
  <si>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</si>
  <si>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</si>
  <si>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</si>
  <si>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</si>
  <si>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</si>
  <si>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</si>
  <si>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</si>
  <si>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</si>
  <si>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</si>
  <si>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</si>
  <si>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</si>
  <si>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</si>
  <si>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</si>
  <si>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</si>
  <si>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</si>
  <si>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</si>
  <si>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</si>
  <si>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</si>
  <si>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</si>
  <si>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</si>
  <si>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</si>
  <si>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</si>
  <si>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</si>
  <si>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</si>
  <si>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</si>
  <si>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</si>
  <si>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</si>
  <si>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</si>
  <si>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</si>
  <si>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</si>
  <si>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</si>
  <si>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</si>
  <si>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</si>
  <si>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</si>
  <si>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</si>
  <si>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</si>
  <si>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</si>
  <si>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</si>
  <si>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</si>
  <si>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</si>
  <si>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</si>
  <si>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</si>
  <si>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</si>
  <si>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</si>
  <si>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</si>
  <si>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</si>
  <si>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</si>
  <si>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</si>
  <si>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</si>
  <si>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</si>
  <si>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</si>
  <si>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</si>
  <si>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</si>
  <si>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</si>
  <si>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</si>
  <si>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</si>
  <si>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</si>
  <si>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</si>
  <si>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</si>
  <si>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</si>
  <si>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</si>
  <si>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</si>
  <si>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</si>
  <si>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</si>
  <si>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</si>
  <si>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</si>
  <si>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</si>
  <si>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</si>
  <si>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</si>
  <si>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</si>
  <si>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</si>
  <si>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</si>
  <si>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</si>
  <si>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</si>
  <si>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</si>
  <si>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</si>
  <si>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</si>
  <si>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</si>
  <si>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</si>
  <si>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</si>
  <si>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</si>
  <si>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</si>
  <si>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</si>
  <si>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</si>
  <si>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</si>
  <si>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</si>
  <si>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</si>
  <si>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</si>
  <si>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</si>
  <si>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</si>
  <si>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</si>
  <si>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</si>
  <si>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</si>
  <si>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</si>
  <si>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</si>
  <si>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</si>
  <si>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</si>
  <si>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</si>
  <si>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</si>
  <si>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</si>
  <si>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</si>
  <si>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</si>
  <si>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</si>
  <si>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</si>
  <si>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</si>
  <si>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</si>
  <si>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</si>
  <si>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</si>
  <si>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</si>
  <si>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</si>
  <si>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</si>
  <si>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</si>
  <si>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</si>
  <si>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</si>
  <si>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</si>
  <si>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</si>
  <si>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</si>
  <si>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</si>
  <si>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</si>
  <si>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</si>
  <si>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</si>
  <si>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</si>
  <si>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</si>
  <si>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</si>
  <si>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</si>
  <si>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</si>
  <si>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</si>
  <si>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</si>
  <si>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</si>
  <si>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</si>
  <si>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</si>
  <si>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</si>
  <si>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</si>
  <si>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</si>
  <si>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</si>
  <si>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</si>
  <si>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</si>
  <si>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</si>
  <si>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</si>
  <si>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</si>
  <si>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</si>
  <si>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</si>
  <si>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</si>
  <si>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</si>
  <si>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</si>
  <si>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</si>
  <si>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</si>
  <si>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</si>
  <si>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</si>
  <si>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</si>
  <si>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</si>
  <si>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</si>
  <si>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</si>
  <si>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</si>
  <si>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</si>
  <si>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</si>
  <si>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</si>
  <si>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</si>
  <si>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</si>
  <si>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</si>
  <si>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</si>
  <si>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</si>
  <si>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</si>
  <si>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</si>
  <si>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</si>
  <si>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</si>
  <si>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</si>
  <si>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</si>
  <si>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</si>
  <si>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</si>
  <si>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</si>
  <si>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</si>
  <si>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</si>
  <si>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</si>
  <si>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</si>
  <si>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</si>
  <si>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</si>
  <si>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</si>
  <si>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</si>
  <si>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</si>
  <si>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</si>
  <si>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</si>
  <si>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</si>
  <si>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</si>
  <si>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</si>
  <si>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</si>
  <si>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</si>
  <si>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</si>
  <si>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</si>
  <si>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</si>
  <si>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</si>
  <si>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</si>
  <si>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</si>
  <si>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</si>
  <si>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</si>
  <si>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</si>
  <si>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</si>
  <si>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</si>
  <si>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</si>
  <si>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</si>
  <si>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</si>
  <si>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</si>
  <si>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</si>
  <si>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</si>
  <si>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</si>
  <si>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</si>
  <si>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</si>
  <si>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</si>
  <si>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</si>
  <si>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</si>
  <si>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</si>
  <si>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</si>
  <si>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</si>
  <si>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</si>
  <si>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</si>
  <si>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</si>
  <si>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</si>
  <si>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</si>
  <si>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</si>
  <si>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</si>
  <si>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</si>
  <si>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</si>
  <si>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</si>
  <si>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</si>
  <si>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</si>
  <si>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</si>
  <si>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</si>
  <si>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</si>
  <si>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</si>
  <si>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</si>
  <si>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</si>
  <si>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</si>
  <si>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</si>
  <si>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</si>
  <si>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</si>
  <si>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</si>
  <si>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</si>
  <si>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</si>
  <si>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</si>
  <si>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</si>
  <si>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</si>
  <si>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</si>
  <si>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</si>
  <si>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</si>
  <si>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</si>
  <si>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</si>
  <si>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</si>
  <si>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</si>
  <si>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</si>
  <si>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</si>
  <si>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</si>
  <si>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</si>
  <si>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</si>
  <si>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</si>
  <si>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</si>
  <si>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</si>
  <si>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</si>
  <si>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</si>
  <si>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</si>
  <si>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</si>
  <si>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</si>
  <si>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</si>
  <si>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</si>
  <si>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</si>
  <si>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</si>
  <si>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</si>
  <si>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</si>
  <si>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</si>
  <si>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</si>
  <si>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</si>
  <si>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</si>
  <si>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</si>
  <si>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</si>
  <si>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</si>
  <si>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</si>
  <si>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</si>
  <si>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</si>
  <si>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</si>
  <si>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</si>
  <si>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</si>
  <si>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</si>
  <si>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</si>
  <si>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</si>
  <si>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</si>
  <si>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</si>
  <si>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</si>
  <si>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</si>
  <si>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</si>
  <si>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</si>
  <si>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</si>
  <si>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</si>
  <si>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</si>
  <si>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</si>
  <si>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</si>
  <si>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</si>
  <si>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</si>
  <si>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</si>
  <si>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</si>
  <si>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</si>
  <si>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</si>
  <si>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</si>
  <si>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</si>
  <si>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</si>
  <si>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</si>
  <si>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</si>
  <si>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</si>
  <si>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</si>
  <si>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</si>
  <si>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</si>
  <si>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</si>
  <si>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</si>
  <si>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</si>
  <si>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</si>
  <si>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</si>
  <si>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</si>
  <si>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</si>
  <si>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</si>
  <si>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</si>
  <si>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</si>
  <si>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</si>
  <si>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</si>
  <si>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</si>
  <si>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</si>
  <si>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</si>
  <si>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</si>
  <si>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</si>
  <si>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</si>
  <si>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</si>
  <si>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</si>
  <si>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</si>
  <si>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</si>
  <si>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</si>
  <si>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</si>
  <si>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</si>
  <si>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</si>
  <si>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</si>
  <si>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</si>
  <si>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</si>
  <si>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</si>
  <si>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</si>
  <si>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</si>
  <si>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</si>
  <si>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</si>
  <si>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</si>
  <si>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</si>
  <si>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</si>
  <si>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</si>
  <si>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</si>
  <si>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</si>
  <si>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</si>
  <si>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</si>
  <si>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</si>
  <si>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</si>
  <si>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</si>
  <si>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</si>
  <si>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</si>
  <si>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</si>
  <si>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</si>
  <si>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</si>
  <si>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</si>
  <si>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</si>
  <si>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</si>
  <si>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</si>
  <si>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</si>
  <si>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</si>
  <si>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</si>
  <si>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</si>
  <si>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</si>
  <si>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</si>
  <si>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</si>
  <si>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</si>
  <si>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</si>
  <si>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</si>
  <si>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</si>
  <si>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</si>
  <si>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</si>
  <si>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</si>
  <si>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</si>
  <si>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</si>
  <si>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</si>
  <si>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</si>
  <si>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</si>
  <si>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</si>
  <si>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</si>
  <si>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</si>
  <si>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</si>
  <si>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</si>
  <si>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</si>
  <si>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</si>
  <si>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</si>
  <si>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</si>
  <si>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</si>
  <si>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</si>
  <si>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</si>
  <si>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</si>
  <si>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</si>
  <si>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</si>
  <si>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</si>
  <si>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</si>
  <si>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</si>
  <si>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</si>
  <si>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</si>
  <si>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</si>
  <si>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</si>
  <si>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</si>
  <si>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</si>
  <si>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</si>
  <si>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</si>
  <si>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</si>
  <si>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</si>
  <si>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</si>
  <si>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</si>
  <si>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</si>
  <si>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</si>
  <si>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</si>
  <si>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</si>
  <si>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</si>
  <si>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</si>
  <si>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</si>
  <si>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</si>
  <si>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</si>
  <si>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</si>
  <si>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</si>
  <si>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</si>
  <si>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</si>
  <si>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</si>
  <si>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</si>
  <si>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</si>
  <si>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</si>
  <si>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</si>
  <si>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</si>
  <si>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</si>
  <si>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</si>
  <si>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</si>
  <si>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</si>
  <si>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</si>
  <si>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</si>
  <si>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</si>
  <si>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</si>
  <si>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</si>
  <si>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</si>
  <si>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</si>
  <si>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</si>
  <si>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</si>
  <si>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</si>
  <si>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</si>
  <si>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</si>
  <si>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</si>
  <si>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</si>
  <si>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</si>
  <si>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</si>
  <si>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</si>
  <si>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</si>
  <si>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</si>
  <si>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</si>
  <si>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</si>
  <si>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</si>
  <si>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</si>
  <si>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</si>
  <si>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</si>
  <si>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</si>
  <si>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</si>
  <si>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</si>
  <si>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</si>
  <si>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</si>
  <si>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</si>
  <si>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</si>
  <si>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</si>
  <si>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</si>
  <si>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</si>
  <si>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</si>
  <si>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</si>
  <si>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</si>
  <si>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</si>
  <si>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</si>
  <si>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</si>
  <si>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</si>
  <si>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</si>
  <si>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</si>
  <si>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</si>
  <si>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</si>
  <si>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</si>
  <si>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</si>
  <si>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</si>
  <si>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</si>
  <si>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</si>
  <si>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</si>
  <si>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</si>
  <si>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</si>
  <si>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</si>
  <si>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</si>
  <si>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</si>
  <si>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</si>
  <si>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</si>
  <si>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</si>
  <si>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</si>
  <si>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</si>
  <si>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</si>
  <si>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</si>
  <si>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</si>
  <si>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</si>
  <si>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</si>
  <si>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</si>
  <si>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</si>
  <si>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</si>
  <si>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</si>
  <si>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</si>
  <si>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</si>
  <si>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</si>
  <si>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</si>
  <si>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</si>
  <si>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</si>
  <si>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</si>
  <si>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</si>
  <si>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</si>
  <si>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</si>
  <si>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</si>
  <si>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</si>
  <si>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</si>
  <si>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</si>
  <si>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</si>
  <si>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</si>
  <si>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</si>
  <si>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</si>
  <si>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</si>
  <si>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</si>
  <si>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</si>
  <si>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</si>
  <si>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</si>
  <si>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</si>
  <si>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</si>
  <si>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</si>
  <si>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</si>
  <si>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</si>
  <si>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</si>
  <si>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</si>
  <si>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</si>
  <si>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</si>
  <si>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</si>
  <si>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</si>
  <si>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</si>
  <si>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</si>
  <si>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</si>
  <si>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</si>
  <si>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</si>
  <si>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</si>
  <si>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</si>
  <si>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</si>
  <si>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</si>
  <si>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</si>
  <si>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</si>
  <si>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</si>
  <si>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</si>
  <si>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</si>
  <si>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</si>
  <si>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</si>
  <si>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</si>
  <si>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</si>
  <si>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</si>
  <si>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</si>
  <si>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</si>
  <si>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</si>
  <si>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</si>
  <si>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</si>
  <si>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</si>
  <si>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</si>
  <si>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</si>
  <si>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</si>
  <si>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</si>
  <si>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</si>
  <si>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</si>
  <si>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</si>
  <si>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</si>
  <si>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</si>
  <si>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</si>
  <si>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</si>
  <si>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</si>
  <si>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</si>
  <si>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</si>
  <si>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</si>
  <si>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</si>
  <si>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</si>
  <si>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</si>
  <si>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</si>
  <si>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</si>
  <si>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</si>
  <si>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</si>
  <si>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</si>
  <si>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</si>
  <si>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</si>
  <si>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</si>
  <si>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</si>
  <si>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</si>
  <si>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</si>
  <si>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</si>
  <si>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</si>
  <si>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</si>
  <si>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</si>
  <si>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</si>
  <si>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</si>
  <si>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</si>
  <si>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</si>
  <si>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</si>
  <si>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</si>
  <si>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</si>
  <si>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</si>
  <si>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</si>
  <si>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</si>
  <si>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</si>
  <si>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</si>
  <si>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</si>
  <si>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</si>
  <si>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</si>
  <si>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</si>
  <si>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</si>
  <si>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</si>
  <si>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</si>
  <si>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</si>
  <si>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</si>
  <si>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</si>
  <si>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</si>
  <si>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</si>
  <si>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</si>
  <si>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</si>
  <si>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</si>
  <si>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</si>
  <si>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</si>
  <si>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</si>
  <si>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</si>
  <si>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</si>
  <si>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</si>
  <si>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</si>
  <si>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</si>
  <si>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</si>
  <si>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</si>
  <si>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</si>
  <si>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</si>
  <si>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</si>
  <si>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</si>
  <si>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</si>
  <si>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</si>
  <si>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</si>
  <si>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</si>
  <si>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</si>
  <si>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</si>
  <si>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</si>
  <si>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</si>
  <si>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</si>
  <si>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</si>
  <si>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</si>
  <si>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</si>
  <si>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</si>
  <si>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</si>
  <si>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</si>
  <si>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</si>
  <si>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</si>
  <si>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</si>
  <si>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</si>
  <si>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</si>
  <si>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</si>
  <si>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</si>
  <si>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</si>
  <si>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</si>
  <si>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</si>
  <si>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</si>
  <si>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</si>
  <si>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</si>
  <si>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</si>
  <si>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</si>
  <si>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</si>
  <si>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</si>
  <si>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</si>
  <si>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</si>
  <si>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</si>
  <si>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</si>
  <si>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</si>
  <si>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</si>
  <si>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</si>
  <si>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</si>
  <si>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</si>
  <si>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</si>
  <si>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</si>
  <si>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</si>
  <si>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</si>
  <si>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</si>
  <si>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</si>
  <si>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</si>
  <si>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</si>
  <si>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</si>
  <si>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</si>
  <si>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</si>
  <si>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</si>
  <si>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</si>
  <si>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</si>
  <si>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</si>
  <si>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</si>
  <si>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</si>
  <si>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</si>
  <si>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</si>
  <si>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</si>
  <si>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</si>
  <si>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</si>
  <si>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</si>
  <si>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</si>
  <si>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</si>
  <si>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</si>
  <si>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</si>
  <si>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</si>
  <si>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</si>
  <si>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</si>
  <si>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</si>
  <si>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</si>
  <si>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</si>
  <si>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</si>
  <si>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</si>
  <si>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</si>
  <si>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</si>
  <si>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</si>
  <si>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</si>
  <si>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</si>
  <si>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</si>
  <si>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</si>
  <si>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</si>
  <si>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</si>
  <si>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</si>
  <si>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</si>
  <si>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</si>
  <si>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</si>
  <si>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</si>
  <si>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</si>
  <si>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</si>
  <si>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</si>
  <si>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</si>
  <si>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</si>
  <si>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</si>
  <si>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</si>
  <si>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</si>
  <si>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</si>
  <si>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</si>
  <si>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</si>
  <si>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</si>
  <si>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</si>
  <si>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</si>
  <si>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</si>
  <si>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</si>
  <si>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</si>
  <si>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</si>
  <si>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</si>
  <si>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</si>
  <si>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</si>
  <si>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</si>
  <si>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</si>
  <si>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</si>
  <si>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</si>
  <si>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</si>
  <si>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</si>
  <si>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</si>
  <si>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</si>
  <si>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</si>
  <si>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</si>
  <si>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</si>
  <si>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</si>
  <si>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</si>
  <si>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</si>
  <si>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</si>
  <si>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</si>
  <si>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</si>
  <si>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</si>
  <si>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</si>
  <si>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</si>
  <si>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</si>
  <si>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</si>
  <si>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</si>
  <si>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</si>
  <si>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</si>
  <si>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</si>
  <si>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</si>
  <si>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</si>
  <si>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</si>
  <si>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</si>
  <si>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</si>
  <si>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</si>
  <si>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</si>
  <si>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</si>
  <si>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</si>
  <si>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</si>
  <si>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</si>
  <si>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</si>
  <si>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</si>
  <si>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</si>
  <si>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</si>
  <si>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</si>
  <si>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</si>
  <si>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</si>
  <si>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</si>
  <si>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</si>
  <si>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</si>
  <si>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</si>
  <si>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</si>
  <si>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</si>
  <si>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</si>
  <si>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</si>
  <si>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</si>
  <si>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</si>
  <si>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</si>
  <si>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</si>
  <si>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</si>
  <si>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</si>
  <si>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</si>
  <si>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</si>
  <si>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</si>
  <si>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</si>
  <si>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</si>
  <si>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</si>
  <si>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</si>
  <si>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</si>
  <si>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</si>
  <si>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</si>
  <si>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</si>
  <si>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</si>
  <si>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</si>
  <si>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</si>
  <si>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</si>
  <si>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</si>
  <si>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</si>
  <si>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</si>
  <si>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</si>
  <si>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</si>
  <si>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</si>
  <si>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</si>
  <si>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</si>
  <si>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</si>
  <si>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</si>
  <si>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</si>
  <si>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</si>
  <si>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</si>
  <si>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</si>
  <si>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</si>
  <si>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</si>
  <si>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</si>
  <si>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</si>
  <si>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</si>
  <si>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</si>
  <si>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</si>
  <si>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</si>
  <si>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</si>
  <si>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</si>
  <si>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</si>
  <si>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</si>
  <si>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</si>
  <si>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</si>
  <si>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</si>
  <si>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</si>
  <si>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</si>
  <si>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</si>
  <si>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</si>
  <si>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</si>
  <si>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</si>
  <si>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</si>
  <si>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</si>
  <si>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</si>
  <si>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</si>
  <si>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</si>
  <si>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</si>
  <si>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</si>
  <si>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</si>
  <si>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</si>
  <si>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</si>
  <si>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</si>
  <si>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</si>
  <si>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</si>
  <si>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</si>
  <si>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</si>
  <si>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</si>
  <si>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</si>
  <si>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</si>
  <si>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</si>
  <si>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</si>
  <si>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</si>
  <si>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</si>
  <si>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</si>
  <si>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</si>
  <si>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</si>
  <si>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</si>
  <si>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</si>
  <si>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</si>
  <si>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</si>
  <si>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</si>
  <si>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</si>
  <si>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</si>
  <si>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</si>
  <si>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</si>
  <si>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</si>
  <si>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</si>
  <si>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</si>
  <si>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</si>
  <si>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</si>
  <si>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</si>
  <si>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</si>
  <si>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</si>
  <si>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</si>
  <si>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</si>
  <si>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</si>
  <si>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</si>
  <si>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</si>
  <si>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</si>
  <si>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</si>
  <si>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</si>
  <si>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</si>
  <si>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</si>
  <si>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</si>
  <si>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</si>
  <si>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</si>
  <si>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</si>
  <si>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</si>
  <si>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</si>
  <si>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</si>
  <si>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</si>
  <si>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</si>
  <si>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</si>
  <si>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</si>
  <si>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</si>
  <si>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</si>
  <si>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</si>
  <si>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</si>
  <si>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</si>
  <si>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</si>
  <si>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</si>
  <si>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</si>
  <si>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</si>
  <si>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</si>
  <si>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</si>
  <si>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</si>
  <si>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</si>
  <si>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</si>
  <si>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</si>
  <si>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</si>
  <si>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</si>
  <si>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</si>
  <si>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</si>
  <si>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</si>
  <si>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</si>
  <si>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</si>
  <si>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</si>
  <si>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</si>
  <si>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</si>
  <si>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</si>
  <si>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</si>
  <si>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</si>
  <si>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</si>
  <si>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</si>
  <si>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</si>
  <si>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</si>
  <si>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</si>
  <si>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</si>
  <si>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</si>
  <si>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</si>
  <si>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</si>
  <si>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</si>
  <si>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</si>
  <si>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</si>
  <si>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</si>
  <si>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</si>
  <si>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</si>
  <si>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</si>
  <si>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</si>
  <si>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</si>
  <si>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</si>
  <si>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</si>
  <si>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</si>
  <si>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</si>
  <si>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</si>
  <si>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</si>
  <si>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</si>
  <si>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</si>
  <si>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</si>
  <si>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</si>
  <si>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</si>
  <si>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</si>
  <si>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</si>
  <si>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</si>
  <si>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</si>
  <si>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</si>
  <si>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</si>
  <si>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</si>
  <si>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</si>
  <si>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</si>
  <si>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</si>
  <si>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</si>
  <si>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</si>
  <si>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</si>
  <si>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</si>
  <si>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</si>
  <si>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</si>
  <si>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</si>
  <si>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</si>
  <si>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</si>
  <si>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</si>
  <si>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</si>
  <si>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</si>
  <si>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</si>
  <si>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</si>
  <si>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</si>
  <si>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</si>
  <si>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</si>
  <si>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</si>
  <si>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</si>
  <si>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</si>
  <si>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</si>
  <si>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</si>
  <si>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</si>
  <si>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</si>
  <si>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</si>
  <si>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</si>
  <si>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</si>
  <si>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</si>
  <si>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</si>
  <si>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</si>
  <si>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</si>
  <si>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</si>
  <si>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</si>
  <si>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</si>
  <si>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</si>
  <si>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</si>
  <si>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</si>
  <si>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</si>
  <si>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</si>
  <si>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</si>
  <si>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</si>
  <si>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</si>
  <si>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</si>
  <si>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</si>
  <si>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</si>
  <si>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</si>
  <si>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</si>
  <si>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</si>
  <si>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</si>
  <si>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</si>
  <si>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</si>
  <si>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</si>
  <si>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</si>
  <si>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</si>
  <si>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</si>
  <si>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</si>
  <si>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</si>
  <si>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</si>
  <si>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</si>
  <si>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</si>
  <si>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</si>
  <si>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</si>
  <si>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</si>
  <si>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</si>
  <si>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</si>
  <si>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</si>
  <si>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</si>
  <si>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</si>
  <si>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</si>
  <si>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</si>
  <si>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</si>
  <si>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</si>
  <si>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</si>
  <si>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</si>
  <si>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</si>
  <si>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</si>
  <si>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</si>
  <si>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</si>
  <si>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</si>
  <si>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</si>
  <si>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</si>
  <si>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</si>
  <si>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</si>
  <si>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</si>
  <si>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</si>
  <si>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</si>
  <si>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</si>
  <si>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</si>
  <si>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</si>
  <si>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</si>
  <si>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</si>
  <si>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</si>
  <si>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</si>
  <si>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</si>
  <si>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</si>
  <si>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</si>
  <si>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</si>
  <si>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</si>
  <si>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</si>
  <si>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</si>
  <si>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</si>
  <si>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</si>
  <si>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</si>
  <si>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</si>
  <si>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</si>
  <si>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</si>
  <si>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</si>
  <si>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</si>
  <si>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</si>
  <si>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</si>
  <si>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</si>
  <si>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</si>
  <si>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</si>
  <si>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</si>
  <si>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</si>
  <si>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</si>
  <si>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</si>
  <si>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</si>
  <si>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</si>
  <si>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</si>
  <si>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</si>
  <si>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</si>
  <si>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</si>
  <si>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</si>
  <si>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</si>
  <si>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</si>
  <si>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</si>
  <si>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</si>
  <si>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</si>
  <si>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</si>
  <si>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</si>
  <si>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</si>
  <si>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</si>
  <si>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</si>
  <si>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</si>
  <si>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</si>
  <si>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</si>
  <si>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</si>
  <si>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</si>
  <si>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</si>
  <si>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</si>
  <si>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</si>
  <si>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</si>
  <si>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</si>
  <si>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</si>
  <si>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</si>
  <si>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</si>
  <si>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</si>
  <si>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</si>
  <si>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</si>
  <si>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</si>
  <si>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</si>
  <si>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</si>
  <si>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</si>
  <si>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</si>
  <si>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</si>
  <si>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</si>
  <si>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</si>
  <si>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</si>
  <si>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</si>
  <si>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</si>
  <si>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</si>
  <si>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</si>
  <si>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</si>
  <si>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</si>
  <si>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</si>
  <si>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</si>
  <si>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</si>
  <si>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</si>
  <si>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</si>
  <si>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</si>
  <si>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</si>
  <si>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</si>
  <si>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</si>
  <si>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</si>
  <si>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</si>
  <si>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</si>
  <si>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</si>
  <si>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</si>
  <si>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</si>
  <si>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</si>
  <si>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</si>
  <si>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</si>
  <si>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</si>
  <si>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</si>
  <si>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</si>
  <si>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</si>
  <si>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</si>
  <si>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</si>
  <si>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</si>
  <si>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</si>
  <si>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</si>
  <si>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</si>
  <si>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</si>
  <si>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</si>
  <si>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</si>
  <si>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</si>
  <si>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</si>
  <si>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</si>
  <si>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</si>
  <si>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</si>
  <si>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</si>
  <si>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</si>
  <si>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</si>
  <si>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</si>
  <si>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</si>
  <si>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</si>
  <si>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</si>
  <si>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</si>
  <si>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</si>
  <si>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</si>
  <si>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</si>
  <si>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</si>
  <si>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</si>
  <si>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</si>
  <si>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</si>
  <si>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</si>
  <si>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</si>
  <si>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</si>
  <si>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</si>
  <si>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</si>
  <si>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</si>
  <si>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</si>
  <si>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</si>
  <si>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</si>
  <si>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</si>
  <si>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</si>
  <si>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</si>
  <si>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</si>
  <si>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</si>
  <si>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</si>
  <si>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</si>
  <si>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</si>
  <si>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</si>
  <si>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</si>
  <si>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</si>
  <si>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</si>
  <si>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</si>
  <si>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</si>
  <si>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</si>
  <si>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</si>
  <si>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</si>
  <si>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</si>
  <si>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</si>
  <si>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</si>
  <si>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</si>
  <si>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</si>
  <si>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</si>
  <si>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</si>
  <si>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</si>
  <si>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</si>
  <si>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</si>
  <si>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</si>
  <si>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</si>
  <si>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</si>
  <si>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</si>
  <si>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</si>
  <si>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</si>
  <si>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</si>
  <si>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</si>
  <si>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</si>
  <si>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</si>
  <si>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</si>
  <si>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</si>
  <si>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</si>
  <si>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</si>
  <si>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</si>
  <si>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</si>
  <si>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</si>
  <si>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</si>
  <si>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</si>
  <si>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</si>
  <si>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</si>
  <si>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</si>
  <si>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</si>
  <si>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</si>
  <si>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</si>
  <si>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</si>
  <si>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</si>
  <si>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</si>
  <si>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</si>
  <si>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</si>
  <si>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</si>
  <si>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</si>
  <si>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</si>
  <si>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</si>
  <si>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</si>
  <si>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</si>
  <si>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</si>
  <si>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</si>
  <si>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</si>
  <si>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</si>
  <si>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</si>
  <si>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</si>
  <si>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</si>
  <si>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</si>
  <si>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</si>
  <si>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</si>
  <si>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</si>
  <si>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</si>
  <si>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</si>
  <si>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</si>
  <si>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</si>
  <si>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</si>
  <si>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</si>
  <si>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</si>
  <si>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</si>
  <si>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</si>
  <si>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</si>
  <si>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</si>
  <si>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</si>
  <si>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</si>
  <si>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</si>
  <si>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</si>
  <si>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</si>
  <si>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</si>
  <si>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</si>
  <si>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</si>
  <si>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</si>
  <si>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</si>
  <si>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</si>
  <si>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</si>
  <si>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</si>
  <si>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</si>
  <si>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</si>
  <si>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</si>
  <si>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</si>
  <si>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</si>
  <si>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</si>
  <si>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</si>
  <si>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</si>
  <si>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</si>
  <si>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</si>
  <si>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</si>
  <si>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</si>
  <si>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</si>
  <si>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</si>
  <si>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</si>
  <si>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</si>
  <si>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</si>
  <si>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</si>
  <si>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</si>
  <si>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</si>
  <si>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</si>
  <si>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</si>
  <si>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</si>
  <si>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</si>
  <si>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</si>
  <si>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</si>
  <si>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</si>
  <si>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</si>
  <si>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</si>
  <si>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</si>
  <si>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</si>
  <si>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</si>
  <si>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</si>
  <si>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</si>
  <si>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</si>
  <si>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</si>
  <si>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</si>
  <si>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</si>
  <si>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</si>
  <si>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</si>
  <si>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</si>
  <si>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</si>
  <si>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</si>
  <si>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</si>
  <si>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</si>
  <si>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</si>
  <si>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</si>
  <si>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</si>
  <si>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</si>
  <si>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</si>
  <si>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</si>
  <si>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</si>
  <si>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</si>
  <si>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</si>
  <si>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</si>
  <si>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</si>
  <si>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</si>
  <si>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</si>
  <si>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</si>
  <si>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</si>
  <si>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</si>
  <si>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</si>
  <si>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</si>
  <si>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</si>
  <si>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</si>
  <si>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</si>
  <si>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</si>
  <si>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</si>
  <si>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</si>
  <si>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</si>
  <si>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</si>
  <si>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</si>
  <si>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</si>
  <si>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</si>
  <si>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</si>
  <si>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</si>
  <si>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</si>
  <si>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</si>
  <si>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</si>
  <si>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</si>
  <si>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</si>
  <si>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</si>
  <si>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</si>
  <si>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</si>
  <si>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</si>
  <si>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</si>
  <si>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</si>
  <si>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</si>
  <si>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</si>
  <si>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</si>
  <si>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</si>
  <si>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</si>
  <si>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</si>
  <si>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</si>
  <si>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</si>
  <si>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</si>
  <si>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</si>
  <si>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</si>
  <si>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</si>
  <si>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</si>
  <si>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</si>
  <si>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</si>
  <si>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</si>
  <si>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</si>
  <si>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</si>
  <si>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</si>
  <si>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</si>
  <si>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</si>
  <si>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</si>
  <si>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</si>
  <si>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</si>
  <si>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</si>
  <si>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</si>
  <si>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</si>
  <si>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</si>
  <si>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</si>
  <si>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</si>
  <si>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</si>
  <si>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</si>
  <si>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</si>
  <si>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</si>
  <si>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</si>
  <si>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</si>
  <si>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</si>
  <si>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</si>
  <si>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</si>
  <si>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</si>
  <si>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</si>
  <si>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</si>
  <si>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</si>
  <si>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</si>
  <si>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</si>
  <si>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</si>
  <si>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</si>
  <si>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</si>
  <si>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</si>
  <si>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</si>
  <si>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</si>
  <si>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</si>
  <si>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</si>
  <si>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</si>
  <si>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</si>
  <si>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</si>
  <si>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</si>
  <si>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</si>
  <si>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</si>
  <si>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</si>
  <si>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</si>
  <si>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</si>
  <si>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</si>
  <si>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</si>
  <si>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</si>
  <si>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</si>
  <si>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</si>
  <si>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</si>
  <si>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</si>
  <si>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</si>
  <si>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</si>
  <si>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</si>
  <si>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</si>
  <si>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</si>
  <si>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</si>
  <si>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</si>
  <si>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</si>
  <si>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</si>
  <si>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</si>
  <si>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</si>
  <si>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</si>
  <si>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</si>
  <si>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</si>
  <si>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</si>
  <si>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</si>
  <si>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</si>
  <si>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</si>
  <si>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</si>
  <si>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</si>
  <si>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</si>
  <si>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</si>
  <si>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</si>
  <si>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</si>
  <si>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</si>
  <si>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</si>
  <si>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</si>
  <si>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</si>
  <si>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</si>
  <si>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</si>
  <si>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</si>
  <si>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</si>
  <si>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</si>
  <si>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</si>
  <si>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</si>
  <si>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</si>
  <si>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</si>
  <si>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</si>
  <si>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</si>
  <si>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</si>
  <si>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</si>
  <si>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</si>
  <si>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</si>
  <si>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</si>
  <si>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</si>
  <si>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</si>
  <si>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</si>
  <si>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</si>
  <si>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</si>
  <si>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</si>
  <si>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</si>
  <si>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</si>
  <si>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</si>
  <si>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</si>
  <si>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</si>
  <si>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</si>
  <si>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</si>
  <si>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</si>
  <si>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</si>
  <si>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</si>
  <si>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</si>
  <si>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</si>
  <si>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</si>
  <si>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</si>
  <si>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</si>
  <si>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</si>
  <si>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</si>
  <si>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</si>
  <si>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</si>
  <si>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</si>
  <si>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</si>
  <si>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</si>
  <si>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</si>
  <si>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</si>
  <si>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</si>
  <si>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</si>
  <si>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</si>
  <si>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</si>
  <si>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</si>
  <si>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</si>
  <si>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</si>
  <si>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</si>
  <si>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</si>
  <si>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</si>
  <si>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</si>
  <si>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</si>
  <si>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</si>
  <si>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</si>
  <si>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</si>
  <si>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</si>
  <si>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</si>
  <si>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</si>
  <si>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</si>
  <si>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</si>
  <si>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</si>
  <si>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</si>
  <si>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</si>
  <si>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</si>
  <si>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</si>
  <si>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</si>
  <si>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</si>
  <si>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</si>
  <si>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</si>
  <si>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</si>
  <si>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</si>
  <si>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</si>
  <si>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</si>
  <si>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</si>
  <si>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</si>
  <si>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</si>
  <si>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</si>
  <si>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</si>
  <si>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</si>
  <si>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</si>
  <si>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</si>
  <si>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</si>
  <si>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</si>
  <si>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</si>
  <si>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</si>
  <si>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</si>
  <si>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</si>
  <si>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</si>
  <si>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</si>
  <si>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</si>
  <si>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</si>
  <si>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</si>
  <si>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</si>
  <si>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</si>
  <si>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</si>
  <si>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</si>
  <si>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</si>
  <si>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</si>
  <si>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</si>
  <si>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</si>
  <si>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</si>
  <si>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</si>
  <si>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</si>
  <si>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</si>
  <si>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</si>
  <si>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</si>
  <si>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</si>
  <si>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</si>
  <si>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</si>
  <si>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</si>
  <si>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</si>
  <si>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</si>
  <si>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</si>
  <si>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</si>
  <si>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</si>
  <si>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</si>
  <si>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</si>
  <si>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</si>
  <si>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</si>
  <si>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</si>
  <si>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</si>
  <si>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</si>
  <si>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</si>
  <si>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</si>
  <si>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</si>
  <si>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</si>
  <si>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</si>
  <si>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</si>
  <si>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</si>
  <si>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</si>
  <si>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</si>
  <si>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</si>
  <si>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</si>
  <si>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</si>
  <si>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</si>
  <si>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</si>
  <si>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</si>
  <si>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</si>
  <si>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</si>
  <si>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</si>
  <si>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</si>
  <si>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</si>
  <si>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</si>
  <si>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</si>
  <si>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</si>
  <si>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</si>
  <si>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</si>
  <si>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</si>
  <si>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</si>
  <si>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</si>
  <si>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</si>
  <si>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</si>
  <si>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</si>
  <si>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</si>
  <si>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</si>
  <si>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</si>
  <si>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</si>
  <si>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</si>
  <si>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</si>
  <si>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</si>
  <si>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</si>
  <si>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</si>
  <si>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</si>
  <si>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</si>
  <si>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</si>
  <si>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</si>
  <si>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</si>
  <si>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</si>
  <si>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</si>
  <si>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</si>
  <si>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</si>
  <si>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</si>
  <si>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</si>
  <si>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</si>
  <si>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</si>
  <si>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</si>
  <si>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</si>
  <si>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</si>
  <si>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</si>
  <si>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</si>
  <si>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</si>
  <si>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</si>
  <si>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</si>
  <si>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</si>
  <si>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</si>
  <si>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</si>
  <si>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</si>
  <si>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</si>
  <si>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</si>
  <si>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</si>
  <si>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</si>
  <si>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</si>
  <si>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</si>
  <si>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</si>
  <si>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</si>
  <si>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</si>
  <si>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</si>
  <si>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</si>
  <si>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</si>
  <si>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</si>
  <si>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</si>
  <si>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</si>
  <si>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</si>
  <si>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</si>
  <si>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</si>
  <si>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</si>
  <si>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</si>
  <si>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</si>
  <si>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</si>
  <si>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</si>
  <si>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</si>
  <si>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</si>
  <si>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</si>
  <si>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</si>
  <si>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</si>
  <si>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</si>
  <si>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</si>
  <si>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</si>
  <si>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</si>
  <si>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</si>
  <si>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</si>
  <si>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</si>
  <si>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</si>
  <si>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</si>
  <si>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</si>
  <si>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</si>
  <si>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</si>
  <si>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</si>
  <si>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</si>
  <si>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</si>
  <si>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</si>
  <si>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</si>
  <si>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</si>
  <si>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</si>
  <si>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</si>
  <si>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</si>
  <si>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</si>
  <si>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</si>
  <si>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</si>
  <si>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</si>
  <si>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</si>
  <si>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</si>
  <si>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</si>
  <si>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</si>
  <si>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</si>
  <si>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</si>
  <si>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</si>
  <si>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</si>
  <si>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</si>
  <si>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</si>
  <si>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</si>
  <si>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</si>
  <si>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</si>
  <si>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</si>
  <si>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</si>
  <si>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</si>
  <si>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</si>
  <si>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</si>
  <si>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</si>
  <si>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</si>
  <si>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</si>
  <si>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</si>
  <si>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</si>
  <si>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</si>
  <si>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</si>
  <si>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</si>
  <si>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</si>
  <si>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</si>
  <si>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</si>
  <si>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</si>
  <si>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</si>
  <si>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</si>
  <si>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</si>
  <si>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</si>
  <si>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</si>
  <si>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</si>
  <si>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</si>
  <si>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</si>
  <si>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</si>
  <si>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</si>
  <si>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</si>
  <si>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</si>
  <si>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</si>
  <si>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</si>
  <si>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</si>
  <si>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</si>
  <si>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</si>
  <si>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</si>
  <si>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</si>
  <si>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</si>
  <si>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</si>
  <si>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</si>
  <si>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</si>
  <si>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</si>
  <si>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</si>
  <si>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</si>
  <si>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</si>
  <si>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</si>
  <si>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</si>
  <si>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</si>
  <si>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</si>
  <si>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</si>
  <si>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</si>
  <si>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</si>
  <si>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</si>
  <si>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</si>
  <si>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</si>
  <si>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</si>
  <si>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</si>
  <si>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</si>
  <si>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</si>
  <si>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</si>
  <si>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</si>
  <si>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</si>
  <si>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</si>
  <si>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</si>
  <si>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</si>
  <si>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</si>
  <si>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</si>
  <si>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</si>
  <si>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</si>
  <si>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</si>
  <si>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</si>
  <si>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</si>
  <si>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</si>
  <si>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</si>
  <si>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</si>
  <si>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</si>
  <si>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</si>
  <si>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</si>
  <si>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</si>
  <si>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</si>
  <si>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</si>
  <si>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</si>
  <si>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</si>
  <si>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</si>
  <si>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</si>
  <si>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</si>
  <si>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</si>
  <si>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</si>
  <si>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</si>
  <si>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</si>
  <si>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</si>
  <si>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</si>
  <si>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</si>
  <si>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</si>
  <si>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</si>
  <si>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</si>
  <si>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</si>
  <si>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</si>
  <si>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</si>
  <si>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</si>
  <si>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</si>
  <si>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</si>
  <si>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</si>
  <si>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</si>
  <si>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</si>
  <si>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</si>
  <si>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</si>
  <si>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</si>
  <si>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</si>
  <si>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</si>
  <si>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</si>
  <si>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</si>
  <si>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</si>
  <si>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</si>
  <si>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</si>
  <si>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</si>
  <si>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</si>
  <si>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</si>
  <si>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</si>
  <si>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</si>
  <si>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</si>
  <si>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</si>
  <si>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</si>
  <si>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</si>
  <si>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</si>
  <si>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</si>
  <si>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</si>
  <si>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</si>
  <si>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</si>
  <si>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</si>
  <si>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</si>
  <si>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</si>
  <si>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</si>
  <si>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</si>
  <si>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</si>
  <si>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</si>
  <si>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</si>
  <si>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</si>
  <si>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</si>
  <si>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</si>
  <si>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</si>
  <si>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</si>
  <si>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</si>
  <si>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</si>
  <si>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</si>
  <si>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</si>
  <si>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</si>
  <si>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</si>
  <si>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</si>
  <si>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</si>
  <si>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</si>
  <si>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</si>
  <si>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</si>
  <si>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</si>
  <si>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</si>
  <si>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</si>
  <si>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</si>
  <si>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</si>
  <si>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</si>
  <si>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</si>
  <si>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</si>
  <si>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</si>
  <si>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</si>
  <si>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</si>
  <si>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</si>
  <si>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</si>
  <si>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</si>
  <si>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</si>
  <si>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</si>
  <si>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</si>
  <si>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</si>
  <si>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</si>
  <si>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</si>
  <si>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</si>
  <si>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</si>
  <si>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</si>
  <si>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</si>
  <si>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</si>
  <si>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</si>
  <si>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</si>
  <si>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</si>
  <si>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</si>
  <si>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</si>
  <si>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</si>
  <si>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</si>
  <si>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</si>
  <si>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</si>
  <si>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</si>
  <si>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</si>
  <si>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</si>
  <si>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</si>
  <si>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</si>
  <si>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</si>
  <si>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</si>
  <si>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</si>
  <si>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</si>
  <si>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</si>
  <si>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</si>
  <si>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</si>
  <si>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</si>
  <si>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</si>
  <si>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</si>
  <si>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</si>
  <si>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</si>
  <si>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</si>
  <si>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</si>
  <si>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</si>
  <si>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</si>
  <si>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</si>
  <si>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</si>
  <si>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</si>
  <si>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</si>
  <si>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</si>
  <si>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</si>
  <si>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</si>
  <si>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</si>
  <si>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</si>
  <si>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</si>
  <si>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</si>
  <si>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</si>
  <si>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</si>
  <si>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</si>
  <si>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</si>
  <si>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</si>
  <si>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</si>
  <si>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</si>
  <si>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</si>
  <si>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</si>
  <si>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</si>
  <si>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</si>
  <si>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</si>
  <si>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</si>
  <si>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</si>
  <si>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</si>
  <si>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</si>
  <si>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</si>
  <si>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</si>
  <si>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</si>
  <si>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</si>
  <si>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</si>
  <si>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</si>
  <si>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</si>
  <si>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</si>
  <si>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</si>
  <si>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</si>
  <si>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</si>
  <si>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</si>
  <si>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</si>
  <si>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</si>
  <si>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</si>
  <si>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</si>
  <si>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</si>
  <si>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</si>
  <si>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</si>
  <si>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</si>
  <si>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</si>
  <si>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</si>
  <si>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</si>
  <si>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</si>
  <si>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</si>
  <si>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</si>
  <si>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</si>
  <si>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</si>
  <si>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</si>
  <si>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</si>
  <si>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</si>
  <si>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</si>
  <si>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</si>
  <si>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</si>
  <si>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</si>
  <si>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</si>
  <si>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</si>
  <si>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</si>
  <si>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</si>
  <si>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</si>
  <si>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</si>
  <si>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</si>
  <si>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</si>
  <si>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</si>
  <si>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</si>
  <si>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</si>
  <si>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</si>
  <si>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</si>
  <si>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</si>
  <si>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</si>
  <si>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</si>
  <si>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</si>
  <si>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</si>
  <si>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</si>
  <si>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</si>
  <si>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</si>
  <si>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</si>
  <si>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</si>
  <si>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</si>
  <si>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</si>
  <si>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</si>
  <si>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</si>
  <si>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</si>
  <si>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</si>
  <si>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</si>
  <si>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</si>
  <si>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</si>
  <si>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</si>
  <si>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</si>
  <si>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</si>
  <si>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</si>
  <si>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</si>
  <si>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</si>
  <si>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</si>
  <si>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</si>
  <si>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</si>
  <si>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</si>
  <si>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</si>
  <si>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</si>
  <si>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</si>
  <si>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</si>
  <si>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</si>
  <si>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</si>
  <si>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</si>
  <si>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</si>
  <si>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</si>
  <si>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</si>
  <si>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</si>
  <si>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</si>
  <si>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</si>
  <si>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</si>
  <si>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</si>
  <si>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</si>
  <si>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</si>
  <si>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</si>
  <si>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</si>
  <si>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</si>
  <si>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</si>
  <si>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</si>
  <si>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</si>
  <si>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</si>
  <si>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</si>
  <si>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</si>
  <si>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</si>
  <si>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</si>
  <si>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</si>
  <si>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</si>
  <si>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</si>
  <si>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</si>
  <si>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</si>
  <si>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</si>
  <si>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</si>
  <si>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</si>
  <si>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</si>
  <si>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</si>
  <si>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</si>
  <si>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</si>
  <si>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</si>
  <si>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</si>
  <si>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</si>
  <si>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</si>
  <si>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</si>
  <si>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</si>
  <si>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</si>
  <si>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</si>
  <si>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</si>
  <si>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</si>
  <si>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</si>
  <si>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</si>
  <si>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</si>
  <si>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</si>
  <si>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</si>
  <si>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</si>
  <si>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</si>
  <si>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</si>
  <si>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</si>
  <si>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</si>
  <si>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</si>
  <si>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</si>
  <si>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</si>
  <si>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</si>
  <si>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</si>
  <si>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</si>
  <si>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</si>
  <si>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</si>
  <si>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</si>
  <si>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</si>
  <si>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</si>
  <si>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</si>
  <si>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</si>
  <si>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</si>
  <si>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</si>
  <si>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</si>
  <si>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</si>
  <si>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</si>
  <si>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</si>
  <si>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</si>
  <si>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</si>
  <si>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</si>
  <si>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</si>
  <si>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</si>
  <si>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</si>
  <si>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</si>
  <si>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</si>
  <si>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</si>
  <si>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</si>
  <si>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</si>
  <si>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</si>
  <si>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</si>
  <si>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</si>
  <si>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</si>
  <si>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</si>
  <si>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</si>
  <si>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</si>
  <si>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</si>
  <si>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</si>
  <si>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</si>
  <si>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</si>
  <si>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</si>
  <si>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</si>
  <si>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</si>
  <si>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</si>
  <si>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</si>
  <si>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</si>
  <si>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</si>
  <si>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</si>
  <si>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</si>
  <si>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</si>
  <si>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</si>
  <si>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</si>
  <si>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</si>
  <si>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</si>
  <si>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</si>
  <si>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</si>
  <si>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</si>
  <si>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</si>
  <si>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</si>
  <si>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</si>
  <si>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</si>
  <si>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</si>
  <si>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</si>
  <si>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</si>
  <si>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</si>
  <si>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</si>
  <si>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</si>
  <si>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</si>
  <si>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</si>
  <si>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</si>
  <si>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</si>
  <si>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</si>
  <si>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</si>
  <si>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</si>
  <si>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</si>
  <si>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</si>
  <si>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</si>
  <si>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</si>
  <si>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</si>
  <si>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</si>
  <si>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</si>
  <si>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</si>
  <si>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</si>
  <si>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</si>
  <si>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</si>
  <si>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</si>
  <si>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</si>
  <si>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</si>
  <si>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</si>
  <si>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</si>
  <si>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</si>
  <si>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</si>
  <si>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</si>
  <si>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</si>
  <si>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</si>
  <si>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</si>
  <si>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</si>
  <si>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</si>
  <si>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</si>
  <si>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</si>
  <si>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</si>
  <si>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</si>
  <si>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</si>
  <si>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</si>
  <si>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</si>
  <si>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</si>
  <si>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</si>
  <si>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</si>
  <si>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</si>
  <si>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</si>
  <si>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</si>
  <si>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</si>
  <si>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</si>
  <si>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</si>
  <si>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</si>
  <si>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</si>
  <si>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</si>
  <si>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</si>
  <si>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</si>
  <si>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</si>
  <si>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</si>
  <si>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</si>
  <si>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</si>
  <si>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</si>
  <si>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</si>
  <si>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</si>
  <si>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</si>
  <si>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</si>
  <si>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</si>
  <si>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</si>
  <si>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</si>
  <si>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</si>
  <si>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</si>
  <si>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</si>
  <si>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</si>
  <si>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</si>
  <si>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</si>
  <si>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</si>
  <si>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</si>
  <si>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</si>
  <si>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</si>
  <si>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</si>
  <si>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</si>
  <si>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</si>
  <si>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</si>
  <si>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</si>
  <si>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</si>
  <si>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</si>
  <si>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</si>
  <si>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</si>
  <si>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</si>
  <si>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</si>
  <si>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</si>
  <si>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</si>
  <si>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</si>
  <si>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</si>
  <si>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</si>
  <si>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</si>
  <si>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</si>
  <si>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</si>
  <si>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</si>
  <si>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</si>
  <si>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</si>
  <si>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</si>
  <si>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</si>
  <si>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</si>
  <si>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</si>
  <si>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</si>
  <si>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</si>
  <si>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</si>
  <si>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</si>
  <si>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</si>
  <si>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</si>
  <si>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</si>
  <si>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</si>
  <si>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</si>
  <si>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</si>
  <si>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</si>
  <si>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</si>
  <si>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</si>
  <si>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</si>
  <si>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</si>
  <si>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</si>
  <si>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</si>
  <si>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</si>
  <si>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</si>
  <si>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</si>
  <si>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</si>
  <si>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</si>
  <si>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</si>
  <si>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</si>
  <si>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</si>
  <si>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</si>
  <si>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</si>
  <si>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</si>
  <si>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</si>
  <si>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</si>
  <si>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</si>
  <si>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</si>
  <si>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</si>
  <si>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</si>
  <si>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</si>
  <si>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</si>
  <si>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</si>
  <si>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</si>
  <si>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</si>
  <si>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</si>
  <si>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</si>
  <si>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</si>
  <si>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</si>
  <si>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</si>
  <si>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</si>
  <si>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</si>
  <si>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</si>
  <si>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</si>
  <si>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</si>
  <si>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</si>
  <si>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</si>
  <si>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</si>
  <si>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</si>
  <si>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</si>
  <si>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</si>
  <si>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</si>
  <si>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</si>
  <si>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</si>
  <si>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</si>
  <si>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</si>
  <si>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</si>
  <si>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</si>
  <si>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</si>
  <si>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</si>
  <si>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</si>
  <si>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</si>
  <si>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</si>
  <si>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</si>
  <si>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</si>
  <si>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</si>
  <si>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</si>
  <si>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</si>
  <si>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</si>
  <si>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</si>
  <si>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</si>
  <si>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</si>
  <si>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</si>
  <si>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</si>
  <si>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</si>
  <si>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</si>
  <si>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</si>
  <si>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</si>
  <si>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</si>
  <si>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</si>
  <si>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</si>
  <si>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</si>
  <si>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</si>
  <si>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</si>
  <si>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</si>
  <si>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</si>
  <si>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</si>
  <si>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</si>
  <si>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</si>
  <si>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</si>
  <si>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</si>
  <si>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</si>
  <si>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</si>
  <si>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</si>
  <si>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</si>
  <si>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</si>
  <si>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</si>
  <si>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</si>
  <si>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</si>
  <si>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</si>
  <si>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</si>
  <si>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</si>
  <si>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</si>
  <si>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</si>
  <si>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</si>
  <si>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</si>
  <si>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</si>
  <si>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</si>
  <si>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</si>
  <si>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</si>
  <si>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</si>
  <si>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</si>
  <si>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</si>
  <si>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</si>
  <si>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</si>
  <si>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</si>
  <si>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</si>
  <si>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</si>
  <si>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</si>
  <si>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</si>
  <si>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</si>
  <si>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</si>
  <si>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</si>
  <si>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</si>
  <si>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</si>
  <si>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</si>
  <si>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</si>
  <si>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</si>
  <si>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</si>
  <si>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</si>
  <si>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</si>
  <si>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</si>
  <si>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</si>
  <si>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</si>
  <si>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</si>
  <si>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</si>
  <si>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</si>
  <si>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</si>
  <si>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</si>
  <si>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</si>
  <si>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</si>
  <si>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</si>
  <si>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</si>
  <si>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</si>
  <si>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</si>
  <si>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</si>
  <si>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</si>
  <si>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</si>
  <si>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</si>
  <si>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</si>
  <si>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</si>
  <si>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</si>
  <si>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</si>
  <si>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</si>
  <si>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</si>
  <si>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</si>
  <si>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</si>
  <si>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</si>
  <si>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</si>
  <si>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</si>
  <si>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</si>
  <si>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</si>
  <si>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</si>
  <si>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</si>
  <si>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</si>
  <si>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</si>
  <si>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</si>
  <si>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</si>
  <si>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</si>
  <si>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</si>
  <si>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</si>
  <si>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</si>
  <si>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</si>
  <si>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</si>
  <si>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</si>
  <si>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</si>
  <si>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</si>
  <si>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</si>
  <si>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</si>
  <si>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</si>
  <si>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</si>
  <si>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</si>
  <si>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</si>
  <si>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</si>
  <si>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</si>
  <si>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</si>
  <si>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</si>
  <si>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</si>
  <si>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</si>
  <si>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</si>
  <si>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</si>
  <si>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</si>
  <si>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</si>
  <si>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</si>
  <si>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</si>
  <si>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</si>
  <si>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</si>
  <si>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</si>
  <si>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</si>
  <si>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</si>
  <si>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</si>
  <si>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</si>
  <si>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</si>
  <si>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</si>
  <si>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</si>
  <si>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</si>
  <si>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</si>
  <si>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</si>
  <si>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</si>
  <si>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</si>
  <si>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</si>
  <si>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</si>
  <si>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</si>
  <si>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</si>
  <si>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</si>
  <si>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</si>
  <si>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</si>
  <si>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</si>
  <si>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</si>
  <si>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</si>
  <si>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</si>
  <si>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</si>
  <si>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</si>
  <si>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</si>
  <si>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</si>
  <si>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</si>
  <si>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</si>
  <si>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</si>
  <si>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</si>
  <si>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</si>
  <si>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</si>
  <si>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</si>
  <si>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</si>
  <si>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</si>
  <si>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</si>
  <si>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</si>
  <si>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</si>
  <si>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</si>
  <si>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</si>
  <si>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</si>
  <si>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</si>
  <si>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</si>
  <si>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</si>
  <si>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</si>
  <si>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</si>
  <si>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</si>
  <si>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</si>
  <si>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</si>
  <si>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</si>
  <si>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</si>
  <si>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</si>
  <si>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</si>
  <si>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</si>
  <si>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</si>
  <si>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</si>
  <si>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</si>
  <si>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</si>
  <si>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</si>
  <si>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</si>
  <si>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</si>
  <si>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</si>
  <si>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</si>
  <si>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</si>
  <si>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</si>
  <si>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</si>
  <si>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</si>
  <si>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</si>
  <si>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</si>
  <si>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</si>
  <si>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</si>
  <si>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</si>
  <si>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</si>
  <si>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</si>
  <si>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</si>
  <si>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</si>
  <si>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</si>
  <si>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</si>
  <si>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</si>
  <si>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</si>
  <si>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</si>
  <si>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</si>
  <si>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</si>
  <si>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</si>
  <si>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</si>
  <si>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</si>
  <si>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</si>
  <si>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</si>
  <si>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</si>
  <si>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</si>
  <si>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</si>
  <si>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</si>
  <si>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</si>
  <si>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</si>
  <si>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</si>
  <si>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</si>
  <si>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</si>
  <si>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</si>
  <si>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</si>
  <si>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</si>
  <si>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</si>
  <si>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</si>
  <si>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</si>
  <si>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</si>
  <si>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</si>
  <si>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</si>
  <si>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</si>
  <si>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</si>
  <si>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</si>
  <si>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</si>
  <si>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</si>
  <si>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</si>
  <si>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</si>
  <si>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</si>
  <si>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</si>
  <si>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</si>
  <si>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</si>
  <si>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</si>
  <si>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</si>
  <si>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</si>
  <si>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</si>
  <si>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</si>
  <si>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</si>
  <si>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</si>
  <si>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</si>
  <si>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</si>
  <si>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</si>
  <si>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</si>
  <si>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</si>
  <si>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</si>
  <si>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</si>
  <si>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</si>
  <si>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</si>
  <si>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</si>
  <si>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</si>
  <si>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</si>
  <si>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</si>
  <si>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</si>
  <si>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</si>
  <si>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</si>
  <si>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</si>
  <si>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</si>
  <si>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</si>
  <si>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</si>
  <si>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</si>
  <si>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</si>
  <si>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</si>
  <si>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</si>
  <si>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</si>
  <si>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</si>
  <si>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</si>
  <si>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</si>
  <si>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</si>
  <si>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</si>
  <si>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</si>
  <si>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</si>
  <si>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</si>
  <si>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</si>
  <si>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</si>
  <si>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</si>
  <si>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</si>
  <si>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</si>
  <si>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</si>
  <si>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</si>
  <si>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</si>
  <si>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</si>
  <si>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</si>
  <si>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</si>
  <si>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</si>
  <si>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</si>
  <si>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</si>
  <si>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</si>
  <si>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</si>
  <si>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</si>
  <si>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</si>
  <si>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</si>
  <si>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</si>
  <si>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</si>
  <si>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</si>
  <si>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</si>
  <si>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</si>
  <si>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</si>
  <si>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</si>
  <si>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</si>
  <si>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</si>
  <si>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</si>
  <si>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</si>
  <si>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</si>
  <si>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</si>
  <si>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</si>
  <si>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</si>
  <si>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</si>
  <si>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</si>
  <si>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</si>
  <si>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</si>
  <si>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</si>
  <si>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</si>
  <si>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</si>
  <si>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</si>
  <si>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</si>
  <si>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</si>
  <si>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</si>
  <si>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</si>
  <si>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</si>
  <si>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</si>
  <si>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</si>
  <si>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</si>
  <si>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</si>
  <si>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</si>
  <si>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</si>
  <si>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</si>
  <si>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</si>
  <si>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</si>
  <si>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</si>
  <si>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</si>
  <si>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</si>
  <si>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</si>
  <si>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</si>
  <si>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</si>
  <si>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</si>
  <si>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</si>
  <si>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</si>
  <si>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</si>
  <si>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</si>
  <si>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</si>
  <si>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</si>
  <si>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</si>
  <si>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</si>
  <si>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</si>
  <si>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</si>
  <si>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</si>
  <si>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</si>
  <si>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</si>
  <si>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</si>
  <si>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</si>
  <si>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</si>
  <si>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</si>
  <si>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</si>
  <si>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</si>
  <si>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</si>
  <si>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</si>
  <si>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</si>
  <si>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</si>
  <si>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</si>
  <si>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</si>
  <si>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</si>
  <si>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</si>
  <si>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</si>
  <si>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</si>
  <si>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</si>
  <si>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</si>
  <si>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</si>
  <si>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</si>
  <si>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</si>
  <si>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</si>
  <si>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</si>
  <si>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</si>
  <si>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</si>
  <si>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</si>
  <si>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</si>
  <si>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</si>
  <si>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</si>
  <si>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</si>
  <si>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</si>
  <si>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</si>
  <si>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</si>
  <si>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</si>
  <si>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</si>
  <si>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</si>
  <si>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</si>
  <si>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</si>
  <si>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</si>
  <si>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</si>
  <si>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</si>
  <si>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</si>
  <si>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</si>
  <si>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</si>
  <si>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</si>
  <si>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</si>
  <si>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</si>
  <si>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</si>
  <si>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</si>
  <si>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</si>
  <si>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</si>
  <si>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</si>
  <si>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</si>
  <si>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</si>
  <si>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</si>
  <si>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</si>
  <si>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</si>
  <si>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</si>
  <si>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</si>
  <si>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</si>
  <si>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</si>
  <si>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</si>
  <si>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</si>
  <si>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</si>
  <si>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</si>
  <si>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</si>
  <si>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</si>
  <si>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</si>
  <si>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</si>
  <si>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</si>
  <si>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</si>
  <si>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</si>
  <si>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</si>
  <si>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</si>
  <si>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</si>
  <si>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</si>
  <si>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</si>
  <si>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</si>
  <si>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</si>
  <si>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</si>
  <si>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</si>
  <si>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</si>
  <si>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</si>
  <si>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</si>
  <si>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</si>
  <si>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</si>
  <si>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</si>
  <si>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</si>
  <si>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</si>
  <si>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</si>
  <si>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</si>
  <si>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</si>
  <si>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</si>
  <si>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</si>
  <si>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</si>
  <si>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</si>
  <si>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</si>
  <si>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</si>
  <si>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</si>
  <si>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</si>
  <si>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</si>
  <si>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</si>
  <si>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</si>
  <si>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</si>
  <si>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</si>
  <si>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</si>
  <si>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</si>
  <si>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</si>
  <si>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</si>
  <si>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</si>
  <si>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</si>
  <si>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</si>
  <si>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</si>
  <si>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</si>
  <si>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</si>
  <si>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</si>
  <si>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</si>
  <si>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</si>
  <si>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</si>
  <si>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</si>
  <si>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</si>
  <si>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</si>
  <si>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</si>
  <si>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</si>
  <si>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</si>
  <si>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</si>
  <si>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</si>
  <si>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</si>
  <si>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</si>
  <si>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</si>
  <si>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</si>
  <si>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</si>
  <si>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</si>
  <si>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</si>
  <si>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</si>
  <si>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</si>
  <si>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</si>
  <si>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</si>
  <si>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</si>
  <si>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</si>
  <si>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</si>
  <si>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</si>
  <si>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</si>
  <si>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</si>
  <si>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</si>
  <si>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</si>
  <si>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</si>
  <si>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</si>
  <si>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</si>
  <si>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</si>
  <si>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</si>
  <si>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</si>
  <si>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</si>
  <si>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</si>
  <si>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</si>
  <si>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</si>
  <si>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</si>
  <si>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</si>
  <si>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</si>
  <si>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</si>
  <si>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</si>
  <si>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</si>
  <si>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</si>
  <si>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</si>
  <si>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</si>
  <si>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</si>
  <si>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</si>
  <si>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</si>
  <si>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</si>
  <si>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</si>
  <si>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</si>
  <si>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</si>
  <si>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</si>
  <si>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</si>
  <si>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</si>
  <si>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</si>
  <si>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</si>
  <si>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</si>
  <si>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</si>
  <si>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</si>
  <si>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</si>
  <si>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</si>
  <si>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</si>
  <si>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</si>
  <si>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</si>
  <si>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</si>
  <si>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</si>
  <si>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</si>
  <si>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</si>
  <si>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</si>
  <si>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</si>
  <si>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</si>
  <si>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</si>
  <si>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</si>
  <si>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</si>
  <si>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</si>
  <si>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</si>
  <si>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</si>
  <si>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</si>
  <si>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</si>
  <si>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</si>
  <si>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</si>
  <si>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</si>
  <si>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</si>
  <si>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</si>
  <si>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</si>
  <si>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</si>
  <si>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</si>
  <si>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</si>
  <si>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</si>
  <si>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</si>
  <si>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</si>
  <si>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</si>
  <si>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</si>
  <si>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</si>
  <si>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</si>
  <si>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</si>
  <si>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</si>
  <si>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</si>
  <si>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</si>
  <si>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</si>
  <si>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</si>
  <si>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</si>
  <si>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</si>
  <si>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</si>
  <si>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</si>
  <si>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</si>
  <si>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</si>
  <si>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</si>
  <si>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</si>
  <si>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</si>
  <si>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</si>
  <si>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</si>
  <si>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</si>
  <si>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</si>
  <si>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</si>
  <si>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</si>
  <si>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</si>
  <si>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</si>
  <si>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</si>
  <si>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</si>
  <si>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</si>
  <si>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</si>
  <si>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</si>
  <si>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</si>
  <si>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</si>
  <si>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</si>
  <si>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</si>
  <si>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</si>
  <si>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</si>
  <si>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</si>
  <si>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</si>
  <si>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</si>
  <si>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</si>
  <si>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</si>
  <si>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</si>
  <si>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</si>
  <si>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</si>
  <si>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</si>
  <si>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</si>
  <si>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</si>
  <si>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</si>
  <si>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</si>
  <si>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</si>
  <si>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</si>
  <si>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</si>
  <si>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</si>
  <si>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</si>
  <si>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</si>
  <si>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</si>
  <si>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</si>
  <si>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</si>
  <si>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</si>
  <si>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</si>
  <si>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</si>
  <si>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</si>
  <si>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</si>
  <si>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</si>
  <si>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</si>
  <si>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</si>
  <si>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</si>
  <si>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</si>
  <si>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</si>
  <si>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</si>
  <si>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</si>
  <si>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</si>
  <si>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</si>
  <si>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</si>
  <si>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</si>
  <si>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</si>
  <si>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</si>
  <si>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</si>
  <si>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</si>
  <si>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</si>
  <si>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</si>
  <si>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</si>
  <si>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</si>
  <si>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</si>
  <si>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</si>
  <si>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</si>
  <si>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</si>
  <si>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</si>
  <si>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</si>
  <si>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</si>
  <si>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</si>
  <si>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</si>
  <si>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</si>
  <si>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</si>
  <si>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</si>
  <si>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</si>
  <si>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</si>
  <si>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</si>
  <si>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</si>
  <si>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</si>
  <si>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</si>
  <si>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</si>
  <si>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</si>
  <si>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</si>
  <si>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</si>
  <si>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</si>
  <si>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</si>
  <si>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</si>
  <si>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</si>
  <si>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</si>
  <si>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</si>
  <si>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</si>
  <si>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</si>
  <si>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</si>
  <si>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</si>
  <si>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</si>
  <si>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</si>
  <si>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</si>
  <si>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</si>
  <si>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</si>
  <si>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</si>
  <si>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</si>
  <si>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</si>
  <si>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</si>
  <si>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</si>
  <si>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</si>
  <si>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</si>
  <si>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</si>
  <si>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</si>
  <si>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</si>
  <si>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</si>
  <si>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</si>
  <si>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</si>
  <si>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</si>
  <si>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</si>
  <si>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</si>
  <si>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</si>
  <si>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</si>
  <si>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</si>
  <si>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</si>
  <si>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</si>
  <si>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</si>
  <si>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</si>
  <si>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</si>
  <si>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</si>
  <si>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</si>
  <si>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</si>
  <si>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</si>
  <si>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</si>
  <si>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</si>
  <si>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</si>
  <si>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</si>
  <si>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</si>
  <si>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</si>
  <si>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</si>
  <si>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</si>
  <si>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</si>
  <si>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</si>
  <si>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</si>
  <si>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</si>
  <si>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</si>
  <si>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</si>
  <si>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</si>
  <si>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</si>
  <si>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</si>
  <si>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</si>
  <si>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</si>
  <si>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</si>
  <si>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</si>
  <si>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</si>
  <si>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</si>
  <si>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</si>
  <si>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</si>
  <si>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</si>
  <si>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</si>
  <si>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</si>
  <si>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</si>
  <si>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</si>
  <si>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</si>
  <si>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</si>
  <si>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</si>
  <si>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</si>
  <si>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</si>
  <si>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</si>
  <si>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</si>
  <si>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</si>
  <si>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</si>
  <si>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</si>
  <si>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</si>
  <si>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</si>
  <si>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</si>
  <si>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</si>
  <si>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</si>
  <si>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</si>
  <si>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</si>
  <si>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</si>
  <si>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</si>
  <si>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</si>
  <si>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</si>
  <si>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</si>
  <si>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</si>
  <si>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</si>
  <si>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</si>
  <si>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</si>
  <si>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</si>
  <si>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</si>
  <si>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</si>
  <si>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</si>
  <si>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</si>
  <si>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</si>
  <si>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</si>
  <si>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</si>
  <si>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</si>
  <si>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</si>
  <si>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</si>
  <si>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</si>
  <si>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</si>
  <si>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</si>
  <si>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</si>
  <si>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</si>
  <si>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</si>
  <si>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</si>
  <si>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</si>
  <si>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</si>
  <si>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</si>
  <si>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</si>
  <si>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</si>
  <si>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</si>
  <si>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</si>
  <si>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</si>
  <si>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</si>
  <si>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</si>
  <si>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</si>
  <si>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</si>
  <si>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</si>
  <si>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</si>
  <si>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</si>
  <si>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</si>
  <si>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</si>
  <si>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</si>
  <si>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</si>
  <si>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</si>
  <si>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</si>
  <si>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</si>
  <si>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</si>
  <si>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</si>
  <si>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</si>
  <si>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</si>
  <si>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</si>
  <si>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</si>
  <si>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</si>
  <si>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</si>
  <si>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</si>
  <si>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</si>
  <si>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</si>
  <si>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</si>
  <si>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</si>
  <si>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</si>
  <si>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</si>
  <si>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</si>
  <si>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</si>
  <si>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</si>
  <si>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</si>
  <si>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</si>
  <si>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</si>
  <si>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</si>
  <si>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</si>
  <si>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</si>
  <si>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</si>
  <si>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</si>
  <si>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</si>
  <si>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</si>
  <si>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</si>
  <si>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</si>
  <si>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</si>
  <si>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</si>
  <si>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</si>
  <si>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</si>
  <si>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</si>
  <si>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</si>
  <si>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</si>
  <si>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</si>
  <si>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</si>
  <si>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</si>
  <si>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</si>
  <si>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</si>
  <si>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</si>
  <si>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</si>
  <si>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</si>
  <si>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</si>
  <si>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</si>
  <si>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</si>
  <si>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</si>
  <si>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</si>
  <si>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</si>
  <si>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</si>
  <si>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</si>
  <si>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</si>
  <si>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</si>
  <si>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</si>
  <si>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</si>
  <si>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</si>
  <si>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</si>
  <si>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</si>
  <si>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</si>
  <si>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</si>
  <si>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</si>
  <si>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</si>
  <si>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</si>
  <si>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</si>
  <si>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</si>
  <si>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</si>
  <si>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</si>
  <si>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</si>
  <si>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</si>
  <si>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</si>
  <si>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</si>
  <si>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</si>
  <si>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</si>
  <si>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</si>
  <si>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</si>
  <si>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</si>
  <si>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</si>
  <si>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</si>
  <si>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</si>
  <si>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</si>
  <si>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</si>
  <si>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</si>
  <si>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</si>
  <si>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</si>
  <si>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</si>
  <si>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</si>
  <si>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</si>
  <si>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</si>
  <si>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</si>
  <si>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</si>
  <si>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</si>
  <si>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</si>
  <si>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</si>
  <si>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</si>
  <si>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</si>
  <si>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</si>
  <si>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</si>
  <si>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</si>
  <si>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</si>
  <si>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</si>
  <si>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</si>
  <si>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</si>
  <si>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</si>
  <si>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</si>
  <si>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</si>
  <si>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</si>
  <si>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</si>
  <si>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</si>
  <si>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</si>
  <si>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</si>
  <si>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</si>
  <si>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</si>
  <si>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</si>
  <si>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</si>
  <si>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</si>
  <si>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</si>
  <si>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</si>
  <si>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</si>
  <si>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</si>
  <si>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</si>
  <si>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</si>
  <si>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</si>
  <si>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</si>
  <si>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</si>
  <si>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</si>
  <si>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</si>
  <si>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</si>
  <si>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</si>
  <si>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</si>
  <si>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</si>
  <si>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</si>
  <si>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</si>
  <si>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</si>
  <si>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</si>
  <si>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</si>
  <si>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</si>
  <si>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</si>
  <si>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</si>
  <si>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</si>
  <si>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</si>
  <si>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</si>
  <si>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</si>
  <si>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</si>
  <si>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</si>
  <si>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</si>
  <si>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</si>
  <si>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</si>
  <si>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</si>
  <si>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</si>
  <si>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</si>
  <si>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</si>
  <si>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</si>
  <si>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</si>
  <si>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</si>
  <si>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</si>
  <si>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</si>
  <si>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</si>
  <si>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</si>
  <si>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</si>
  <si>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</si>
  <si>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</si>
  <si>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</si>
  <si>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</si>
  <si>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</si>
  <si>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</si>
  <si>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</si>
  <si>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</si>
  <si>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</si>
  <si>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</si>
  <si>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</si>
  <si>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</si>
  <si>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</si>
  <si>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</si>
  <si>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</si>
  <si>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</si>
  <si>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</si>
  <si>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</si>
  <si>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</si>
  <si>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</si>
  <si>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</si>
  <si>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</si>
  <si>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</si>
  <si>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</si>
  <si>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</si>
  <si>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</si>
  <si>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</si>
  <si>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</si>
  <si>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</si>
  <si>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</si>
  <si>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</si>
  <si>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</si>
  <si>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</si>
  <si>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</si>
  <si>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</si>
  <si>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</si>
  <si>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</si>
  <si>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</si>
  <si>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</si>
  <si>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</si>
  <si>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</si>
  <si>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</si>
  <si>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</si>
  <si>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</si>
  <si>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</si>
  <si>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</si>
  <si>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</si>
  <si>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</si>
  <si>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</si>
  <si>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</si>
  <si>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</si>
  <si>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</si>
  <si>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</si>
  <si>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</si>
  <si>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</si>
  <si>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</si>
  <si>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</si>
  <si>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</si>
  <si>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</si>
  <si>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</si>
  <si>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</si>
  <si>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</si>
  <si>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</si>
  <si>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</si>
  <si>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</si>
  <si>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</si>
  <si>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</si>
  <si>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</si>
  <si>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</si>
  <si>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</si>
  <si>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</si>
  <si>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</si>
  <si>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</si>
  <si>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</si>
  <si>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</si>
  <si>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</si>
  <si>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</si>
  <si>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</si>
  <si>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</si>
  <si>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</si>
  <si>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</si>
  <si>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</si>
  <si>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</si>
  <si>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</si>
  <si>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</si>
  <si>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</si>
  <si>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</si>
  <si>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</si>
  <si>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</si>
  <si>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</si>
  <si>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</si>
  <si>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</si>
  <si>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</si>
  <si>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</si>
  <si>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</si>
  <si>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</si>
  <si>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</si>
  <si>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</si>
  <si>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</si>
  <si>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</si>
  <si>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</si>
  <si>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</si>
  <si>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</si>
  <si>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</si>
  <si>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</si>
  <si>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</si>
  <si>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</si>
  <si>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</si>
  <si>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</si>
  <si>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</si>
  <si>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</si>
  <si>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</si>
  <si>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</si>
  <si>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</si>
  <si>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</si>
  <si>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</si>
  <si>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</si>
  <si>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</si>
  <si>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</si>
  <si>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</si>
  <si>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</si>
  <si>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</si>
  <si>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</si>
  <si>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</si>
  <si>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</si>
  <si>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</si>
  <si>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</si>
  <si>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</si>
  <si>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</si>
  <si>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</si>
  <si>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</si>
  <si>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</si>
  <si>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</si>
  <si>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</si>
  <si>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</si>
  <si>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</si>
  <si>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</si>
  <si>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</si>
  <si>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</si>
  <si>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</si>
  <si>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</si>
  <si>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</si>
  <si>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</si>
  <si>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</si>
  <si>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</si>
  <si>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</si>
  <si>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</si>
  <si>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</si>
  <si>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</si>
  <si>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</si>
  <si>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</si>
  <si>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</si>
  <si>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</si>
  <si>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</si>
  <si>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</si>
  <si>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</si>
  <si>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</si>
  <si>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</si>
  <si>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</si>
  <si>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</si>
  <si>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</si>
  <si>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</si>
  <si>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</si>
  <si>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</si>
  <si>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</si>
  <si>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</si>
  <si>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</si>
  <si>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</si>
  <si>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</si>
  <si>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</si>
  <si>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</si>
  <si>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</si>
  <si>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</si>
  <si>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</si>
  <si>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</si>
  <si>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</si>
  <si>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</si>
  <si>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</si>
  <si>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</si>
  <si>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</si>
  <si>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</si>
  <si>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</si>
  <si>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</si>
  <si>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</si>
  <si>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</si>
  <si>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</si>
  <si>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</si>
  <si>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</si>
  <si>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</si>
  <si>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</si>
  <si>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</si>
  <si>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</si>
  <si>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</si>
  <si>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</si>
  <si>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</si>
  <si>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</si>
  <si>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</si>
  <si>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</si>
  <si>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</si>
  <si>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</si>
  <si>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</si>
  <si>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</si>
  <si>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</si>
  <si>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</si>
  <si>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</si>
  <si>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</si>
  <si>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</si>
  <si>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</si>
  <si>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</si>
  <si>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</si>
  <si>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</si>
  <si>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</si>
  <si>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</si>
  <si>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</si>
  <si>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</si>
  <si>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</si>
  <si>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</si>
  <si>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</si>
  <si>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</si>
  <si>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</si>
  <si>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</si>
  <si>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</si>
  <si>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</si>
  <si>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</si>
  <si>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</si>
  <si>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</si>
  <si>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</si>
  <si>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</si>
  <si>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</si>
  <si>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</si>
  <si>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</si>
  <si>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</si>
  <si>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</si>
  <si>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</si>
  <si>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</si>
  <si>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</si>
  <si>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</si>
  <si>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</si>
  <si>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</si>
  <si>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</si>
  <si>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</si>
  <si>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</si>
  <si>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</si>
  <si>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</si>
  <si>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</si>
  <si>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</si>
  <si>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</si>
  <si>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</si>
  <si>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</si>
  <si>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</si>
  <si>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</si>
  <si>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</si>
  <si>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</si>
  <si>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</si>
  <si>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</si>
  <si>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</si>
  <si>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</si>
  <si>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</si>
  <si>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</si>
  <si>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</si>
  <si>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</si>
  <si>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</si>
  <si>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</si>
  <si>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</si>
  <si>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</si>
  <si>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</si>
  <si>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</si>
  <si>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</si>
  <si>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</si>
  <si>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</si>
  <si>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</si>
  <si>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</si>
  <si>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</si>
  <si>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</si>
  <si>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</si>
  <si>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</si>
  <si>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</si>
  <si>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</si>
  <si>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</si>
  <si>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</si>
  <si>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</si>
  <si>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</si>
  <si>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</si>
  <si>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</si>
  <si>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</si>
  <si>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</si>
  <si>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</si>
  <si>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</si>
  <si>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</si>
  <si>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</si>
  <si>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</si>
  <si>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</si>
  <si>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</si>
  <si>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</si>
  <si>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</si>
  <si>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</si>
  <si>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</si>
  <si>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</si>
  <si>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</si>
  <si>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</si>
  <si>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</si>
  <si>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</si>
  <si>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</si>
  <si>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</si>
  <si>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</si>
  <si>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</si>
  <si>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</si>
  <si>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</si>
  <si>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</si>
  <si>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</si>
  <si>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</si>
  <si>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</si>
  <si>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</si>
  <si>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</si>
  <si>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</si>
  <si>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</si>
  <si>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</si>
  <si>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</si>
  <si>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</si>
  <si>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</si>
  <si>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</si>
  <si>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</si>
  <si>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</si>
  <si>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</si>
  <si>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</si>
  <si>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</si>
  <si>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</si>
  <si>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</si>
  <si>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</si>
  <si>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</si>
  <si>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</si>
  <si>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</si>
  <si>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</si>
  <si>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</si>
  <si>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</si>
  <si>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</si>
  <si>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</si>
  <si>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</si>
  <si>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</si>
  <si>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</si>
  <si>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</si>
  <si>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</si>
  <si>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</si>
  <si>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</si>
  <si>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</si>
  <si>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</si>
  <si>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</si>
  <si>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</si>
  <si>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</si>
  <si>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</si>
  <si>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</si>
  <si>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</si>
  <si>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</si>
  <si>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</si>
  <si>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</si>
  <si>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</si>
  <si>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</si>
  <si>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</si>
  <si>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</si>
  <si>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</si>
  <si>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</si>
  <si>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</si>
  <si>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</si>
  <si>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</si>
  <si>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</si>
  <si>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</si>
  <si>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</si>
  <si>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</si>
  <si>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</si>
  <si>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</si>
  <si>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</si>
  <si>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</si>
  <si>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</si>
  <si>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</si>
  <si>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</si>
  <si>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</si>
  <si>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</si>
  <si>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</si>
  <si>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</si>
  <si>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</si>
  <si>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</si>
  <si>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</si>
  <si>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</si>
  <si>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</si>
  <si>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</si>
  <si>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</si>
  <si>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</si>
  <si>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</si>
  <si>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</si>
  <si>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</si>
  <si>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</si>
  <si>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</si>
  <si>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</si>
  <si>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</si>
  <si>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</si>
  <si>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</si>
  <si>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</si>
  <si>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</si>
  <si>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</si>
  <si>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</si>
  <si>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</si>
  <si>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</si>
  <si>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</si>
  <si>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</si>
  <si>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</si>
  <si>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</si>
  <si>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</si>
  <si>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</si>
  <si>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</si>
  <si>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</si>
  <si>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</si>
  <si>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</si>
  <si>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</si>
  <si>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</si>
  <si>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</si>
  <si>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</si>
  <si>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</si>
  <si>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</si>
  <si>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</si>
  <si>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</si>
  <si>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</si>
  <si>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</si>
  <si>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</si>
  <si>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</si>
  <si>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</si>
  <si>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</si>
  <si>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</si>
  <si>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</si>
  <si>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</si>
  <si>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</si>
  <si>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</si>
  <si>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</si>
  <si>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</si>
  <si>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</si>
  <si>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</si>
  <si>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</si>
  <si>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</si>
  <si>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</si>
  <si>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</si>
  <si>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</si>
  <si>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</si>
  <si>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</si>
  <si>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</si>
  <si>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</si>
  <si>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</si>
  <si>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</si>
  <si>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</si>
  <si>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</si>
  <si>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</si>
  <si>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</si>
  <si>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</si>
  <si>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</si>
  <si>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</si>
  <si>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</si>
  <si>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</si>
  <si>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</si>
  <si>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</si>
  <si>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</si>
  <si>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</si>
  <si>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</si>
  <si>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</si>
  <si>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</si>
  <si>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</si>
  <si>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</si>
  <si>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</si>
  <si>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</si>
  <si>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</si>
  <si>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</si>
  <si>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</si>
  <si>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</si>
  <si>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</si>
  <si>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</si>
  <si>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</si>
  <si>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</si>
  <si>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</si>
  <si>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</si>
  <si>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</si>
  <si>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</si>
  <si>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</si>
  <si>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</si>
  <si>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</si>
  <si>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</si>
  <si>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</si>
  <si>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</si>
  <si>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</si>
  <si>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</si>
  <si>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</si>
  <si>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</si>
  <si>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</si>
  <si>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</si>
  <si>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</si>
  <si>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</si>
  <si>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</si>
  <si>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</si>
  <si>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</si>
  <si>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</si>
  <si>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</si>
  <si>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</si>
  <si>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</si>
  <si>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</si>
  <si>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</si>
  <si>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</si>
  <si>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</si>
  <si>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</si>
  <si>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</si>
  <si>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</si>
  <si>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</si>
  <si>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</si>
  <si>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</si>
  <si>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</si>
  <si>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</si>
  <si>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</si>
  <si>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</si>
  <si>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</si>
  <si>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</si>
  <si>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</si>
  <si>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</si>
  <si>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</si>
  <si>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</si>
  <si>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</si>
  <si>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</si>
  <si>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</si>
  <si>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</si>
  <si>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</si>
  <si>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</si>
  <si>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</si>
  <si>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</si>
  <si>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</si>
  <si>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</si>
  <si>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</si>
  <si>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</si>
  <si>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</si>
  <si>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</si>
  <si>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</si>
  <si>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</si>
  <si>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</si>
  <si>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</si>
  <si>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</si>
  <si>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</si>
  <si>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</si>
  <si>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</si>
  <si>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</si>
  <si>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</si>
  <si>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</si>
  <si>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</si>
  <si>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</si>
  <si>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</si>
  <si>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</si>
  <si>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</si>
  <si>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</si>
  <si>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</si>
  <si>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</si>
  <si>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</si>
  <si>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</si>
  <si>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</si>
  <si>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</si>
  <si>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</si>
  <si>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</si>
  <si>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</si>
  <si>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</si>
  <si>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</si>
  <si>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</si>
  <si>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</si>
  <si>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</si>
  <si>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</si>
  <si>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</si>
  <si>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</si>
  <si>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</si>
  <si>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</si>
  <si>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</si>
  <si>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</si>
  <si>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</si>
  <si>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</si>
  <si>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</si>
  <si>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</si>
  <si>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</si>
  <si>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</si>
  <si>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</si>
  <si>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</si>
  <si>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</si>
  <si>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</si>
  <si>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</si>
  <si>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</si>
  <si>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</si>
  <si>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</si>
  <si>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</si>
  <si>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</si>
  <si>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</si>
  <si>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</si>
  <si>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</si>
  <si>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</si>
  <si>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</si>
  <si>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</si>
  <si>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</si>
  <si>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</si>
  <si>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</si>
  <si>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</si>
  <si>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</si>
  <si>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</si>
  <si>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</si>
  <si>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</si>
  <si>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</si>
  <si>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</si>
  <si>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</si>
  <si>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</si>
  <si>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</si>
  <si>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</si>
  <si>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</si>
  <si>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</si>
  <si>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</si>
  <si>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</si>
  <si>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</si>
  <si>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</si>
  <si>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</si>
  <si>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</si>
  <si>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</si>
  <si>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</si>
  <si>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</si>
  <si>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</si>
  <si>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</si>
  <si>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</si>
  <si>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</si>
  <si>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</si>
  <si>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</si>
  <si>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</si>
  <si>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</si>
  <si>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</si>
  <si>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</si>
  <si>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</si>
  <si>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</si>
  <si>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</si>
  <si>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</si>
  <si>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</si>
  <si>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</si>
  <si>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</si>
  <si>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</si>
  <si>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</si>
  <si>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</si>
  <si>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</si>
  <si>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</si>
  <si>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</si>
  <si>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</si>
  <si>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</si>
  <si>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</si>
  <si>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</si>
  <si>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</si>
  <si>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</si>
  <si>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</si>
  <si>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</si>
  <si>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</si>
  <si>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</si>
  <si>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</si>
  <si>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</si>
  <si>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</si>
  <si>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</si>
  <si>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</si>
  <si>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</si>
  <si>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</si>
  <si>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</si>
  <si>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</si>
  <si>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</si>
  <si>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</si>
  <si>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</si>
  <si>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</si>
  <si>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</si>
  <si>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</si>
  <si>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</si>
  <si>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</si>
  <si>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</si>
  <si>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</si>
  <si>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</si>
  <si>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</si>
  <si>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</si>
  <si>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</si>
  <si>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</si>
  <si>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</si>
  <si>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</si>
  <si>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</si>
  <si>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</si>
  <si>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</si>
  <si>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</si>
  <si>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</si>
  <si>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</si>
  <si>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</si>
  <si>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</si>
  <si>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</si>
  <si>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</si>
  <si>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</si>
  <si>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</si>
  <si>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</si>
  <si>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</si>
  <si>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</si>
  <si>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</si>
  <si>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</si>
  <si>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</si>
  <si>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</si>
  <si>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</si>
  <si>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</si>
  <si>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</si>
  <si>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</si>
  <si>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</si>
  <si>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</si>
  <si>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</si>
  <si>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</si>
  <si>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</si>
  <si>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</si>
  <si>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</si>
  <si>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</si>
  <si>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</si>
  <si>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</si>
  <si>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</si>
  <si>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</si>
  <si>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</si>
  <si>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</si>
  <si>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</si>
  <si>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</si>
  <si>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</si>
  <si>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</si>
  <si>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</si>
  <si>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</si>
  <si>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</si>
  <si>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</si>
  <si>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</si>
  <si>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</si>
  <si>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</si>
  <si>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</si>
  <si>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</si>
  <si>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</si>
  <si>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</si>
  <si>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</si>
  <si>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</si>
  <si>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</si>
  <si>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</si>
  <si>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</si>
  <si>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</si>
  <si>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</si>
  <si>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</si>
  <si>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</si>
  <si>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</si>
  <si>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</si>
  <si>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</si>
  <si>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</si>
  <si>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</si>
  <si>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</si>
  <si>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</si>
  <si>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</si>
  <si>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</si>
  <si>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</si>
  <si>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</si>
  <si>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</si>
  <si>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</si>
  <si>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</si>
  <si>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</si>
  <si>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</si>
  <si>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</si>
  <si>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</si>
  <si>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</si>
  <si>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</si>
  <si>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</si>
  <si>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</si>
  <si>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</si>
  <si>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</si>
  <si>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</si>
  <si>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</si>
  <si>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</si>
  <si>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</si>
  <si>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</si>
  <si>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</si>
  <si>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</si>
  <si>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</si>
  <si>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</si>
  <si>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</si>
  <si>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</si>
  <si>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</si>
  <si>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</si>
  <si>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</si>
  <si>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</si>
  <si>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</si>
  <si>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</si>
  <si>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</si>
  <si>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</si>
  <si>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</si>
  <si>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</si>
  <si>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</si>
  <si>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</si>
  <si>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</si>
  <si>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</si>
  <si>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</si>
  <si>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</si>
  <si>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</si>
  <si>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</si>
  <si>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</si>
  <si>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</si>
  <si>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</si>
  <si>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</si>
  <si>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</si>
  <si>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</si>
  <si>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</si>
  <si>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</si>
  <si>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</si>
  <si>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</si>
  <si>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</si>
  <si>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</si>
  <si>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</si>
  <si>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</si>
  <si>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</si>
  <si>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</si>
  <si>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</si>
  <si>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</si>
  <si>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</si>
  <si>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</si>
  <si>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</si>
  <si>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</si>
  <si>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</si>
  <si>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</si>
  <si>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</si>
  <si>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</si>
  <si>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</si>
  <si>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</si>
  <si>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</si>
  <si>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</si>
  <si>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</si>
  <si>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</si>
  <si>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</si>
  <si>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</si>
  <si>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</si>
  <si>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</si>
  <si>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</si>
  <si>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</si>
  <si>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</si>
  <si>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</si>
  <si>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</si>
  <si>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</si>
  <si>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</si>
  <si>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</si>
  <si>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</si>
  <si>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</si>
  <si>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</si>
  <si>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</si>
  <si>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</si>
  <si>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</si>
  <si>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</si>
  <si>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</si>
  <si>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</si>
  <si>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</si>
  <si>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</si>
  <si>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</si>
  <si>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</si>
  <si>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</si>
  <si>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</si>
  <si>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</si>
  <si>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</si>
  <si>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</si>
  <si>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</si>
  <si>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</si>
  <si>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</si>
  <si>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</si>
  <si>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</si>
  <si>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</si>
  <si>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</si>
  <si>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</si>
  <si>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</si>
  <si>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</si>
  <si>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</si>
  <si>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</si>
  <si>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</si>
  <si>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</si>
  <si>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</si>
  <si>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</si>
  <si>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</si>
  <si>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</si>
  <si>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</si>
  <si>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</si>
  <si>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</si>
  <si>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</si>
  <si>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</si>
  <si>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</si>
  <si>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</si>
  <si>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</si>
  <si>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</si>
  <si>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</si>
  <si>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</si>
  <si>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</si>
  <si>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</si>
  <si>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</si>
  <si>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</si>
  <si>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</si>
  <si>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</si>
  <si>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</si>
  <si>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</si>
  <si>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</si>
  <si>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</si>
  <si>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</si>
  <si>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</si>
  <si>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</si>
  <si>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</si>
  <si>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</si>
  <si>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</si>
  <si>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</si>
  <si>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</si>
  <si>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</si>
  <si>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</si>
  <si>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</si>
  <si>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</si>
  <si>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</si>
  <si>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</si>
  <si>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</si>
  <si>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</si>
  <si>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</si>
  <si>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</si>
  <si>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</si>
  <si>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</si>
  <si>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</si>
  <si>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</si>
  <si>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</si>
  <si>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</si>
  <si>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</si>
  <si>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</si>
  <si>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</si>
  <si>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</si>
  <si>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</si>
  <si>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</si>
  <si>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</si>
  <si>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</si>
  <si>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</si>
  <si>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</si>
  <si>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</si>
  <si>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</si>
  <si>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</si>
  <si>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</si>
  <si>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</si>
  <si>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</si>
  <si>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</si>
  <si>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</si>
  <si>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</si>
  <si>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</si>
  <si>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</si>
  <si>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</si>
  <si>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</si>
  <si>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</si>
  <si>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</si>
  <si>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</si>
  <si>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</si>
  <si>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</si>
  <si>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</si>
  <si>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</si>
  <si>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</si>
  <si>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</si>
  <si>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</si>
  <si>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</si>
  <si>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</si>
  <si>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</si>
  <si>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</si>
  <si>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</si>
  <si>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</si>
  <si>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</si>
  <si>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</si>
  <si>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</si>
  <si>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</si>
  <si>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</si>
  <si>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</si>
  <si>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</si>
  <si>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</si>
  <si>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</si>
  <si>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</si>
  <si>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</si>
  <si>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</si>
  <si>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</si>
  <si>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</si>
  <si>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</si>
  <si>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</si>
  <si>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</si>
  <si>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</si>
  <si>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</si>
  <si>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</si>
  <si>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</si>
  <si>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</si>
  <si>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</si>
  <si>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</si>
  <si>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</si>
  <si>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</si>
  <si>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</si>
  <si>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</si>
  <si>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</si>
  <si>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</si>
  <si>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</si>
  <si>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</si>
  <si>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</si>
  <si>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</si>
  <si>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</si>
  <si>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</si>
  <si>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</si>
  <si>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</si>
  <si>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</si>
  <si>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</si>
  <si>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</si>
  <si>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</si>
  <si>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</si>
  <si>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</si>
  <si>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</si>
  <si>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</si>
  <si>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</si>
  <si>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</si>
  <si>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</si>
  <si>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</si>
  <si>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</si>
  <si>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</si>
  <si>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</si>
  <si>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</si>
  <si>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</si>
  <si>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</si>
  <si>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</si>
  <si>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</si>
  <si>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</si>
  <si>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</si>
  <si>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</si>
  <si>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</si>
  <si>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</si>
  <si>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</si>
  <si>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</si>
  <si>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</si>
  <si>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</si>
  <si>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</si>
  <si>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</si>
  <si>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</si>
  <si>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</si>
  <si>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</si>
  <si>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</si>
  <si>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</si>
  <si>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</si>
  <si>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</si>
  <si>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</si>
  <si>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</si>
  <si>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</si>
  <si>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</si>
  <si>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</si>
  <si>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</si>
  <si>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</si>
  <si>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</si>
  <si>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</si>
  <si>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</si>
  <si>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</si>
  <si>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</si>
  <si>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</si>
  <si>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</si>
  <si>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</si>
  <si>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</si>
  <si>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</si>
  <si>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</si>
  <si>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</si>
  <si>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</si>
  <si>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</si>
  <si>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</si>
  <si>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</si>
  <si>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</si>
  <si>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</si>
  <si>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</si>
  <si>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</si>
  <si>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</si>
  <si>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</si>
  <si>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</si>
  <si>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</si>
  <si>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</si>
  <si>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</si>
  <si>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</si>
  <si>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</si>
  <si>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</si>
  <si>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</si>
  <si>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</si>
  <si>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</si>
  <si>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</si>
  <si>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</si>
  <si>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</si>
  <si>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</si>
  <si>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</si>
  <si>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</si>
  <si>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</si>
  <si>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</si>
  <si>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</si>
  <si>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</si>
  <si>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</si>
  <si>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</si>
  <si>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</si>
  <si>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</si>
  <si>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</si>
  <si>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</si>
  <si>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</si>
  <si>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</si>
  <si>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</si>
  <si>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</si>
  <si>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</si>
  <si>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</si>
  <si>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</si>
  <si>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</si>
  <si>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</si>
  <si>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</si>
  <si>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</si>
  <si>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</si>
  <si>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</si>
  <si>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</si>
  <si>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</si>
  <si>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</si>
  <si>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</si>
  <si>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</si>
  <si>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</si>
  <si>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</si>
  <si>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</si>
  <si>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</si>
  <si>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</si>
  <si>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</si>
  <si>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</si>
  <si>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</si>
  <si>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</si>
  <si>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</si>
  <si>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</si>
  <si>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</si>
  <si>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</si>
  <si>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</si>
  <si>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</si>
  <si>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</si>
  <si>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</si>
  <si>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</si>
  <si>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</si>
  <si>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</si>
  <si>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</si>
  <si>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</si>
  <si>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</si>
  <si>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</si>
  <si>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</si>
  <si>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</si>
  <si>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</si>
  <si>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</si>
  <si>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</si>
  <si>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</si>
  <si>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</si>
  <si>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</si>
  <si>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</si>
  <si>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</si>
  <si>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</si>
  <si>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</si>
  <si>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</si>
  <si>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</si>
  <si>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</si>
  <si>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</si>
  <si>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</si>
  <si>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</si>
  <si>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</si>
  <si>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</si>
  <si>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</si>
  <si>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</si>
  <si>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</si>
  <si>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</si>
  <si>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</si>
  <si>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</si>
  <si>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</si>
  <si>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</si>
  <si>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</si>
  <si>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</si>
  <si>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</si>
  <si>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</si>
  <si>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</si>
  <si>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</si>
  <si>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</si>
  <si>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</si>
  <si>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</si>
  <si>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</si>
  <si>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</si>
  <si>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</si>
  <si>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</si>
  <si>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</si>
  <si>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</si>
  <si>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</si>
  <si>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</si>
  <si>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</si>
  <si>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</si>
  <si>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</si>
  <si>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</si>
  <si>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</si>
  <si>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</si>
  <si>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</si>
  <si>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</si>
  <si>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</si>
  <si>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</si>
  <si>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</si>
  <si>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</si>
  <si>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</si>
  <si>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</si>
  <si>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</si>
  <si>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</si>
  <si>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</si>
  <si>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</si>
  <si>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</si>
  <si>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</si>
  <si>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</si>
  <si>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</si>
  <si>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</si>
  <si>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</si>
  <si>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</si>
  <si>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</si>
  <si>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</si>
  <si>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</si>
  <si>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</si>
  <si>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</si>
  <si>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</si>
  <si>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</si>
  <si>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</si>
  <si>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</si>
  <si>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</si>
  <si>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</si>
  <si>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</si>
  <si>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</si>
  <si>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</si>
  <si>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</si>
  <si>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</si>
  <si>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</si>
  <si>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</si>
  <si>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</si>
  <si>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</si>
  <si>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</si>
  <si>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</si>
  <si>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</si>
  <si>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</si>
  <si>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</si>
  <si>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</si>
  <si>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</si>
  <si>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</si>
  <si>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</si>
  <si>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</si>
  <si>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</si>
  <si>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</si>
  <si>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</si>
  <si>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</si>
  <si>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</si>
  <si>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</si>
  <si>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</si>
  <si>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</si>
  <si>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</si>
  <si>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</si>
  <si>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</si>
  <si>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</si>
  <si>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</si>
  <si>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</si>
  <si>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</si>
  <si>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</si>
  <si>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</si>
  <si>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</si>
  <si>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</si>
  <si>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</si>
  <si>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</si>
  <si>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</si>
  <si>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</si>
  <si>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</si>
  <si>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</si>
  <si>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</si>
  <si>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</si>
  <si>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</si>
  <si>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</si>
  <si>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</si>
  <si>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</si>
  <si>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</si>
  <si>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</si>
  <si>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</si>
  <si>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</si>
  <si>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</si>
  <si>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</si>
  <si>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</si>
  <si>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</si>
  <si>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</si>
  <si>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</si>
  <si>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</si>
  <si>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</si>
  <si>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</si>
  <si>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</si>
  <si>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</si>
  <si>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</si>
  <si>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</si>
  <si>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</si>
  <si>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</si>
  <si>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</si>
  <si>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</si>
  <si>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</si>
  <si>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</si>
  <si>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</si>
  <si>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</si>
  <si>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</si>
  <si>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</si>
  <si>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</si>
  <si>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</si>
  <si>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</si>
  <si>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</si>
  <si>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</si>
  <si>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</si>
  <si>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</si>
  <si>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</si>
  <si>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</si>
  <si>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</si>
  <si>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</si>
  <si>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</si>
  <si>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</si>
  <si>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</si>
  <si>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</si>
  <si>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</si>
  <si>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</si>
  <si>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</si>
  <si>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</si>
  <si>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</si>
  <si>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</si>
  <si>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</si>
  <si>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</si>
  <si>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</si>
  <si>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</si>
  <si>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</si>
  <si>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</si>
  <si>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</si>
  <si>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</si>
  <si>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</si>
  <si>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</si>
  <si>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</si>
  <si>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</si>
  <si>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</si>
  <si>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</si>
  <si>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</si>
  <si>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</si>
  <si>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</si>
  <si>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</si>
  <si>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</si>
  <si>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</si>
  <si>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</si>
  <si>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</si>
  <si>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</si>
  <si>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</si>
  <si>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</si>
  <si>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</si>
  <si>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</si>
  <si>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</si>
  <si>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</si>
  <si>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</si>
  <si>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</si>
  <si>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</si>
  <si>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</si>
  <si>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</si>
  <si>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</si>
  <si>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</si>
  <si>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</si>
  <si>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</si>
  <si>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</si>
  <si>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</si>
  <si>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</si>
  <si>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</si>
  <si>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</si>
  <si>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</si>
  <si>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</si>
  <si>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</si>
  <si>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</si>
  <si>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</si>
  <si>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</si>
  <si>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</si>
  <si>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</si>
  <si>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</si>
  <si>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</si>
  <si>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</si>
  <si>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</si>
  <si>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</si>
  <si>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</si>
  <si>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</si>
  <si>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</si>
  <si>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</si>
  <si>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</si>
  <si>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</si>
  <si>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</si>
  <si>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</si>
  <si>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</si>
  <si>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</si>
  <si>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</si>
  <si>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</si>
  <si>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</si>
  <si>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</si>
  <si>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</si>
  <si>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</si>
  <si>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</si>
  <si>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</si>
  <si>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</si>
  <si>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</si>
  <si>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</si>
  <si>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</si>
  <si>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</si>
  <si>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</si>
  <si>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</si>
  <si>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</si>
  <si>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</si>
  <si>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</si>
  <si>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</si>
  <si>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</si>
  <si>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</si>
  <si>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</si>
  <si>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</si>
  <si>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</si>
  <si>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</si>
  <si>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</si>
  <si>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</si>
  <si>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</si>
  <si>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</si>
  <si>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</si>
  <si>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</si>
  <si>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</si>
  <si>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</si>
  <si>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</si>
  <si>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</si>
  <si>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</si>
  <si>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</si>
  <si>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</si>
  <si>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</si>
  <si>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</si>
  <si>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</si>
  <si>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</si>
  <si>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</si>
  <si>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</si>
  <si>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</si>
  <si>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</si>
  <si>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</si>
  <si>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</si>
  <si>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</si>
  <si>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</si>
  <si>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</si>
  <si>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</si>
  <si>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</si>
  <si>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</si>
  <si>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</si>
  <si>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</si>
  <si>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</si>
  <si>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</si>
  <si>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</si>
  <si>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</si>
  <si>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</si>
  <si>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</si>
  <si>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</si>
  <si>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</si>
  <si>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</si>
  <si>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</si>
  <si>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</si>
  <si>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</si>
  <si>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</si>
  <si>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</si>
  <si>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</si>
  <si>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</si>
  <si>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</si>
  <si>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</si>
  <si>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</si>
  <si>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</si>
  <si>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</si>
  <si>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</si>
  <si>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</si>
  <si>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</si>
  <si>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</si>
  <si>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</si>
  <si>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</si>
  <si>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</si>
  <si>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</si>
  <si>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</si>
  <si>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</si>
  <si>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</si>
  <si>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</si>
  <si>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</si>
  <si>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</si>
  <si>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</si>
  <si>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</si>
  <si>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</si>
  <si>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</si>
  <si>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</si>
  <si>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</si>
  <si>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</si>
  <si>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</si>
  <si>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</si>
  <si>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</si>
  <si>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</si>
  <si>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</si>
  <si>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</si>
  <si>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</si>
  <si>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</si>
  <si>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</si>
  <si>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</si>
  <si>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</si>
  <si>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</si>
  <si>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</si>
  <si>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</si>
  <si>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</si>
  <si>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</si>
  <si>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</si>
  <si>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</si>
  <si>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</si>
  <si>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</si>
  <si>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</si>
  <si>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</si>
  <si>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</si>
  <si>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</si>
  <si>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</si>
  <si>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</si>
  <si>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</si>
  <si>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</si>
  <si>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</si>
  <si>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</si>
  <si>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</si>
  <si>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</si>
  <si>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</si>
  <si>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</si>
  <si>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</si>
  <si>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</si>
  <si>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</si>
  <si>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</si>
  <si>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</si>
  <si>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</si>
  <si>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</si>
  <si>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</si>
  <si>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</si>
  <si>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</si>
  <si>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</si>
  <si>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</si>
  <si>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</si>
  <si>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</si>
  <si>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</si>
  <si>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</si>
  <si>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</si>
  <si>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</si>
  <si>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</si>
  <si>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</si>
  <si>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</si>
  <si>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</si>
  <si>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</si>
  <si>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</si>
  <si>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</si>
  <si>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</si>
  <si>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</si>
  <si>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</si>
  <si>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</si>
  <si>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</si>
  <si>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</si>
  <si>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</si>
  <si>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</si>
  <si>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</si>
  <si>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</si>
  <si>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</si>
  <si>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</si>
  <si>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</si>
  <si>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</si>
  <si>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</si>
  <si>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</si>
  <si>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</si>
  <si>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</si>
  <si>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</si>
  <si>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</si>
  <si>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</si>
  <si>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</si>
  <si>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</si>
  <si>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</si>
  <si>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</si>
  <si>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</si>
  <si>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</si>
  <si>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</si>
  <si>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</si>
  <si>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</si>
  <si>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</si>
  <si>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</si>
  <si>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</si>
  <si>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</si>
  <si>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</si>
  <si>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</si>
  <si>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</si>
  <si>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</si>
  <si>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</si>
  <si>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</si>
  <si>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</si>
  <si>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</si>
  <si>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</si>
  <si>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</si>
  <si>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</si>
  <si>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</si>
  <si>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</si>
  <si>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</si>
  <si>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</si>
  <si>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</si>
  <si>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</si>
  <si>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</si>
  <si>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</si>
  <si>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</si>
  <si>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</si>
  <si>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</si>
  <si>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</si>
  <si>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</si>
  <si>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</si>
  <si>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</si>
  <si>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</si>
  <si>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</si>
  <si>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</si>
  <si>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</si>
  <si>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</si>
  <si>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</si>
  <si>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</si>
  <si>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</si>
  <si>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</si>
  <si>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</si>
  <si>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</si>
  <si>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</si>
  <si>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</si>
  <si>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</si>
  <si>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</si>
  <si>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</si>
  <si>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</si>
  <si>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</si>
  <si>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</si>
  <si>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</si>
  <si>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</si>
  <si>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</si>
  <si>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</si>
  <si>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</si>
  <si>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</si>
  <si>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</si>
  <si>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</si>
  <si>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</si>
  <si>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</si>
  <si>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</si>
  <si>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</si>
  <si>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</si>
  <si>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</si>
  <si>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</si>
  <si>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</si>
  <si>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</si>
  <si>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</si>
  <si>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</si>
  <si>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</si>
  <si>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</si>
  <si>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</si>
  <si>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</si>
  <si>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</si>
  <si>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</si>
  <si>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</si>
  <si>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</si>
  <si>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</si>
  <si>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</si>
  <si>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</si>
  <si>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</si>
  <si>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</si>
  <si>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</si>
  <si>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</si>
  <si>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</si>
  <si>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</si>
  <si>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</si>
  <si>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</si>
  <si>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</si>
  <si>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</si>
  <si>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</si>
  <si>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</si>
  <si>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</si>
  <si>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</si>
  <si>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</si>
  <si>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</si>
  <si>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</si>
  <si>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</si>
  <si>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</si>
  <si>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</si>
  <si>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</si>
  <si>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</si>
  <si>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</si>
  <si>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</si>
  <si>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</si>
  <si>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</si>
  <si>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</si>
  <si>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</si>
  <si>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</si>
  <si>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</si>
  <si>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</si>
  <si>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</si>
  <si>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</si>
  <si>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</si>
  <si>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</si>
  <si>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</si>
  <si>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</si>
  <si>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</si>
  <si>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</si>
  <si>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</si>
  <si>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</si>
  <si>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</si>
  <si>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</si>
  <si>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</si>
  <si>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</si>
  <si>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</si>
  <si>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</si>
  <si>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</si>
  <si>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</si>
  <si>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</si>
  <si>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</si>
  <si>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</si>
  <si>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</si>
  <si>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</si>
  <si>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</si>
  <si>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</si>
  <si>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</si>
  <si>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</si>
  <si>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</si>
  <si>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</si>
  <si>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</si>
  <si>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</si>
  <si>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</si>
  <si>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</si>
  <si>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</si>
  <si>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</si>
  <si>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</si>
  <si>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</si>
  <si>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</si>
  <si>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</si>
  <si>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</si>
  <si>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</si>
  <si>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</si>
  <si>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</si>
  <si>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</si>
  <si>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</si>
  <si>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</si>
  <si>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</si>
  <si>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</si>
  <si>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</si>
  <si>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</si>
  <si>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</si>
  <si>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</si>
  <si>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</si>
  <si>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</si>
  <si>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</si>
  <si>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</si>
  <si>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</si>
  <si>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</si>
  <si>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</si>
  <si>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</si>
  <si>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</si>
  <si>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</si>
  <si>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</si>
  <si>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</si>
  <si>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</si>
  <si>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</si>
  <si>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</si>
  <si>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</si>
  <si>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</si>
  <si>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</si>
  <si>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</si>
  <si>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</si>
  <si>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</si>
  <si>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</si>
  <si>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</si>
  <si>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</si>
  <si>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</si>
  <si>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</si>
  <si>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</si>
  <si>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</si>
  <si>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</si>
  <si>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</si>
  <si>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</si>
  <si>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</si>
  <si>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</si>
  <si>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</si>
  <si>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</si>
  <si>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</si>
  <si>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</si>
  <si>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</si>
  <si>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</si>
  <si>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</si>
  <si>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</si>
  <si>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</si>
  <si>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</si>
  <si>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</si>
  <si>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</si>
  <si>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</si>
  <si>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</si>
  <si>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</si>
  <si>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</si>
  <si>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</si>
  <si>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</si>
  <si>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</si>
  <si>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</si>
  <si>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</si>
  <si>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</si>
  <si>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</si>
  <si>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</si>
  <si>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</si>
  <si>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</si>
  <si>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</si>
  <si>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</si>
  <si>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</si>
  <si>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</si>
  <si>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</si>
  <si>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</si>
  <si>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</si>
  <si>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</si>
  <si>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</si>
  <si>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</si>
  <si>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</si>
  <si>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</si>
  <si>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</si>
  <si>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</si>
  <si>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</si>
  <si>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</si>
  <si>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</si>
  <si>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</si>
  <si>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</si>
  <si>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</si>
  <si>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</si>
  <si>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</si>
  <si>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</si>
  <si>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</si>
  <si>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</si>
  <si>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</si>
  <si>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</si>
  <si>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</si>
  <si>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</si>
  <si>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</si>
  <si>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</si>
  <si>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</si>
  <si>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</si>
  <si>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</si>
  <si>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</si>
  <si>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</si>
  <si>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</si>
  <si>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</si>
  <si>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</si>
  <si>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</si>
  <si>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</si>
  <si>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</si>
  <si>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</si>
  <si>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</si>
  <si>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</si>
  <si>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</si>
  <si>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</si>
  <si>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</si>
  <si>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</si>
  <si>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</si>
  <si>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</si>
  <si>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</si>
  <si>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</si>
  <si>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</si>
  <si>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</si>
  <si>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</si>
  <si>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</si>
  <si>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</si>
  <si>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</si>
  <si>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</si>
  <si>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</si>
  <si>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</si>
  <si>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</si>
  <si>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</si>
  <si>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</si>
  <si>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</si>
  <si>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</si>
  <si>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</si>
  <si>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</si>
  <si>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</si>
  <si>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</si>
  <si>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</si>
  <si>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</si>
  <si>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</si>
  <si>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</si>
  <si>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</si>
  <si>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</si>
  <si>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</si>
  <si>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</si>
  <si>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</si>
  <si>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</si>
  <si>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</si>
  <si>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</si>
  <si>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</si>
  <si>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</si>
  <si>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</si>
  <si>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</si>
  <si>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</si>
  <si>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</si>
  <si>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</si>
  <si>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</si>
  <si>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</si>
  <si>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</si>
  <si>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</si>
  <si>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</si>
  <si>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</si>
  <si>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</si>
  <si>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</si>
  <si>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</si>
  <si>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</si>
  <si>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</si>
  <si>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</si>
  <si>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</si>
  <si>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</si>
  <si>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</si>
  <si>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</si>
  <si>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</si>
  <si>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</si>
  <si>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</si>
  <si>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</si>
  <si>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</si>
  <si>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</si>
  <si>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</si>
  <si>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</si>
  <si>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</si>
  <si>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</si>
  <si>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</si>
  <si>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</si>
  <si>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</si>
  <si>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</si>
  <si>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</si>
  <si>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</si>
  <si>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</si>
  <si>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</si>
  <si>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</si>
  <si>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</si>
  <si>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</si>
  <si>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</si>
  <si>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</si>
  <si>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</si>
  <si>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</si>
  <si>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</si>
  <si>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</si>
  <si>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</si>
  <si>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</si>
  <si>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</si>
  <si>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</si>
  <si>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</si>
  <si>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</si>
  <si>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</si>
  <si>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</si>
  <si>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</si>
  <si>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</si>
  <si>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</si>
  <si>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</si>
  <si>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</si>
  <si>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</si>
  <si>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</si>
  <si>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</si>
  <si>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</si>
  <si>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</si>
  <si>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</si>
  <si>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</si>
  <si>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</si>
  <si>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</si>
  <si>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</si>
  <si>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</si>
  <si>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</si>
  <si>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</si>
  <si>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</si>
  <si>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</si>
  <si>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</si>
  <si>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</si>
  <si>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</si>
  <si>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</si>
  <si>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</si>
  <si>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</si>
  <si>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</si>
  <si>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</si>
  <si>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</si>
  <si>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</si>
  <si>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</si>
  <si>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</si>
  <si>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</si>
  <si>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</si>
  <si>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</si>
  <si>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</si>
  <si>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</si>
  <si>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</si>
  <si>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</si>
  <si>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</si>
  <si>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</si>
  <si>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</si>
  <si>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</si>
  <si>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</si>
  <si>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</si>
  <si>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</si>
  <si>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</si>
  <si>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</si>
  <si>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</si>
  <si>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</si>
  <si>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</si>
  <si>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</si>
  <si>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</si>
  <si>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</si>
  <si>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</si>
  <si>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</si>
  <si>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</si>
  <si>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</si>
  <si>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</si>
  <si>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</si>
  <si>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</si>
  <si>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</si>
  <si>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</si>
  <si>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</si>
  <si>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</si>
  <si>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</si>
  <si>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</si>
  <si>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</si>
  <si>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</si>
  <si>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</si>
  <si>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</si>
  <si>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</si>
  <si>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</si>
  <si>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</si>
  <si>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</si>
  <si>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</si>
  <si>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</si>
  <si>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</si>
  <si>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</si>
  <si>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</si>
  <si>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</si>
  <si>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</si>
  <si>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</si>
  <si>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</si>
  <si>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</si>
  <si>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</si>
  <si>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</si>
  <si>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</si>
  <si>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</si>
  <si>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</si>
  <si>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</si>
  <si>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</si>
  <si>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</si>
  <si>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</si>
  <si>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</si>
  <si>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</si>
  <si>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</si>
  <si>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</si>
  <si>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</si>
  <si>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</si>
  <si>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</si>
  <si>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</si>
  <si>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</si>
  <si>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</si>
  <si>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</si>
  <si>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</si>
  <si>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</si>
  <si>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</si>
  <si>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</si>
  <si>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</si>
  <si>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</si>
  <si>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</si>
  <si>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</si>
  <si>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</si>
  <si>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</si>
  <si>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</si>
  <si>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</si>
  <si>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</si>
  <si>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</si>
  <si>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</si>
  <si>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</si>
  <si>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</si>
  <si>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</si>
  <si>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</si>
  <si>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</si>
  <si>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</si>
  <si>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</si>
  <si>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</si>
  <si>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</si>
  <si>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</si>
  <si>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</si>
  <si>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</si>
  <si>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</si>
  <si>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</si>
  <si>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</si>
  <si>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</si>
  <si>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</si>
  <si>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</si>
  <si>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</si>
  <si>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</si>
  <si>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</si>
  <si>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</si>
  <si>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</si>
  <si>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</si>
  <si>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</si>
  <si>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</si>
  <si>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</si>
  <si>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</si>
  <si>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</si>
  <si>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</si>
  <si>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</si>
  <si>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</si>
  <si>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</si>
  <si>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</si>
  <si>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</si>
  <si>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</si>
  <si>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</si>
  <si>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</si>
  <si>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</si>
  <si>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</si>
  <si>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</si>
  <si>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</si>
  <si>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</si>
  <si>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</si>
  <si>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</si>
  <si>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</si>
  <si>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</si>
  <si>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</si>
  <si>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</si>
  <si>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</si>
  <si>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</si>
  <si>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</si>
  <si>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</si>
  <si>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</si>
  <si>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</si>
  <si>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</si>
  <si>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</si>
  <si>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</si>
  <si>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</si>
  <si>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</si>
  <si>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</si>
  <si>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</si>
  <si>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</si>
  <si>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</si>
  <si>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</si>
  <si>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</si>
  <si>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</si>
  <si>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</si>
  <si>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</si>
  <si>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</si>
  <si>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</si>
  <si>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</si>
  <si>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</si>
  <si>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</si>
  <si>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</si>
  <si>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</si>
  <si>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</si>
  <si>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</si>
  <si>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</si>
  <si>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</si>
  <si>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</si>
  <si>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</si>
  <si>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</si>
  <si>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</si>
  <si>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</si>
  <si>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</si>
  <si>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</si>
  <si>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</si>
  <si>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</si>
  <si>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</si>
  <si>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</si>
  <si>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</si>
  <si>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</si>
  <si>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</si>
  <si>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</si>
  <si>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</si>
  <si>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</si>
  <si>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</si>
  <si>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</si>
  <si>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</si>
  <si>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</si>
  <si>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</si>
  <si>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</si>
  <si>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</si>
  <si>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</si>
  <si>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</si>
  <si>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</si>
  <si>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</si>
  <si>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</si>
  <si>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</si>
  <si>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</si>
  <si>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</si>
  <si>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</si>
  <si>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</si>
  <si>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</si>
  <si>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</si>
  <si>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</si>
  <si>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</si>
  <si>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</si>
  <si>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</si>
  <si>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</si>
  <si>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</si>
  <si>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</si>
  <si>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</si>
  <si>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</si>
  <si>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</si>
  <si>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</si>
  <si>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</si>
  <si>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</si>
  <si>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</si>
  <si>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</si>
  <si>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</si>
  <si>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</si>
  <si>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</si>
  <si>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</si>
  <si>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</si>
  <si>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</si>
  <si>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</si>
  <si>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</si>
  <si>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</si>
  <si>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</si>
  <si>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</si>
  <si>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</si>
  <si>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</si>
  <si>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</si>
  <si>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</si>
  <si>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</si>
  <si>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</si>
  <si>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</si>
  <si>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</si>
  <si>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</si>
  <si>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</si>
  <si>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</si>
  <si>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</si>
  <si>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</si>
  <si>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</si>
  <si>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</si>
  <si>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</si>
  <si>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</si>
  <si>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</si>
  <si>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</si>
  <si>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</si>
  <si>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</si>
  <si>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</si>
  <si>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</si>
  <si>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</si>
  <si>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</si>
  <si>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</si>
  <si>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</si>
  <si>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</si>
  <si>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</si>
  <si>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</si>
  <si>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</si>
  <si>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</si>
  <si>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</si>
  <si>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</si>
  <si>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</si>
  <si>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</si>
  <si>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</si>
  <si>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</si>
  <si>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</si>
  <si>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</si>
  <si>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</si>
  <si>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</si>
  <si>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</si>
  <si>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</si>
  <si>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</si>
  <si>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</si>
  <si>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</si>
  <si>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</si>
  <si>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</si>
  <si>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</si>
  <si>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</si>
  <si>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</si>
  <si>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</si>
  <si>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</si>
  <si>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</si>
  <si>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</si>
  <si>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</si>
  <si>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</si>
  <si>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</si>
  <si>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</si>
  <si>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</si>
  <si>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</si>
  <si>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</si>
  <si>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</si>
  <si>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</si>
  <si>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</si>
  <si>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</si>
  <si>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</si>
  <si>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</si>
  <si>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</si>
  <si>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</si>
  <si>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</si>
  <si>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</si>
  <si>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</si>
  <si>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</si>
  <si>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</si>
  <si>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</si>
  <si>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</si>
  <si>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</si>
  <si>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</si>
  <si>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</si>
  <si>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</si>
  <si>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</si>
  <si>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</si>
  <si>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</si>
  <si>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</si>
  <si>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</si>
  <si>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</si>
  <si>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</si>
  <si>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</si>
  <si>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</si>
  <si>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</si>
  <si>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</si>
  <si>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</si>
  <si>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</si>
  <si>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</si>
  <si>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</si>
  <si>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</si>
  <si>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</si>
  <si>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</si>
  <si>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</si>
  <si>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</si>
  <si>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</si>
  <si>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</si>
  <si>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</si>
  <si>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</si>
  <si>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</si>
  <si>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</si>
  <si>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</si>
  <si>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</si>
  <si>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</si>
  <si>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</si>
  <si>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</si>
  <si>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</si>
  <si>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</si>
  <si>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</si>
  <si>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</si>
  <si>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</si>
  <si>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</si>
  <si>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</si>
  <si>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</si>
  <si>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</si>
  <si>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</si>
  <si>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</si>
  <si>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</si>
  <si>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</si>
  <si>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</si>
  <si>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</si>
  <si>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</si>
  <si>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</si>
  <si>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</si>
  <si>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</si>
  <si>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</si>
  <si>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</si>
  <si>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</si>
  <si>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</si>
  <si>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</si>
  <si>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</si>
  <si>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</si>
  <si>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</si>
  <si>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</si>
  <si>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</si>
  <si>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</si>
  <si>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</si>
  <si>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</si>
  <si>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</si>
  <si>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</si>
  <si>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</si>
  <si>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</si>
  <si>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</si>
  <si>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</si>
  <si>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</si>
  <si>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</si>
  <si>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</si>
  <si>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</si>
  <si>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</si>
  <si>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</si>
  <si>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</si>
  <si>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</si>
  <si>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</si>
  <si>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</si>
  <si>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</si>
  <si>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</si>
  <si>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</si>
  <si>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</si>
  <si>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</si>
  <si>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</si>
  <si>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</si>
  <si>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</si>
  <si>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</si>
  <si>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</si>
  <si>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</si>
  <si>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</si>
  <si>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</si>
  <si>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</si>
  <si>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</si>
  <si>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</si>
  <si>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</si>
  <si>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</si>
  <si>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</si>
  <si>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</si>
  <si>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</si>
  <si>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</si>
  <si>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</si>
  <si>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</si>
  <si>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</si>
  <si>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</si>
  <si>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</si>
  <si>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</si>
  <si>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</si>
  <si>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</si>
  <si>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</si>
  <si>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</si>
  <si>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</si>
  <si>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</si>
  <si>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</si>
  <si>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</si>
  <si>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</si>
  <si>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</si>
  <si>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</si>
  <si>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</si>
  <si>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</si>
  <si>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</si>
  <si>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</si>
  <si>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</si>
  <si>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</si>
  <si>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</si>
  <si>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</si>
  <si>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</si>
  <si>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</si>
  <si>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</si>
  <si>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</si>
  <si>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</si>
  <si>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</si>
  <si>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</si>
  <si>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</si>
  <si>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</si>
  <si>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</si>
  <si>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</si>
  <si>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</si>
  <si>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</si>
  <si>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</si>
  <si>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</si>
  <si>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</si>
  <si>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</si>
  <si>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</si>
  <si>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</si>
  <si>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</si>
  <si>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</si>
  <si>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</si>
  <si>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</si>
  <si>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</si>
  <si>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</si>
  <si>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</si>
  <si>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</si>
  <si>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</si>
  <si>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</si>
  <si>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</si>
  <si>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</si>
  <si>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</si>
  <si>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</si>
  <si>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</si>
  <si>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</si>
  <si>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</si>
  <si>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</si>
  <si>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</si>
  <si>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</si>
  <si>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</si>
  <si>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</si>
  <si>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</si>
  <si>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</si>
  <si>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</si>
  <si>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</si>
  <si>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</si>
  <si>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</si>
  <si>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</si>
  <si>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</si>
  <si>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</si>
  <si>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</si>
  <si>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</si>
  <si>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</si>
  <si>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</si>
  <si>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</si>
  <si>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</si>
  <si>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</si>
  <si>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</si>
  <si>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</si>
  <si>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</si>
  <si>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</si>
  <si>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</si>
  <si>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</si>
  <si>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</si>
  <si>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</si>
  <si>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</si>
  <si>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</si>
  <si>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</si>
  <si>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</si>
  <si>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</si>
  <si>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</si>
  <si>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</si>
  <si>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</si>
  <si>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</si>
  <si>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</si>
  <si>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</si>
  <si>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</si>
  <si>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</si>
  <si>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</si>
  <si>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</si>
  <si>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</si>
  <si>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</si>
  <si>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</si>
  <si>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</si>
  <si>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</si>
  <si>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</si>
  <si>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</si>
  <si>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</si>
  <si>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</si>
  <si>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</si>
  <si>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</si>
  <si>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</si>
  <si>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</si>
  <si>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</si>
  <si>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</si>
  <si>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</si>
  <si>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</si>
  <si>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</si>
  <si>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</si>
  <si>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</si>
  <si>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</si>
  <si>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</si>
  <si>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</si>
  <si>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</si>
  <si>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</si>
  <si>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</si>
  <si>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</si>
  <si>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</si>
  <si>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</si>
  <si>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</si>
  <si>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</si>
  <si>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</si>
  <si>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</si>
  <si>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</si>
  <si>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</si>
  <si>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</si>
  <si>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</si>
  <si>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</si>
  <si>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</si>
  <si>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</si>
  <si>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</si>
  <si>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</si>
  <si>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</si>
  <si>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</si>
  <si>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</si>
  <si>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</si>
  <si>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</si>
  <si>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</si>
  <si>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</si>
  <si>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</si>
  <si>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</si>
  <si>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</si>
  <si>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</si>
  <si>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</si>
  <si>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</si>
  <si>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</si>
  <si>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</si>
  <si>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</si>
  <si>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</si>
  <si>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</si>
  <si>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</si>
  <si>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</si>
  <si>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</si>
  <si>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</si>
  <si>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</si>
  <si>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</si>
  <si>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</si>
  <si>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</si>
  <si>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</si>
  <si>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</si>
  <si>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</si>
  <si>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</si>
  <si>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</si>
  <si>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</si>
  <si>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</si>
  <si>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</si>
  <si>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</si>
  <si>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</si>
  <si>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</si>
  <si>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</si>
  <si>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</si>
  <si>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</si>
  <si>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</si>
  <si>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</si>
  <si>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</si>
  <si>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</si>
  <si>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</si>
  <si>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</si>
  <si>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</si>
  <si>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</si>
  <si>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</si>
  <si>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</si>
  <si>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</si>
  <si>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</si>
  <si>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</si>
  <si>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</si>
  <si>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</si>
  <si>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</si>
  <si>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</si>
  <si>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</si>
  <si>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</si>
  <si>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</si>
  <si>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</si>
  <si>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</si>
  <si>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</si>
  <si>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</si>
  <si>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</si>
  <si>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</si>
  <si>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</si>
  <si>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</si>
  <si>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</si>
  <si>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</si>
  <si>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</si>
  <si>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</si>
  <si>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</si>
  <si>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</si>
  <si>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</si>
  <si>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</si>
  <si>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</si>
  <si>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</si>
  <si>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</si>
  <si>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</si>
  <si>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</si>
  <si>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</si>
  <si>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</si>
  <si>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</si>
  <si>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</si>
  <si>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</si>
  <si>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</si>
  <si>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</si>
  <si>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</si>
  <si>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</si>
  <si>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</si>
  <si>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</si>
  <si>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</si>
  <si>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</si>
  <si>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</si>
  <si>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</si>
  <si>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</si>
  <si>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</si>
  <si>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</si>
  <si>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</si>
  <si>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</si>
  <si>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</si>
  <si>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</si>
  <si>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</si>
  <si>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</si>
  <si>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</si>
  <si>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</si>
  <si>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</si>
  <si>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</si>
  <si>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</si>
  <si>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</si>
  <si>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</si>
  <si>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</si>
  <si>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</si>
  <si>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</si>
  <si>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</si>
  <si>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</si>
  <si>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</si>
  <si>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</si>
  <si>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</si>
  <si>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</si>
  <si>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</si>
  <si>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</si>
  <si>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</si>
  <si>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</si>
  <si>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</si>
  <si>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</si>
  <si>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</si>
  <si>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</si>
  <si>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</si>
  <si>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</si>
  <si>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</si>
  <si>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</si>
  <si>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</si>
  <si>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</si>
  <si>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</si>
  <si>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</si>
  <si>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</si>
  <si>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</si>
  <si>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</si>
  <si>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</si>
  <si>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</si>
  <si>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</si>
  <si>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</si>
  <si>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</si>
  <si>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</si>
  <si>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</si>
  <si>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</si>
  <si>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</si>
  <si>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</si>
  <si>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</si>
  <si>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</si>
  <si>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</si>
  <si>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</si>
  <si>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</si>
  <si>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</si>
  <si>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</si>
  <si>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</si>
  <si>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</si>
  <si>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</si>
  <si>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</si>
  <si>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</si>
  <si>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</si>
  <si>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</si>
  <si>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</si>
  <si>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</si>
  <si>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</si>
  <si>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</si>
  <si>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</si>
  <si>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</si>
  <si>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</si>
  <si>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</si>
  <si>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</si>
  <si>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</si>
  <si>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</si>
  <si>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</si>
  <si>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</si>
  <si>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</si>
  <si>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</si>
  <si>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</si>
  <si>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</si>
  <si>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</si>
  <si>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</si>
  <si>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</si>
  <si>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</si>
  <si>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</si>
  <si>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</si>
  <si>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</si>
  <si>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</si>
  <si>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</si>
  <si>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</si>
  <si>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</si>
  <si>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</si>
  <si>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</si>
  <si>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</si>
  <si>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</si>
  <si>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</si>
  <si>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</si>
  <si>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</si>
  <si>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</si>
  <si>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</si>
  <si>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</si>
  <si>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</si>
  <si>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</si>
  <si>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</si>
  <si>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</si>
  <si>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</si>
  <si>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</si>
  <si>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</si>
  <si>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</si>
  <si>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</si>
  <si>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</si>
  <si>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</si>
  <si>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</si>
  <si>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</si>
  <si>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</si>
  <si>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</si>
  <si>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</si>
  <si>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</si>
  <si>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</si>
  <si>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</si>
  <si>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</si>
  <si>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</si>
  <si>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</si>
  <si>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</si>
  <si>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</si>
  <si>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</si>
  <si>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</si>
  <si>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</si>
  <si>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</si>
  <si>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</si>
  <si>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</si>
  <si>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</si>
  <si>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</si>
  <si>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</si>
  <si>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</si>
  <si>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</si>
  <si>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</si>
  <si>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</si>
  <si>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</si>
  <si>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</si>
  <si>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</si>
  <si>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</si>
  <si>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</si>
  <si>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</si>
  <si>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</si>
  <si>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</si>
  <si>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</si>
  <si>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</si>
  <si>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</si>
  <si>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</si>
  <si>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</si>
  <si>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</si>
  <si>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</si>
  <si>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</si>
  <si>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</si>
  <si>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</si>
  <si>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</si>
  <si>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</si>
  <si>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</si>
  <si>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</si>
  <si>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</si>
  <si>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</si>
  <si>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</si>
  <si>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</si>
  <si>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</si>
  <si>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</si>
  <si>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</si>
  <si>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</si>
  <si>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</si>
  <si>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</si>
  <si>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</si>
  <si>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</si>
  <si>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</si>
  <si>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</si>
  <si>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</si>
  <si>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</si>
  <si>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</si>
  <si>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</si>
  <si>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</si>
  <si>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</si>
  <si>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</si>
  <si>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</si>
  <si>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</si>
  <si>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</si>
  <si>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</si>
  <si>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</si>
  <si>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</si>
  <si>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</si>
  <si>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</si>
  <si>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</si>
  <si>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</si>
  <si>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</si>
  <si>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</si>
  <si>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</si>
  <si>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</si>
  <si>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</si>
  <si>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</si>
  <si>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</si>
  <si>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</si>
  <si>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</si>
  <si>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</si>
  <si>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</si>
  <si>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</si>
  <si>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</si>
  <si>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</si>
  <si>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</si>
  <si>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</si>
  <si>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</si>
  <si>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</si>
  <si>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</si>
  <si>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</si>
  <si>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</si>
  <si>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</si>
  <si>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</si>
  <si>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</si>
  <si>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</si>
  <si>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</si>
  <si>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</si>
  <si>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</si>
  <si>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</si>
  <si>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</si>
  <si>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</si>
  <si>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</si>
  <si>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</si>
  <si>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</si>
  <si>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</si>
  <si>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</si>
  <si>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</si>
  <si>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</si>
  <si>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</si>
  <si>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</si>
  <si>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</si>
  <si>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</si>
  <si>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</si>
  <si>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</si>
  <si>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</si>
  <si>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</si>
  <si>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</si>
  <si>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</si>
  <si>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</si>
  <si>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</si>
  <si>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</si>
  <si>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</si>
  <si>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</si>
  <si>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</si>
  <si>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</si>
  <si>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</si>
  <si>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</si>
  <si>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</si>
  <si>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</si>
  <si>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</si>
  <si>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</si>
  <si>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</si>
  <si>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</si>
  <si>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</si>
  <si>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</si>
  <si>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</si>
  <si>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</si>
  <si>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</si>
  <si>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</si>
  <si>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</si>
  <si>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</si>
  <si>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</si>
  <si>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</si>
  <si>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</si>
  <si>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</si>
  <si>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</si>
  <si>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</si>
  <si>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</si>
  <si>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</si>
  <si>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</si>
  <si>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</si>
  <si>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</si>
  <si>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</si>
  <si>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</si>
  <si>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</si>
  <si>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</si>
  <si>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</si>
  <si>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</si>
  <si>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</si>
  <si>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</si>
  <si>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</si>
  <si>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</si>
  <si>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</si>
  <si>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</si>
  <si>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</si>
  <si>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</si>
  <si>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</si>
  <si>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</si>
  <si>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</si>
  <si>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</si>
  <si>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</si>
  <si>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</si>
  <si>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</si>
  <si>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</si>
  <si>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</si>
  <si>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</si>
  <si>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</si>
  <si>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</si>
  <si>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</si>
  <si>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</si>
  <si>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</si>
  <si>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</si>
  <si>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</si>
  <si>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</si>
  <si>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</si>
  <si>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</si>
  <si>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</si>
  <si>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</si>
  <si>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</si>
  <si>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</si>
  <si>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</si>
  <si>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</si>
  <si>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</si>
  <si>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</si>
  <si>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</si>
  <si>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</si>
  <si>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</si>
  <si>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</si>
  <si>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</si>
  <si>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</si>
  <si>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</si>
  <si>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</si>
  <si>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</si>
  <si>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</si>
  <si>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</si>
  <si>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</si>
  <si>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</si>
  <si>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</si>
  <si>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</si>
  <si>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</si>
  <si>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</si>
  <si>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</si>
  <si>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</si>
  <si>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</si>
  <si>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</si>
  <si>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</si>
  <si>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</si>
  <si>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</si>
  <si>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</si>
  <si>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</si>
  <si>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</si>
  <si>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</si>
  <si>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</si>
  <si>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</si>
  <si>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</si>
  <si>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</si>
  <si>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</si>
  <si>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</si>
  <si>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</si>
  <si>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</si>
  <si>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</si>
  <si>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</si>
  <si>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</si>
  <si>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</si>
  <si>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</si>
  <si>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</si>
  <si>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</si>
  <si>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</si>
  <si>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</si>
  <si>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</si>
  <si>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</si>
  <si>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</si>
  <si>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</si>
  <si>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</si>
  <si>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</si>
  <si>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</si>
  <si>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</si>
  <si>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</si>
  <si>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</si>
  <si>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</si>
  <si>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</si>
  <si>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</si>
  <si>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</si>
  <si>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</si>
  <si>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</si>
  <si>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</si>
  <si>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</si>
  <si>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</si>
  <si>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</si>
  <si>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</si>
  <si>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</si>
  <si>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</si>
  <si>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</si>
  <si>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</si>
  <si>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</si>
  <si>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</si>
  <si>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</si>
  <si>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</si>
  <si>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</si>
  <si>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</si>
  <si>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</si>
  <si>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</si>
  <si>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</si>
  <si>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</si>
  <si>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</si>
  <si>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</si>
  <si>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</si>
  <si>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</si>
  <si>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</si>
  <si>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</si>
  <si>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</si>
  <si>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</si>
  <si>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</si>
  <si>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</si>
  <si>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</si>
  <si>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</si>
  <si>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</si>
  <si>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</si>
  <si>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</si>
  <si>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</si>
  <si>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</si>
  <si>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</si>
  <si>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</si>
  <si>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</si>
  <si>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</si>
  <si>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</si>
  <si>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</si>
  <si>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</si>
  <si>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</si>
  <si>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</si>
  <si>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</si>
  <si>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</si>
  <si>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</si>
  <si>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</si>
  <si>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</si>
  <si>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</si>
  <si>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</si>
  <si>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</si>
  <si>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</si>
  <si>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</si>
  <si>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</si>
  <si>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</si>
  <si>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</si>
  <si>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</si>
  <si>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</si>
  <si>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</si>
  <si>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</si>
  <si>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</si>
  <si>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</si>
  <si>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</si>
  <si>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</si>
  <si>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</si>
  <si>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</si>
  <si>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</si>
  <si>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</si>
  <si>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</si>
  <si>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</si>
  <si>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</si>
  <si>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</si>
  <si>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</si>
  <si>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</si>
  <si>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</si>
  <si>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</si>
  <si>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</si>
  <si>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</si>
  <si>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</si>
  <si>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</si>
  <si>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</si>
  <si>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</si>
  <si>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</si>
  <si>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</si>
  <si>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</si>
  <si>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</si>
  <si>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</si>
  <si>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</si>
  <si>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</si>
  <si>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</si>
  <si>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</si>
  <si>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</si>
  <si>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</si>
  <si>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</si>
  <si>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</si>
  <si>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</si>
  <si>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</si>
  <si>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</si>
  <si>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</si>
  <si>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</si>
  <si>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</si>
  <si>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</si>
  <si>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</si>
  <si>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</si>
  <si>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</si>
  <si>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</si>
  <si>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</si>
  <si>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</si>
  <si>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</si>
  <si>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</si>
  <si>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</si>
  <si>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</si>
  <si>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</si>
  <si>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</si>
  <si>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</si>
  <si>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</si>
  <si>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</si>
  <si>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</si>
  <si>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</si>
  <si>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</si>
  <si>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</si>
  <si>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</si>
  <si>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</si>
  <si>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</si>
  <si>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</si>
  <si>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</si>
  <si>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</si>
  <si>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</si>
  <si>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</si>
  <si>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</si>
  <si>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</si>
  <si>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</si>
  <si>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</si>
  <si>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</si>
  <si>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</si>
  <si>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</si>
  <si>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</si>
  <si>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</si>
  <si>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</si>
  <si>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</si>
  <si>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</si>
  <si>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</si>
  <si>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</si>
  <si>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</si>
  <si>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</si>
  <si>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</si>
  <si>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</si>
  <si>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</si>
  <si>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</si>
  <si>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</si>
  <si>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</si>
  <si>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</si>
  <si>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</si>
  <si>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</si>
  <si>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</si>
  <si>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</si>
  <si>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</si>
  <si>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</si>
  <si>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</si>
  <si>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</si>
  <si>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</si>
  <si>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</si>
  <si>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</si>
  <si>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</si>
  <si>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</si>
  <si>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</si>
  <si>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</si>
  <si>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</si>
  <si>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</si>
  <si>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</si>
  <si>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</si>
  <si>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</si>
  <si>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</si>
  <si>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</si>
  <si>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</si>
  <si>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</si>
  <si>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</si>
  <si>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</si>
  <si>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</si>
  <si>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</si>
  <si>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</si>
  <si>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</si>
  <si>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</si>
  <si>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</si>
  <si>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</si>
  <si>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</si>
  <si>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</si>
  <si>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</si>
  <si>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</si>
  <si>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</si>
  <si>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</si>
  <si>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</si>
  <si>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</si>
  <si>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</si>
  <si>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</si>
  <si>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</si>
  <si>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</si>
  <si>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</si>
  <si>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</si>
  <si>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</si>
  <si>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</si>
  <si>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</si>
  <si>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</si>
  <si>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</si>
  <si>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</si>
  <si>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</si>
  <si>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</si>
  <si>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</si>
  <si>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</si>
  <si>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</si>
  <si>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</si>
  <si>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</si>
  <si>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</si>
  <si>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</si>
  <si>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</si>
  <si>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</si>
  <si>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</si>
  <si>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</si>
  <si>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</si>
  <si>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</si>
  <si>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</si>
  <si>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</si>
  <si>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</si>
  <si>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</si>
  <si>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</si>
  <si>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</si>
  <si>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</si>
  <si>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</si>
  <si>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</si>
  <si>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</si>
  <si>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</si>
  <si>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</si>
  <si>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</si>
  <si>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</si>
  <si>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</si>
  <si>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</si>
  <si>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</si>
  <si>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</si>
  <si>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</si>
  <si>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</si>
  <si>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</si>
  <si>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</si>
  <si>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</si>
  <si>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</si>
  <si>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</si>
  <si>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</si>
  <si>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</si>
  <si>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</si>
  <si>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</si>
  <si>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</si>
  <si>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</si>
  <si>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</si>
  <si>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</si>
  <si>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</si>
  <si>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</si>
  <si>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</si>
  <si>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</si>
  <si>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</si>
  <si>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</si>
  <si>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</si>
  <si>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</si>
  <si>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</si>
  <si>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</si>
  <si>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</si>
  <si>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</si>
  <si>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</si>
  <si>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</si>
  <si>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</si>
  <si>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</si>
  <si>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</si>
  <si>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</si>
  <si>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</si>
  <si>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</si>
  <si>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</si>
  <si>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</si>
  <si>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</si>
  <si>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</si>
  <si>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</si>
  <si>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</si>
  <si>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</si>
  <si>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</si>
  <si>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</si>
  <si>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</si>
  <si>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</si>
  <si>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</si>
  <si>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</si>
  <si>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</si>
  <si>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</si>
  <si>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</si>
  <si>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</si>
  <si>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</si>
  <si>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</si>
  <si>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</si>
  <si>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</si>
  <si>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</si>
  <si>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</si>
  <si>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</si>
  <si>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</si>
  <si>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</si>
  <si>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</si>
  <si>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</si>
  <si>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</si>
  <si>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</si>
  <si>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</si>
  <si>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</si>
  <si>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</si>
  <si>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</si>
  <si>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</si>
  <si>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</si>
  <si>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</si>
  <si>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</si>
  <si>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</si>
  <si>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</si>
  <si>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</si>
  <si>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</si>
  <si>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</si>
  <si>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</si>
  <si>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</si>
  <si>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</si>
  <si>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</si>
  <si>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</si>
  <si>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</si>
  <si>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</si>
  <si>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</si>
  <si>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</si>
  <si>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</si>
  <si>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</si>
  <si>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</si>
  <si>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</si>
  <si>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</si>
  <si>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</si>
  <si>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</si>
  <si>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</si>
  <si>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</si>
  <si>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</si>
  <si>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</si>
  <si>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</si>
  <si>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</si>
  <si>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</si>
  <si>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</si>
  <si>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</si>
  <si>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</si>
  <si>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</si>
  <si>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</si>
  <si>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</si>
  <si>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</si>
  <si>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</si>
  <si>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</si>
  <si>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</si>
  <si>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</si>
  <si>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</si>
  <si>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</si>
  <si>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</si>
  <si>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</si>
  <si>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</si>
  <si>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</si>
  <si>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</si>
  <si>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</si>
  <si>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</si>
  <si>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</si>
  <si>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</si>
  <si>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</si>
  <si>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</si>
  <si>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</si>
  <si>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</si>
  <si>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</si>
  <si>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</si>
  <si>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</si>
  <si>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</si>
  <si>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</si>
  <si>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</si>
  <si>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</si>
  <si>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</si>
  <si>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</si>
  <si>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</si>
  <si>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</si>
  <si>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</si>
  <si>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</si>
  <si>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</si>
  <si>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</si>
  <si>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</si>
  <si>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</si>
  <si>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</si>
  <si>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</si>
  <si>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</si>
  <si>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</si>
  <si>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</si>
  <si>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</si>
  <si>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</si>
  <si>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</si>
  <si>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</si>
  <si>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</si>
  <si>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</si>
  <si>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</si>
  <si>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</si>
  <si>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</si>
  <si>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</si>
  <si>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</si>
  <si>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</si>
  <si>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</si>
  <si>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</si>
  <si>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</si>
  <si>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</si>
  <si>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</si>
  <si>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</si>
  <si>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</si>
  <si>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</si>
  <si>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</si>
  <si>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</si>
  <si>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</si>
  <si>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</si>
  <si>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</si>
  <si>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</si>
  <si>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</si>
  <si>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</si>
  <si>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</si>
  <si>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</si>
  <si>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</si>
  <si>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</si>
  <si>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</si>
  <si>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</si>
  <si>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</si>
  <si>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</si>
  <si>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</si>
  <si>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</si>
  <si>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</si>
  <si>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</si>
  <si>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</si>
  <si>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</si>
  <si>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</si>
  <si>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</si>
  <si>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</si>
  <si>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</si>
  <si>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</si>
  <si>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</si>
  <si>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</si>
  <si>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</si>
  <si>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</si>
  <si>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</si>
  <si>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</si>
  <si>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</si>
  <si>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</si>
  <si>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</si>
  <si>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</si>
  <si>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</si>
  <si>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</si>
  <si>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</si>
  <si>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</si>
  <si>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</si>
  <si>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</si>
  <si>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</si>
  <si>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</si>
  <si>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</si>
  <si>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</si>
  <si>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</si>
  <si>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</si>
  <si>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</si>
  <si>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</si>
  <si>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</si>
  <si>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</si>
  <si>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</si>
  <si>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</si>
  <si>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</si>
  <si>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</si>
  <si>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</si>
  <si>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</si>
  <si>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</si>
  <si>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</si>
  <si>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</si>
  <si>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</si>
  <si>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</si>
  <si>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</si>
  <si>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</si>
  <si>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</si>
  <si>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</si>
  <si>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</si>
  <si>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</si>
  <si>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</si>
  <si>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</si>
  <si>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</si>
  <si>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</si>
  <si>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</si>
  <si>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</si>
  <si>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</si>
  <si>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</si>
  <si>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</si>
  <si>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</si>
  <si>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</si>
  <si>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</si>
  <si>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</si>
  <si>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</si>
  <si>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</si>
  <si>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</si>
  <si>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</si>
  <si>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</si>
  <si>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</si>
  <si>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</si>
  <si>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</si>
  <si>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</si>
  <si>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</si>
  <si>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</si>
  <si>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</si>
  <si>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</si>
  <si>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</si>
  <si>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</si>
  <si>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</si>
  <si>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</si>
  <si>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</si>
  <si>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</si>
  <si>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</si>
  <si>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</si>
  <si>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</si>
  <si>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</si>
  <si>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</si>
  <si>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</si>
  <si>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</si>
  <si>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</si>
  <si>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</si>
  <si>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</si>
  <si>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</si>
  <si>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</si>
  <si>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</si>
  <si>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</si>
  <si>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</si>
  <si>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</si>
  <si>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</si>
  <si>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</si>
  <si>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</si>
  <si>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</si>
  <si>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</si>
  <si>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</si>
  <si>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</si>
  <si>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</si>
  <si>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</si>
  <si>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</si>
  <si>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</si>
  <si>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</si>
  <si>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</si>
  <si>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</si>
  <si>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</si>
  <si>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</si>
  <si>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</si>
  <si>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</si>
  <si>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</si>
  <si>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</si>
  <si>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</si>
  <si>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</si>
  <si>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</si>
  <si>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</si>
  <si>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</si>
  <si>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</si>
  <si>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</si>
  <si>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</si>
  <si>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</si>
  <si>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</si>
  <si>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</si>
  <si>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</si>
  <si>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</si>
  <si>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</si>
  <si>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</si>
  <si>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</si>
  <si>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</si>
  <si>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</si>
  <si>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</si>
  <si>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</si>
  <si>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</si>
  <si>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</si>
  <si>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</si>
  <si>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</si>
  <si>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</si>
  <si>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</si>
  <si>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</si>
  <si>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</si>
  <si>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</si>
  <si>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</si>
  <si>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</si>
  <si>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</si>
  <si>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</si>
  <si>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</si>
  <si>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</si>
  <si>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</si>
  <si>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</si>
  <si>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</si>
  <si>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</si>
  <si>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</si>
  <si>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</si>
  <si>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</si>
  <si>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</si>
  <si>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</si>
  <si>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</si>
  <si>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</si>
  <si>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</si>
  <si>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</si>
  <si>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</si>
  <si>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</si>
  <si>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</si>
  <si>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</si>
  <si>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</si>
  <si>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</si>
  <si>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</si>
  <si>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</si>
  <si>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</si>
  <si>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</si>
  <si>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</si>
  <si>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</si>
  <si>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</si>
  <si>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</si>
  <si>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</si>
  <si>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</si>
  <si>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</si>
  <si>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</si>
  <si>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</si>
  <si>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</si>
  <si>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</si>
  <si>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</si>
  <si>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</si>
  <si>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</si>
  <si>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</si>
  <si>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</si>
  <si>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</si>
  <si>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</si>
  <si>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</si>
  <si>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</si>
  <si>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</si>
  <si>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</si>
  <si>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</si>
  <si>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</si>
  <si>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</si>
  <si>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</si>
  <si>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</si>
  <si>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</si>
  <si>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</si>
  <si>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</si>
  <si>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</si>
  <si>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</si>
  <si>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</si>
  <si>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</si>
  <si>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</si>
  <si>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</si>
  <si>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</si>
  <si>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</si>
  <si>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</si>
  <si>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</si>
  <si>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</si>
  <si>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</si>
  <si>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</si>
  <si>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</si>
  <si>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</si>
  <si>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</si>
  <si>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</si>
  <si>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</si>
  <si>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</si>
  <si>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</si>
  <si>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</si>
  <si>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</si>
  <si>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</si>
  <si>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</si>
  <si>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</si>
  <si>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</si>
  <si>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</si>
  <si>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</si>
  <si>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</si>
  <si>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</si>
  <si>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</si>
  <si>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</si>
  <si>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</si>
  <si>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</si>
  <si>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</si>
  <si>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</si>
  <si>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</si>
  <si>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</si>
  <si>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</si>
  <si>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</si>
  <si>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</si>
  <si>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</si>
  <si>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</si>
  <si>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</si>
  <si>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</si>
  <si>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</si>
  <si>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</si>
  <si>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</si>
  <si>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</si>
  <si>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</si>
  <si>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</si>
  <si>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</si>
  <si>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</si>
  <si>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</si>
  <si>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</si>
  <si>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</si>
  <si>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</si>
  <si>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</si>
  <si>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</si>
  <si>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</si>
  <si>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</si>
  <si>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</si>
  <si>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</si>
  <si>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</si>
  <si>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</si>
  <si>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</si>
  <si>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</si>
  <si>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</si>
  <si>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</si>
  <si>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</si>
  <si>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</si>
  <si>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</si>
  <si>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</si>
  <si>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</si>
  <si>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</si>
  <si>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</si>
  <si>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</si>
  <si>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</si>
  <si>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</si>
  <si>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</si>
  <si>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</si>
  <si>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</si>
  <si>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</si>
  <si>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</si>
  <si>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</si>
  <si>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</si>
  <si>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</si>
  <si>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</si>
  <si>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</si>
  <si>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</si>
  <si>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</si>
  <si>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</si>
  <si>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</si>
  <si>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</si>
  <si>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</si>
  <si>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</si>
  <si>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</si>
  <si>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</si>
  <si>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</si>
  <si>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</si>
  <si>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</si>
  <si>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</si>
  <si>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</si>
  <si>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</si>
  <si>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</si>
  <si>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</si>
  <si>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</si>
  <si>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</si>
  <si>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</si>
  <si>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</si>
  <si>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</si>
  <si>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</si>
  <si>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</si>
  <si>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</si>
  <si>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</si>
  <si>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</si>
  <si>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</si>
  <si>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</si>
  <si>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</si>
  <si>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</si>
  <si>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</si>
  <si>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</si>
  <si>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</si>
  <si>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</si>
  <si>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</si>
  <si>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</si>
  <si>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</si>
  <si>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</si>
  <si>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</si>
  <si>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</si>
  <si>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</si>
  <si>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</si>
  <si>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</si>
  <si>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</si>
  <si>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</si>
  <si>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</si>
  <si>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</si>
  <si>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</si>
  <si>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</si>
  <si>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</si>
  <si>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</si>
  <si>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</si>
  <si>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</si>
  <si>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</si>
  <si>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</si>
  <si>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</si>
  <si>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</si>
  <si>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</si>
  <si>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</si>
  <si>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</si>
  <si>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</si>
  <si>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</si>
  <si>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</si>
  <si>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</si>
  <si>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</si>
  <si>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</si>
  <si>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</si>
  <si>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</si>
  <si>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</si>
  <si>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</si>
  <si>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</si>
  <si>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</si>
  <si>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</si>
  <si>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</si>
  <si>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</si>
  <si>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</si>
  <si>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</si>
  <si>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</si>
  <si>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</si>
  <si>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</si>
  <si>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</si>
  <si>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</si>
  <si>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</si>
  <si>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</si>
  <si>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</si>
  <si>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</si>
  <si>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</si>
  <si>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</si>
  <si>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</si>
  <si>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</si>
  <si>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</si>
  <si>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</si>
  <si>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</si>
  <si>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</si>
  <si>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</si>
  <si>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</si>
  <si>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</si>
  <si>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</si>
  <si>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</si>
  <si>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</si>
  <si>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</si>
  <si>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</si>
  <si>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</si>
  <si>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</si>
  <si>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</si>
  <si>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</si>
  <si>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</si>
  <si>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</si>
  <si>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</si>
  <si>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</si>
  <si>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</si>
  <si>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</si>
  <si>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</si>
  <si>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</si>
  <si>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</si>
  <si>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</si>
  <si>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</si>
  <si>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</si>
  <si>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</si>
  <si>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</si>
  <si>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</si>
  <si>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</si>
  <si>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</si>
  <si>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</si>
  <si>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</si>
  <si>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</si>
  <si>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</si>
  <si>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</si>
  <si>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</si>
  <si>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</si>
  <si>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</si>
  <si>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</si>
  <si>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</si>
  <si>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</si>
  <si>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</si>
  <si>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</si>
  <si>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</si>
  <si>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</si>
  <si>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</si>
  <si>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</si>
  <si>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</si>
  <si>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</si>
  <si>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</si>
  <si>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</si>
  <si>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</si>
  <si>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</si>
  <si>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</si>
  <si>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</si>
  <si>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</si>
  <si>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</si>
  <si>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</si>
  <si>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</si>
  <si>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</si>
  <si>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</si>
  <si>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</si>
  <si>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</si>
  <si>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</si>
  <si>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</si>
  <si>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</si>
  <si>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</si>
  <si>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</si>
  <si>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</si>
  <si>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</si>
  <si>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</si>
  <si>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</si>
  <si>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</si>
  <si>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</si>
  <si>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</si>
  <si>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</si>
  <si>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</si>
  <si>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</si>
  <si>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</si>
  <si>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</si>
  <si>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</si>
  <si>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</si>
  <si>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</si>
  <si>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</si>
  <si>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</si>
  <si>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</si>
  <si>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</si>
  <si>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</si>
  <si>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</si>
  <si>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</si>
  <si>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</si>
  <si>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</si>
  <si>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</si>
  <si>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</si>
  <si>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</si>
  <si>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</si>
  <si>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</si>
  <si>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</si>
  <si>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</si>
  <si>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</si>
  <si>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</si>
  <si>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</si>
  <si>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</si>
  <si>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</si>
  <si>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</si>
  <si>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</si>
  <si>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</si>
  <si>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</si>
  <si>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</si>
  <si>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</si>
  <si>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</si>
  <si>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</si>
  <si>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</si>
  <si>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</si>
  <si>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</si>
  <si>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</si>
  <si>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</si>
  <si>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</si>
  <si>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</si>
  <si>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</si>
  <si>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</si>
  <si>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</si>
  <si>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</si>
  <si>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</si>
  <si>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</si>
  <si>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</si>
  <si>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</si>
  <si>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</si>
  <si>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</si>
  <si>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</si>
  <si>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</si>
  <si>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</si>
  <si>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</si>
  <si>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</si>
  <si>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</si>
  <si>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</si>
  <si>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</si>
  <si>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</si>
  <si>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</si>
  <si>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</si>
  <si>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</si>
  <si>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</si>
  <si>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</si>
  <si>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</si>
  <si>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</si>
  <si>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</si>
  <si>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</si>
  <si>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</si>
  <si>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</si>
  <si>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</si>
  <si>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</si>
  <si>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</si>
  <si>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</si>
  <si>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</si>
  <si>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</si>
  <si>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</si>
  <si>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</si>
  <si>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</si>
  <si>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</si>
  <si>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</si>
  <si>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</si>
  <si>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</si>
  <si>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</si>
  <si>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</si>
  <si>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</si>
  <si>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</si>
  <si>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</si>
  <si>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</si>
  <si>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</si>
  <si>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</si>
  <si>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</si>
  <si>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</si>
  <si>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</si>
  <si>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</si>
  <si>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</si>
  <si>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</si>
  <si>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</si>
  <si>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</si>
  <si>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</si>
  <si>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</si>
  <si>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</si>
  <si>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</si>
  <si>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</si>
  <si>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</si>
  <si>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</si>
  <si>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</si>
  <si>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</si>
  <si>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</si>
  <si>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</si>
  <si>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</si>
  <si>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</si>
  <si>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</si>
  <si>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</si>
  <si>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</si>
  <si>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</si>
  <si>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</si>
  <si>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</si>
  <si>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</si>
  <si>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</si>
  <si>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</si>
  <si>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</si>
  <si>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</si>
  <si>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</si>
  <si>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</si>
  <si>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</si>
  <si>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</si>
  <si>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</si>
  <si>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</si>
  <si>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</si>
  <si>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</si>
  <si>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</si>
  <si>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</si>
  <si>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</si>
  <si>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</si>
  <si>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</si>
  <si>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</si>
  <si>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</si>
  <si>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</si>
  <si>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</si>
  <si>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</si>
  <si>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</si>
  <si>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</si>
  <si>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</si>
  <si>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</si>
  <si>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</si>
  <si>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</si>
  <si>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</si>
  <si>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</si>
  <si>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</si>
  <si>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</si>
  <si>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</si>
  <si>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</si>
  <si>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</si>
  <si>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</si>
  <si>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</si>
  <si>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</si>
  <si>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</si>
  <si>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</si>
  <si>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</si>
  <si>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</si>
  <si>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</si>
  <si>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</si>
  <si>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</si>
  <si>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</si>
  <si>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</si>
  <si>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</si>
  <si>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</si>
  <si>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</si>
  <si>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</si>
  <si>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</si>
  <si>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</si>
  <si>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</si>
  <si>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</si>
  <si>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</si>
  <si>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</si>
  <si>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</si>
  <si>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</si>
  <si>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</si>
  <si>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</si>
  <si>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</si>
  <si>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</si>
  <si>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</si>
  <si>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</si>
  <si>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</si>
  <si>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</si>
  <si>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</si>
  <si>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</si>
  <si>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</si>
  <si>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</si>
  <si>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</si>
  <si>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</si>
  <si>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</si>
  <si>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</si>
  <si>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</si>
  <si>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</si>
  <si>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</si>
  <si>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</si>
  <si>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</si>
  <si>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</si>
  <si>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</si>
  <si>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</si>
  <si>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</si>
  <si>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</si>
  <si>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</si>
  <si>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</si>
  <si>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</si>
  <si>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</si>
  <si>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</si>
  <si>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</si>
  <si>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</si>
  <si>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</si>
  <si>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</si>
  <si>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</si>
  <si>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</si>
  <si>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</si>
  <si>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</si>
  <si>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</si>
  <si>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</si>
  <si>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</si>
  <si>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</si>
  <si>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</si>
  <si>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</si>
  <si>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</si>
  <si>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</si>
  <si>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</si>
  <si>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</si>
  <si>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Tasa por 100 mil mujeres de violencia psicológica 2020</t>
  </si>
  <si>
    <t>Tasa por 100 mil mujeres de violencia psicológica 2012-2020</t>
  </si>
  <si>
    <t>Reporte de tasa por 100 mil mujeres de violencia psicológica hacia la mujer según Encuesta Nacional de Violencia Intrafamiliar a nivel nacional, para el año 2020.</t>
  </si>
  <si>
    <t>Reporte de tasa por 100 mil mujeres de violencia psicológica hacia la mujer según Encuesta Nacional de Violencia Intrafamiliar a nivel nacional, para el periodo 2012-2020.</t>
  </si>
  <si>
    <t>GR 23</t>
  </si>
  <si>
    <t>GR 24</t>
  </si>
  <si>
    <t>GR 25</t>
  </si>
  <si>
    <t>GR 26</t>
  </si>
  <si>
    <t>GR 27</t>
  </si>
  <si>
    <t>GR 28</t>
  </si>
  <si>
    <t>GR 29</t>
  </si>
  <si>
    <t>GR 30</t>
  </si>
  <si>
    <t>Tasa por 100 mil mujeres de violencia psicológica hacia la mujer según Encuesta Nacional de Violencia Intrafamiliar a nivel nacional, para el año 2020.</t>
  </si>
  <si>
    <t>Tasa por 100 mil mujeres de violencia psicológica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</si>
</sst>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2231">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sheetData sheetId="1"/>
      <sheetData sheetId="2"/>
      <sheetData sheetId="3"/>
      <sheetData sheetId="4"/>
      <sheetData sheetId="5">
        <row r="1">
          <cell r="B1" t="e">
            <v>#NAME?</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30">
  <autoFilter ref="A1:C17" xr:uid="{9AD89A85-3878-4CE2-BF9D-CAC0AF32D78E}"/>
  <sortState xmlns:xlrd2="http://schemas.microsoft.com/office/spreadsheetml/2017/richdata2" ref="A2:B15">
    <sortCondition ref="A5:A18"/>
  </sortState>
  <tableColumns count="3">
    <tableColumn id="1" xr3:uid="{FA1BC744-4BF3-498E-8F65-1BB9D7E6BD04}" name="Cod región" dataDxfId="2229"/>
    <tableColumn id="2" xr3:uid="{5ED27DE5-67BC-44CA-A77A-5C2FF37D4BDA}" name="Región"/>
    <tableColumn id="3" xr3:uid="{A6786D2D-C302-4A14-8AD8-1B90DD31F6BB}" name="Aux 1" dataDxfId="222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22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226"/>
    <tableColumn id="2" xr3:uid="{5A77B2C1-E309-43EC-BE77-75337F339EE1}" name="Comuna"/>
    <tableColumn id="3" xr3:uid="{F9B36D68-C596-47D0-9B66-9CF007537C6D}" name="Aux 2" dataDxfId="222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2224">
  <autoFilter ref="A1:B5" xr:uid="{B4F9E1CB-2894-4A2C-B1BC-D7F42681B1D8}"/>
  <sortState xmlns:xlrd2="http://schemas.microsoft.com/office/spreadsheetml/2017/richdata2" ref="A2:B32">
    <sortCondition ref="A5:A35"/>
  </sortState>
  <tableColumns count="2">
    <tableColumn id="1" xr3:uid="{6D9E0825-1A59-4065-9732-3258C81C3B0A}" name="Id prevalencia" dataDxfId="222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22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221"/>
    <tableColumn id="2" xr3:uid="{D7247E34-E8BD-4BB5-90B3-F851BF420661}" name="Comuna"/>
    <tableColumn id="3" xr3:uid="{BB9A7BC0-B719-44A7-AAB8-0062F068C7C9}" name="Aux 2" dataDxfId="222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219">
  <autoFilter ref="K2:L3" xr:uid="{443FAC90-EE1F-4131-A0A4-5A30E75C04A3}"/>
  <tableColumns count="2">
    <tableColumn id="1" xr3:uid="{4876B7B9-7BFB-4D8D-A4E1-7DDEC9563EBC}" name="Id_producto" dataDxfId="221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217">
  <autoFilter ref="O2:P3" xr:uid="{E0C26464-51C4-4BCE-A8F6-4DF43C15A91D}"/>
  <sortState xmlns:xlrd2="http://schemas.microsoft.com/office/spreadsheetml/2017/richdata2" ref="O3:P60">
    <sortCondition ref="O5:O62"/>
  </sortState>
  <tableColumns count="2">
    <tableColumn id="1" xr3:uid="{B850645B-8BD4-4CAA-9173-34547C5D2588}" name="Id_categoría" dataDxfId="221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215">
  <autoFilter ref="W2:Y4" xr:uid="{2CE39735-33FF-4D4E-A398-F080BD322D0B}"/>
  <tableColumns count="3">
    <tableColumn id="1" xr3:uid="{26DCF823-F3D3-423C-A759-4CF6F9FB57F5}" name="Id Periodo" dataDxfId="221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2213">
  <autoFilter ref="S2:T6" xr:uid="{791A527A-19A5-4FA7-9161-B54E15224EDD}"/>
  <sortState xmlns:xlrd2="http://schemas.microsoft.com/office/spreadsheetml/2017/richdata2" ref="S3:T33">
    <sortCondition ref="S5:S35"/>
  </sortState>
  <tableColumns count="2">
    <tableColumn id="1" xr3:uid="{F8E15E5B-6D89-4F36-B6E9-E07D59A3D16F}" name="Id prevalencia" dataDxfId="221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2211">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221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0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0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0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0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0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0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203">
  <autoFilter ref="A2:C18" xr:uid="{75F3525F-9E42-487E-92AC-176D91A1D02E}"/>
  <sortState xmlns:xlrd2="http://schemas.microsoft.com/office/spreadsheetml/2017/richdata2" ref="A3:B16">
    <sortCondition ref="A5:A18"/>
  </sortState>
  <tableColumns count="3">
    <tableColumn id="1" xr3:uid="{952A3CE1-9D6F-4D9F-B43B-62B444C11EFC}" name="Cod región" dataDxfId="2202"/>
    <tableColumn id="2" xr3:uid="{A9F2AA81-D299-422C-9CB0-25F9CB7CBE22}" name="Región"/>
    <tableColumn id="3" xr3:uid="{A9FFE74F-7C1A-41D9-BF42-0F1585D68482}" name="Aux 1" dataDxfId="220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00" tableBorderDxfId="219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198" tableBorderDxfId="219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196" tableBorderDxfId="219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0907D5E-31FA-459B-96E4-A182CB425A94}" name="Tabla26" displayName="Tabla26" ref="A1:R1792" totalsRowShown="0">
  <autoFilter ref="A1:R1792" xr:uid="{90907D5E-31FA-459B-96E4-A182CB425A94}"/>
  <tableColumns count="18">
    <tableColumn id="1" xr3:uid="{F0A679B7-95F2-4CB5-A682-42457FAE0F81}" name="Cod región"/>
    <tableColumn id="2" xr3:uid="{7CE6356E-308F-417A-AB7A-ADFD899F900C}" name="Cod comuna"/>
    <tableColumn id="3" xr3:uid="{A99960C7-0AC6-42D5-A9F4-F78264014442}" name="Región"/>
    <tableColumn id="4" xr3:uid="{E03605E9-A72E-4A58-B011-81E4AB618DAF}" name="Comuna"/>
    <tableColumn id="5" xr3:uid="{1950E760-79CA-4A34-8241-76EF656FA4AA}" name="Id prevalencia"/>
    <tableColumn id="6" xr3:uid="{48AE6F90-4125-47A2-9351-96D425C8F83A}" name="Prevalencia"/>
    <tableColumn id="7" xr3:uid="{13F4D59C-7B4A-4928-BA4C-7954DE523423}" name="Id Periodo"/>
    <tableColumn id="8" xr3:uid="{FAC07161-0731-4D54-B9F8-71B3967CF1AE}" name="Periodo"/>
    <tableColumn id="9" xr3:uid="{3C563428-802C-40D9-8D13-3467B02C6EB2}" name="Id Tipo de violencia"/>
    <tableColumn id="10" xr3:uid="{4E9CA715-FC01-410F-8A5C-02625449C8D0}" name="Tipo de violencia"/>
    <tableColumn id="11" xr3:uid="{00FDA4F4-99FC-42D0-943C-BFAE0964F6FA}" name="Respuesta sufre violencia"/>
    <tableColumn id="12" xr3:uid="{22C41EA8-0E68-4C5D-979A-C671D5E7917A}" name="Id_producto"/>
    <tableColumn id="13" xr3:uid="{470A0721-C233-49F6-A5AE-6CEEB6A6935A}" name="Producto"/>
    <tableColumn id="14" xr3:uid="{9B5910E5-49F4-4B82-93CB-BB50E32EDF3C}" name="Id_categoría"/>
    <tableColumn id="15" xr3:uid="{C77E1109-9674-490A-8D4D-0957C7DBF248}" name="Categoría"/>
    <tableColumn id="16" xr3:uid="{CF2C5023-2C40-4860-AC58-60A7297A95F2}" name="2012"/>
    <tableColumn id="17" xr3:uid="{67474BAC-5B63-4609-9B03-568257A57383}" name="2017"/>
    <tableColumn id="18" xr3:uid="{BF330317-A25E-4516-8BB4-BD56DA22C783}"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194"/>
    <tableColumn id="3" xr3:uid="{C3068E04-FB23-4E70-A879-E69A9AB862D6}" uniqueName="3" name="descripcion" queryTableFieldId="3"/>
    <tableColumn id="4" xr3:uid="{588A68F9-BF4D-48D8-8C7B-3A93C4902BC1}" uniqueName="4" name="auxiliar" queryTableFieldId="4" dataDxfId="2193"/>
    <tableColumn id="5" xr3:uid="{5AB17CBE-107C-4A8E-A05D-81EE2520FE75}" uniqueName="5" name="parametro" queryTableFieldId="5" dataDxfId="2192"/>
    <tableColumn id="6" xr3:uid="{C4EF5471-F86F-4750-917B-AEF2D9B80FEE}" uniqueName="6" name="Columna1" queryTableFieldId="6" dataDxfId="2191">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190"/>
    <tableColumn id="4" xr3:uid="{700B12AE-4E7C-4189-8E59-EF210F95B414}" uniqueName="4" name="auxiliar" queryTableFieldId="4" dataDxfId="2189"/>
    <tableColumn id="5" xr3:uid="{0E332B85-18DA-4833-8E98-DF6283AB4B90}" uniqueName="5" name="fecha_inicio" queryTableFieldId="5" dataDxfId="2188"/>
    <tableColumn id="6" xr3:uid="{10B55D18-C2D1-4845-934C-754F561CA644}" uniqueName="6" name="fecha_termino" queryTableFieldId="6" dataDxfId="2187"/>
    <tableColumn id="7" xr3:uid="{C226911F-716F-43BC-973B-6B9F7FA4888F}" uniqueName="7" name="temporalidad" queryTableFieldId="7" dataDxfId="2186"/>
    <tableColumn id="8" xr3:uid="{522A6B4E-5CA7-4D1D-84FF-E6CB70D37CB8}" uniqueName="8" name="Columna1" queryTableFieldId="8" dataDxfId="2185">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184"/>
    <tableColumn id="3" xr3:uid="{22D30F4E-D1B3-410D-B0CF-1FE8EAEC55F3}" uniqueName="3" name="descripcion" queryTableFieldId="3" dataDxfId="2183"/>
    <tableColumn id="4" xr3:uid="{7F5D3703-2D9F-4923-BF91-40C0C2BE8218}" uniqueName="4" name="auxiliar" queryTableFieldId="4" dataDxfId="2182"/>
    <tableColumn id="5" xr3:uid="{C30C6A65-A83C-47E0-AD38-2562BEE51B7A}" uniqueName="5" name="iso_pais" queryTableFieldId="5" dataDxfId="2181"/>
    <tableColumn id="6" xr3:uid="{27EF0653-983E-49AA-8E69-760F58B44179}" uniqueName="6" name="nivel_administrativo" queryTableFieldId="6" dataDxfId="2180"/>
    <tableColumn id="7" xr3:uid="{4F02F62A-55C5-4159-8E89-404E2CF21410}" uniqueName="7" name="territorio" queryTableFieldId="7" dataDxfId="2179"/>
    <tableColumn id="8" xr3:uid="{BCAB60B8-01B7-49AC-AB7F-291CE5D9DE8D}" uniqueName="8" name="Columna1" queryTableFieldId="8" dataDxfId="2178">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177"/>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176"/>
    <tableColumn id="3" xr3:uid="{2E7CB18B-5465-49F9-900E-3B2E3A41FB4F}" uniqueName="3" name="descripcion" queryTableFieldId="3" dataDxfId="2175"/>
    <tableColumn id="4" xr3:uid="{25D3DE9F-C87A-4AF2-BDE2-3FC56D2627B3}" uniqueName="4" name="auxiliar" queryTableFieldId="4" dataDxfId="2174"/>
    <tableColumn id="5" xr3:uid="{AC12715A-3FE3-4E96-B0D7-E45ACBB89D43}" uniqueName="5" name="unidad_medida" queryTableFieldId="5" dataDxfId="2173"/>
    <tableColumn id="6" xr3:uid="{4BEA197A-7C33-4492-A455-FC45301EC0BF}" uniqueName="6" name="Columna1" queryTableFieldId="6" dataDxfId="2172">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171"/>
    <tableColumn id="3" xr3:uid="{AB314A36-2E4D-4D08-927C-60F217AB003C}" uniqueName="3" name="Id_sector" queryTableFieldId="3"/>
    <tableColumn id="4" xr3:uid="{67547EC7-6434-42E3-8A61-176E47B1CE5B}" uniqueName="4" name="Sector" queryTableFieldId="4" dataDxfId="2170"/>
    <tableColumn id="5" xr3:uid="{1462F023-38AB-4340-BD9F-16058BFF6A02}" uniqueName="5" name="Id_producto" queryTableFieldId="5"/>
    <tableColumn id="6" xr3:uid="{EE9810DD-D554-429B-B13D-64C30AAA3BD2}" uniqueName="6" name="Producto" queryTableFieldId="6" dataDxfId="216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168"/>
    <tableColumn id="10" xr3:uid="{6315F050-DF7A-4A62-8D20-0A681D06FF63}" uniqueName="10" name="Descripcion" queryTableFieldId="10" dataDxfId="2167"/>
    <tableColumn id="11" xr3:uid="{A9ADA349-0DAC-4FFC-A1B6-2FD40DB0218E}" uniqueName="11" name="Auxiliar" queryTableFieldId="11" dataDxfId="2166"/>
    <tableColumn id="12" xr3:uid="{3C35DC8D-D9F0-4574-900E-4A7FF050A206}" uniqueName="12" name="Carpeta GITHUB" queryTableFieldId="12" dataDxfId="2165"/>
    <tableColumn id="13" xr3:uid="{2AE60936-6FA8-452F-B5A8-C34B4314B9B0}" uniqueName="13" name="Codigo" queryTableFieldId="13" dataDxfId="2164"/>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163"/>
    <tableColumn id="2" xr3:uid="{477F9CF4-E7D2-4202-9E71-5E9AED7F97A3}" uniqueName="2" name="Responsable" queryTableFieldId="2" dataDxfId="216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31" activePane="bottomRight" state="frozen"/>
      <selection pane="topRight" activeCell="G1" sqref="G1"/>
      <selection pane="bottomLeft" activeCell="A4" sqref="A4"/>
      <selection pane="bottomRight" activeCell="P25" sqref="P25:AQ33"/>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mujeres de violencia psicológica 2020|Año 2020|</v>
      </c>
      <c r="B4" s="70" t="e">
        <f ca="1">"https://analytics.zoho.com/open-view/2395394000006508142?ZOHO_CRITERIA=%22Femicidios%22.%22Codreg%22%3D"&amp;Estructura!$B$1</f>
        <v>#NAME?</v>
      </c>
      <c r="C4" s="43">
        <v>16</v>
      </c>
      <c r="D4" s="44" t="s">
        <v>13379</v>
      </c>
      <c r="E4" s="49" t="s">
        <v>754</v>
      </c>
      <c r="F4" s="45" t="s">
        <v>13814</v>
      </c>
      <c r="G4" s="45" t="s">
        <v>1061</v>
      </c>
      <c r="H4" s="45"/>
      <c r="I4" s="42"/>
      <c r="J4" s="40" t="s">
        <v>795</v>
      </c>
      <c r="K4" s="52"/>
      <c r="L4" s="52"/>
      <c r="M4" s="36" t="str">
        <f>"Tasa por 100 mil mujeres de violencia psicológica hacia la mujer según Encuesta Nacional de Violencia Intrafamiliar en "&amp;J4&amp;", para el año 2020."</f>
        <v>Tasa por 100 mil mujeres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mujeres de violencia psicológica 2020 por comuna para la región de Tarapacá según </v>
      </c>
      <c r="T4" s="66" t="str">
        <f>+S4</f>
        <v xml:space="preserve">Tasa por 100 mil mujeres de violencia psicológica 2020 por comuna para la región de Tarapacá según </v>
      </c>
      <c r="U4" s="67" t="str">
        <f>+E4&amp;": "&amp;J4</f>
        <v>Región: Tarapacá</v>
      </c>
      <c r="V4" s="35" t="s">
        <v>13803</v>
      </c>
      <c r="W4" s="21" t="e">
        <f t="shared" ref="W4:W5" ca="1" si="1">HYPERLINK(B4,B4)</f>
        <v>#NAME?</v>
      </c>
      <c r="X4" s="61" t="s">
        <v>152</v>
      </c>
      <c r="Y4" s="20" t="s">
        <v>13375</v>
      </c>
      <c r="Z4" s="35" t="str">
        <f>+""&amp;F4&amp;" por comuna en la región "&amp;J4&amp;" de acuerdo a los datos publicados por el "&amp;AL4&amp;" de Chile para el "&amp;O4</f>
        <v>Tasa por 100 mil mujeres de violencia psicológica 2020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13805</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psicológica 2020|Año 2020|</v>
      </c>
      <c r="B5" s="70" t="e">
        <f ca="1">"https://analytics.zoho.com/open-view/2395394000006498923?ZOHO_CRITERIA=%22Femicidios%22.%22Codreg%22%3D"&amp;Estructura!$B$1</f>
        <v>#NAME?</v>
      </c>
      <c r="C5" s="38">
        <v>16</v>
      </c>
      <c r="D5" s="41" t="s">
        <v>13380</v>
      </c>
      <c r="E5" s="50" t="s">
        <v>754</v>
      </c>
      <c r="F5" s="45" t="s">
        <v>13814</v>
      </c>
      <c r="G5" s="39" t="s">
        <v>13762</v>
      </c>
      <c r="H5" s="39"/>
      <c r="I5" s="37"/>
      <c r="J5" s="40" t="s">
        <v>795</v>
      </c>
      <c r="K5" s="52"/>
      <c r="L5" s="52"/>
      <c r="M5" s="36" t="str">
        <f>"Tasa por 100 mil mujeres de violencia psicológica hacia la mujer según Encuesta Nacional de Violencia Intrafamiliar en "&amp;J5&amp;", para el año 2020."</f>
        <v>Tasa por 100 mil mujeres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2020 por comuna para la región de Tarapacá según </v>
      </c>
      <c r="T5" s="66" t="str">
        <f t="shared" ref="T5:T39" si="4">+S5</f>
        <v xml:space="preserve">Tasa por 100 mil mujeres de violencia psicológica 2020 por comuna para la región de Tarapacá según </v>
      </c>
      <c r="U5" s="67" t="str">
        <f t="shared" ref="U5:U24" si="5">+E5&amp;": "&amp;J5</f>
        <v>Región: Tarapacá</v>
      </c>
      <c r="V5" s="35" t="s">
        <v>13803</v>
      </c>
      <c r="W5" s="21" t="e">
        <f t="shared" ca="1" si="1"/>
        <v>#NAME?</v>
      </c>
      <c r="X5" s="60" t="str">
        <f>+X4</f>
        <v>CHL</v>
      </c>
      <c r="Y5" s="20" t="s">
        <v>13375</v>
      </c>
      <c r="Z5" s="35" t="str">
        <f t="shared" ref="Z5:Z24" si="6">+""&amp;F5&amp;" por comuna en la región "&amp;J5&amp;" de acuerdo a los datos publicados por el "&amp;AL5&amp;" de Chile para el "&amp;O5</f>
        <v>Tasa por 100 mil mujeres de violencia psicológica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psicológica 2020|Año 2020|</v>
      </c>
      <c r="B6" s="70" t="str">
        <f>"https://analytics.zoho.com/open-view/2395394000006498596"</f>
        <v>https://analytics.zoho.com/open-view/2395394000006498596</v>
      </c>
      <c r="C6" s="38">
        <v>16</v>
      </c>
      <c r="D6" s="44" t="s">
        <v>13381</v>
      </c>
      <c r="E6" s="49" t="s">
        <v>754</v>
      </c>
      <c r="F6" s="45" t="s">
        <v>13814</v>
      </c>
      <c r="G6" s="39" t="s">
        <v>10450</v>
      </c>
      <c r="H6" s="45"/>
      <c r="I6" s="37"/>
      <c r="J6" s="40" t="s">
        <v>795</v>
      </c>
      <c r="K6" s="52"/>
      <c r="L6" s="52"/>
      <c r="M6" s="36" t="str">
        <f>"Tasa por 100 mil mujeres de violencia psicológica hacia la mujer según Encuesta Nacional de Violencia Intrafamiliar en "&amp;J6&amp;", para el año 2020."</f>
        <v>Tasa por 100 mil mujeres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mujeres de violencia psicológica 2020 por región a escala nacional Tarapacá según </v>
      </c>
      <c r="T6" s="66" t="str">
        <f t="shared" si="4"/>
        <v xml:space="preserve">Tasa por 100 mil mujeres de violencia psicológica 2020 por región a escala nacional Tarapacá según </v>
      </c>
      <c r="U6" s="67" t="str">
        <f t="shared" si="5"/>
        <v>Región: Tarapacá</v>
      </c>
      <c r="V6" s="35" t="s">
        <v>13803</v>
      </c>
      <c r="W6" s="21" t="str">
        <f t="shared" ref="W6:W9" si="10">HYPERLINK(B6,B6)</f>
        <v>https://analytics.zoho.com/open-view/2395394000006498596</v>
      </c>
      <c r="X6" s="60" t="str">
        <f t="shared" ref="X6:X9" si="11">+X5</f>
        <v>CHL</v>
      </c>
      <c r="Y6" s="20" t="s">
        <v>13375</v>
      </c>
      <c r="Z6" s="35" t="str">
        <f t="shared" si="6"/>
        <v>Tasa por 100 mil mujeres de violencia psicológica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mujeres de violencia psicológica 2020|Año 2020|</v>
      </c>
      <c r="B7" s="70" t="str">
        <f>"https://analytics.zoho.com/open-view/2395394000006498814"</f>
        <v>https://analytics.zoho.com/open-view/2395394000006498814</v>
      </c>
      <c r="C7" s="38">
        <v>244</v>
      </c>
      <c r="D7" s="41" t="s">
        <v>13382</v>
      </c>
      <c r="E7" s="49" t="s">
        <v>1061</v>
      </c>
      <c r="F7" s="45" t="s">
        <v>13814</v>
      </c>
      <c r="G7" s="39" t="s">
        <v>13762</v>
      </c>
      <c r="H7" s="39"/>
      <c r="I7" s="37"/>
      <c r="J7" s="40" t="s">
        <v>1059</v>
      </c>
      <c r="K7" s="52"/>
      <c r="L7" s="52"/>
      <c r="M7" s="36" t="str">
        <f>"Tasa por 100 mil mujeres de violencia psicológica hacia la mujer según Encuesta Nacional de Violencia Intrafamiliar en "&amp;J7&amp;", para el año 2020."</f>
        <v>Tasa por 100 mil mujeres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2020 por región a escala nacional Iquique según </v>
      </c>
      <c r="T7" s="66" t="str">
        <f t="shared" si="4"/>
        <v xml:space="preserve">Tasa por 100 mil mujeres de violencia psicológica 2020 por región a escala nacional Iquique según </v>
      </c>
      <c r="U7" s="67" t="str">
        <f t="shared" si="5"/>
        <v>Comuna: Iquique</v>
      </c>
      <c r="V7" s="35" t="s">
        <v>13803</v>
      </c>
      <c r="W7" s="21" t="str">
        <f t="shared" si="10"/>
        <v>https://analytics.zoho.com/open-view/2395394000006498814</v>
      </c>
      <c r="X7" s="60" t="str">
        <f t="shared" si="11"/>
        <v>CHL</v>
      </c>
      <c r="Y7" s="20" t="s">
        <v>13804</v>
      </c>
      <c r="Z7" s="35" t="str">
        <f t="shared" si="6"/>
        <v>Tasa por 100 mil mujeres de violencia psicológica 2020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mujeres de violencia psicológica 2020|Año 2020|</v>
      </c>
      <c r="B8" s="70" t="str">
        <f>"https://analytics.zoho.com/open-view/2395394000006636284"</f>
        <v>https://analytics.zoho.com/open-view/2395394000006636284</v>
      </c>
      <c r="C8" s="38">
        <v>244</v>
      </c>
      <c r="D8" s="44" t="s">
        <v>13383</v>
      </c>
      <c r="E8" s="49" t="s">
        <v>1061</v>
      </c>
      <c r="F8" s="45" t="s">
        <v>13814</v>
      </c>
      <c r="G8" s="39" t="s">
        <v>10450</v>
      </c>
      <c r="H8" s="45"/>
      <c r="I8" s="37"/>
      <c r="J8" s="40" t="s">
        <v>1059</v>
      </c>
      <c r="K8" s="52"/>
      <c r="L8" s="52"/>
      <c r="M8" s="36" t="str">
        <f>"Tasa por 100 mil mujeres de violencia psicológica hacia la mujer según Encuesta Nacional de Violencia Intrafamiliar en "&amp;J8&amp;", para el año 2020."</f>
        <v>Tasa por 100 mil mujeres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2020 en Chile por región  según </v>
      </c>
      <c r="T8" s="66" t="str">
        <f t="shared" si="4"/>
        <v xml:space="preserve">Tasa por 100 mil mujeres de violencia psicológica 2020 en Chile por región  según </v>
      </c>
      <c r="U8" s="67" t="str">
        <f t="shared" si="5"/>
        <v>Comuna: Iquique</v>
      </c>
      <c r="V8" s="35" t="s">
        <v>13803</v>
      </c>
      <c r="W8" s="21" t="str">
        <f t="shared" si="10"/>
        <v>https://analytics.zoho.com/open-view/2395394000006636284</v>
      </c>
      <c r="X8" s="60" t="str">
        <f t="shared" si="11"/>
        <v>CHL</v>
      </c>
      <c r="Y8" s="20" t="s">
        <v>13804</v>
      </c>
      <c r="Z8" s="35" t="str">
        <f t="shared" si="6"/>
        <v>Tasa por 100 mil mujeres de violencia psicológica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mujeres de violencia psicológica 2020|Año 2020|</v>
      </c>
      <c r="B9" s="70" t="str">
        <f>"https://analytics.zoho.com/open-view/2395394000006636165"</f>
        <v>https://analytics.zoho.com/open-view/2395394000006636165</v>
      </c>
      <c r="C9" s="38">
        <v>4</v>
      </c>
      <c r="D9" s="41" t="s">
        <v>13384</v>
      </c>
      <c r="E9" s="49" t="s">
        <v>13762</v>
      </c>
      <c r="F9" s="45" t="s">
        <v>13814</v>
      </c>
      <c r="G9" s="39" t="s">
        <v>10385</v>
      </c>
      <c r="H9" s="39"/>
      <c r="I9" s="37"/>
      <c r="J9" s="40" t="s">
        <v>13770</v>
      </c>
      <c r="K9" s="52"/>
      <c r="L9" s="52"/>
      <c r="M9" s="36" t="str">
        <f>"Tasa por 100 mil mujeres de violencia psicológica hacia la mujer según Encuesta Nacional de Violencia Intrafamiliar por "&amp;J9&amp;", para el año 2020."</f>
        <v>Tasa por 100 mil mujeres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2020 en Chile por región  según </v>
      </c>
      <c r="T9" s="66" t="str">
        <f t="shared" si="4"/>
        <v xml:space="preserve">Tasa por 100 mil mujeres de violencia psicológica 2020 en Chile por región  según </v>
      </c>
      <c r="U9" s="67" t="str">
        <f t="shared" si="5"/>
        <v>Prevalencia: Prevalencia Violencia Psicológica General Año</v>
      </c>
      <c r="V9" s="35" t="s">
        <v>13803</v>
      </c>
      <c r="W9" s="21" t="str">
        <f t="shared" si="10"/>
        <v>https://analytics.zoho.com/open-view/2395394000006636165</v>
      </c>
      <c r="X9" s="60" t="str">
        <f t="shared" si="11"/>
        <v>CHL</v>
      </c>
      <c r="Y9" s="20" t="s">
        <v>10690</v>
      </c>
      <c r="Z9" s="35" t="str">
        <f t="shared" si="6"/>
        <v>Tasa por 100 mil mujeres de violencia psicológica 2020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mujeres de violencia psicológica 2020|Año 2020|</v>
      </c>
      <c r="B10" s="70" t="e">
        <f ca="1">"https://analytics.zoho.com/open-view/2395394000006636567?ZOHO_CRITERIA=%22Femicidios%22.%22Codreg%22%3D"&amp;Estructura!$B$1</f>
        <v>#NAME?</v>
      </c>
      <c r="C10" s="38">
        <v>4</v>
      </c>
      <c r="D10" s="44" t="s">
        <v>13385</v>
      </c>
      <c r="E10" s="49" t="s">
        <v>13762</v>
      </c>
      <c r="F10" s="45" t="s">
        <v>13814</v>
      </c>
      <c r="G10" s="39" t="s">
        <v>1061</v>
      </c>
      <c r="H10" s="45"/>
      <c r="I10" s="37"/>
      <c r="J10" s="40" t="s">
        <v>13770</v>
      </c>
      <c r="K10" s="52"/>
      <c r="L10" s="52"/>
      <c r="M10" s="36" t="str">
        <f>"Tasa por 100 mil mujeres de violencia psicológica hacia la mujer según Encuesta Nacional de Violencia Intrafamiliar por "&amp;J10&amp;", para el año 2020."</f>
        <v>Tasa por 100 mil mujeres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2020 por comuna para la región de Prevalencia Violencia Psicológica General Año según </v>
      </c>
      <c r="T10" s="66" t="str">
        <f t="shared" si="4"/>
        <v xml:space="preserve">Tasa por 100 mil mujeres de violencia psicológica 2020 por comuna para la región de Prevalencia Violencia Psicológica General Año según </v>
      </c>
      <c r="U10" s="67" t="str">
        <f t="shared" si="5"/>
        <v>Prevalencia: Prevalencia Violencia Psicológica General Año</v>
      </c>
      <c r="V10" s="35" t="s">
        <v>13803</v>
      </c>
      <c r="W10" s="21" t="e">
        <f t="shared" ref="W10:W11" ca="1" si="21">HYPERLINK(B10,B10)</f>
        <v>#NAME?</v>
      </c>
      <c r="X10" s="60" t="str">
        <f t="shared" ref="X10:X39" si="22">+X9</f>
        <v>CHL</v>
      </c>
      <c r="Y10" s="20" t="s">
        <v>10690</v>
      </c>
      <c r="Z10" s="35" t="str">
        <f t="shared" si="6"/>
        <v>Tasa por 100 mil mujeres de violencia psicológica 2020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mujeres de violencia psicológica 2020|Año 2020|</v>
      </c>
      <c r="B11" s="70" t="e">
        <f ca="1">"https://analytics.zoho.com/open-view/2395394000006709890?ZOHO_CRITERIA=%22Femicidios%22.%22Codreg%22%3D"&amp;Estructura!$B$1</f>
        <v>#NAME?</v>
      </c>
      <c r="C11" s="38">
        <v>4</v>
      </c>
      <c r="D11" s="44" t="s">
        <v>13386</v>
      </c>
      <c r="E11" s="49" t="s">
        <v>13762</v>
      </c>
      <c r="F11" s="45" t="s">
        <v>13814</v>
      </c>
      <c r="G11" s="39" t="s">
        <v>10450</v>
      </c>
      <c r="H11" s="39"/>
      <c r="I11" s="37"/>
      <c r="J11" s="40" t="s">
        <v>13770</v>
      </c>
      <c r="K11" s="52"/>
      <c r="L11" s="52"/>
      <c r="M11" s="36" t="str">
        <f>"Tasa por 100 mil mujeres de violencia psicológica hacia la mujer según Encuesta Nacional de Violencia Intrafamiliar por "&amp;J11&amp;", para el año 2020."</f>
        <v>Tasa por 100 mil mujeres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2020 por comuna para la región de Prevalencia Violencia Psicológica General Año según </v>
      </c>
      <c r="T11" s="66" t="str">
        <f t="shared" si="4"/>
        <v xml:space="preserve">Tasa por 100 mil mujeres de violencia psicológica 2020 por comuna para la región de Prevalencia Violencia Psicológica General Año según </v>
      </c>
      <c r="U11" s="67" t="str">
        <f t="shared" si="5"/>
        <v>Prevalencia: Prevalencia Violencia Psicológica General Año</v>
      </c>
      <c r="V11" s="35" t="s">
        <v>13803</v>
      </c>
      <c r="W11" s="21" t="e">
        <f t="shared" ca="1" si="21"/>
        <v>#NAME?</v>
      </c>
      <c r="X11" s="60" t="str">
        <f t="shared" si="22"/>
        <v>CHL</v>
      </c>
      <c r="Y11" s="20" t="s">
        <v>10690</v>
      </c>
      <c r="Z11" s="35" t="str">
        <f t="shared" si="6"/>
        <v>Tasa por 100 mil mujeres de violencia psicológica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mujeres de violencia psicológica 2020|Año 2020|</v>
      </c>
      <c r="B12" s="70" t="e">
        <f ca="1">"https://analytics.zoho.com/open-view/2395394000006713064?ZOHO_CRITERIA=%22Femicidios%22.%22Codreg%22%3D"&amp;Estructura!$B$1</f>
        <v>#NAME?</v>
      </c>
      <c r="C12" s="38">
        <v>2</v>
      </c>
      <c r="D12" s="44" t="s">
        <v>13387</v>
      </c>
      <c r="E12" s="49" t="s">
        <v>10450</v>
      </c>
      <c r="F12" s="45" t="s">
        <v>13814</v>
      </c>
      <c r="G12" s="39" t="s">
        <v>10385</v>
      </c>
      <c r="H12" s="45"/>
      <c r="I12" s="37"/>
      <c r="J12" s="40" t="s">
        <v>8278</v>
      </c>
      <c r="K12" s="52"/>
      <c r="L12" s="52"/>
      <c r="M12" s="36" t="str">
        <f>"Tasa por 100 mil mujeres de violencia psicológica hacia la mujer según Encuesta Nacional de Violencia Intrafamiliar con "&amp;J12&amp;" como indicador de periodo, para el año 2020."</f>
        <v>Tasa por 100 mil mujeres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2020 del número de femicidios en la región de Año según </v>
      </c>
      <c r="T12" s="66" t="str">
        <f t="shared" si="4"/>
        <v xml:space="preserve">Tasa por 100 mil mujeres de violencia psicológica 2020 del número de femicidios en la región de Año según </v>
      </c>
      <c r="U12" s="67" t="str">
        <f t="shared" si="5"/>
        <v>Periodo: Año</v>
      </c>
      <c r="V12" s="35" t="s">
        <v>13803</v>
      </c>
      <c r="W12" s="21" t="e">
        <f t="shared" ref="W12:W13" ca="1" si="29">HYPERLINK(B12,B12)</f>
        <v>#NAME?</v>
      </c>
      <c r="X12" s="60" t="str">
        <f t="shared" si="22"/>
        <v>CHL</v>
      </c>
      <c r="Y12" s="20" t="s">
        <v>10690</v>
      </c>
      <c r="Z12" s="35" t="str">
        <f t="shared" si="6"/>
        <v>Tasa por 100 mil mujeres de violencia psicológica 2020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mujeres de violencia psicológica 2020|Año 2020|</v>
      </c>
      <c r="B13" s="70" t="e">
        <f ca="1">"https://analytics.zoho.com/open-view/2395394000006713110?ZOHO_CRITERIA=%22Femicidios%22.%22Codreg%22%3D"&amp;Estructura!$B$1</f>
        <v>#NAME?</v>
      </c>
      <c r="C13" s="38">
        <v>2</v>
      </c>
      <c r="D13" s="44" t="s">
        <v>13388</v>
      </c>
      <c r="E13" s="49" t="s">
        <v>10450</v>
      </c>
      <c r="F13" s="45" t="s">
        <v>13814</v>
      </c>
      <c r="G13" s="39" t="s">
        <v>1061</v>
      </c>
      <c r="H13" s="39"/>
      <c r="I13" s="37"/>
      <c r="J13" s="40" t="s">
        <v>8278</v>
      </c>
      <c r="K13" s="52"/>
      <c r="L13" s="52"/>
      <c r="M13" s="36" t="str">
        <f>"Tasa por 100 mil mujeres de violencia psicológica hacia la mujer según Encuesta Nacional de Violencia Intrafamiliar con "&amp;J13&amp;" como indicador de periodo, para el año 2020."</f>
        <v>Tasa por 100 mil mujeres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2020 del número de femicidios en la región de Año según </v>
      </c>
      <c r="T13" s="66" t="str">
        <f t="shared" si="4"/>
        <v xml:space="preserve">Tasa por 100 mil mujeres de violencia psicológica 2020 del número de femicidios en la región de Año según </v>
      </c>
      <c r="U13" s="67" t="str">
        <f t="shared" si="5"/>
        <v>Periodo: Año</v>
      </c>
      <c r="V13" s="35" t="s">
        <v>13803</v>
      </c>
      <c r="W13" s="21" t="e">
        <f t="shared" ca="1" si="29"/>
        <v>#NAME?</v>
      </c>
      <c r="X13" s="60" t="str">
        <f t="shared" si="22"/>
        <v>CHL</v>
      </c>
      <c r="Y13" s="20" t="s">
        <v>10690</v>
      </c>
      <c r="Z13" s="35" t="str">
        <f t="shared" si="6"/>
        <v>Tasa por 100 mil mujeres de violencia psicológica 2020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mujeres de violencia psicológica 2020|Año 2020|</v>
      </c>
      <c r="B14" s="72" t="s">
        <v>13758</v>
      </c>
      <c r="C14" s="38">
        <v>2</v>
      </c>
      <c r="D14" s="44" t="s">
        <v>13791</v>
      </c>
      <c r="E14" s="49" t="s">
        <v>10450</v>
      </c>
      <c r="F14" s="45" t="s">
        <v>13814</v>
      </c>
      <c r="G14" s="39" t="s">
        <v>13762</v>
      </c>
      <c r="H14" s="39"/>
      <c r="I14" s="82"/>
      <c r="J14" s="40" t="s">
        <v>8278</v>
      </c>
      <c r="K14" s="73"/>
      <c r="L14" s="52"/>
      <c r="M14" s="36" t="str">
        <f>"Tasa por 100 mil mujeres de violencia psicológica hacia la mujer según Encuesta Nacional de Violencia Intrafamiliar con "&amp;J14&amp;" como indicador de periodo, para el año 2020."</f>
        <v>Tasa por 100 mil mujeres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mujeres de violencia psicológica hacia la mujer según Encuesta Nacional de Violencia Intrafamiliar con Año como indicador de periodo, para el año 2020.</v>
      </c>
      <c r="T14" s="66" t="str">
        <f t="shared" si="4"/>
        <v>Tasa por 100 mil mujeres de violencia psicológica hacia la mujer según Encuesta Nacional de Violencia Intrafamiliar con Año como indicador de periodo, para el año 2020.</v>
      </c>
      <c r="U14" s="67" t="str">
        <f t="shared" si="5"/>
        <v>Periodo: Año</v>
      </c>
      <c r="V14" s="35" t="s">
        <v>13803</v>
      </c>
      <c r="W14" s="21" t="str">
        <f t="shared" ref="W14:W25" si="30">HYPERLINK(B14,B14)</f>
        <v>https://analytics.zoho.com/open-view/2395394000006706890</v>
      </c>
      <c r="X14" s="60" t="str">
        <f t="shared" si="22"/>
        <v>CHL</v>
      </c>
      <c r="Y14" s="20" t="s">
        <v>10690</v>
      </c>
      <c r="Z14" s="35" t="str">
        <f t="shared" si="6"/>
        <v>Tasa por 100 mil mujeres de violencia psicológica 2020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56.25" x14ac:dyDescent="0.25">
      <c r="A15" s="51" t="str">
        <f>+D15&amp;"|FILT:"&amp;E15&amp;"| MUES:"&amp;G15&amp;"|"&amp;F15&amp;"|"&amp;O15&amp;"|"&amp;H15</f>
        <v>GR 12|FILT:Región| MUES:Comuna|Tasa por 100 mil mujeres de violencia psicológica 2012-2020|Periodo 2012-2020|</v>
      </c>
      <c r="B15" s="70" t="e">
        <f ca="1">"https://analytics.zoho.com/open-view/2395394000006508142?ZOHO_CRITERIA=%22Femicidios%22.%22Codreg%22%3D"&amp;Estructura!$B$1</f>
        <v>#NAME?</v>
      </c>
      <c r="C15" s="43">
        <v>16</v>
      </c>
      <c r="D15" s="44" t="s">
        <v>13792</v>
      </c>
      <c r="E15" s="49" t="s">
        <v>754</v>
      </c>
      <c r="F15" s="45" t="s">
        <v>13815</v>
      </c>
      <c r="G15" s="45" t="s">
        <v>1061</v>
      </c>
      <c r="H15" s="45"/>
      <c r="I15" s="42"/>
      <c r="J15" s="40" t="s">
        <v>795</v>
      </c>
      <c r="K15" s="73"/>
      <c r="L15" s="52"/>
      <c r="M15" s="36" t="str">
        <f>"Tasa por 100 mil mujeres de violencia psicológica hacia la mujer según Encuesta Nacional de Violencia Intrafamiliar en "&amp;J15&amp;", para el periodo 2012-2020."</f>
        <v>Tasa por 100 mil mujeres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psicológica hacia la mujer según Encuesta Nacional de Violencia Intrafamiliar en Tarapacá, para el periodo 2012-2020.</v>
      </c>
      <c r="T15" s="66" t="str">
        <f>+S15</f>
        <v>Tasa por 100 mil mujeres de violencia psicológica hacia la mujer según Encuesta Nacional de Violencia Intrafamiliar en Tarapacá, para el periodo 2012-2020.</v>
      </c>
      <c r="U15" s="67" t="str">
        <f>+E15&amp;": "&amp;J15</f>
        <v>Región: Tarapacá</v>
      </c>
      <c r="V15" s="35" t="s">
        <v>13803</v>
      </c>
      <c r="W15" s="21" t="e">
        <f t="shared" ca="1" si="30"/>
        <v>#NAME?</v>
      </c>
      <c r="X15" s="60" t="str">
        <f t="shared" si="22"/>
        <v>CHL</v>
      </c>
      <c r="Y15" s="20" t="s">
        <v>13375</v>
      </c>
      <c r="Z15" s="35" t="str">
        <f>+""&amp;F15&amp;" por comuna en la región "&amp;J15&amp;" de acuerdo a los datos publicados por el "&amp;AL15&amp;" de Chile para el "&amp;O15</f>
        <v>Tasa por 100 mil mujeres de violencia psicológica 2012-2020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56.25" x14ac:dyDescent="0.25">
      <c r="A16" s="51" t="str">
        <f t="shared" ref="A16:A24" si="35">+D16&amp;"|FILT:"&amp;E16&amp;"| MUES:"&amp;G16&amp;"|"&amp;F16&amp;"|"&amp;O16&amp;"|"&amp;H16</f>
        <v>GR 13|FILT:Región| MUES:Prevalencia|Tasa por 100 mil mujeres de violencia psicológica 2012-2020|Periodo 2012-2020|</v>
      </c>
      <c r="B16" s="70" t="e">
        <f ca="1">"https://analytics.zoho.com/open-view/2395394000006498923?ZOHO_CRITERIA=%22Femicidios%22.%22Codreg%22%3D"&amp;Estructura!$B$1</f>
        <v>#NAME?</v>
      </c>
      <c r="C16" s="38">
        <v>16</v>
      </c>
      <c r="D16" s="44" t="s">
        <v>13793</v>
      </c>
      <c r="E16" s="50" t="s">
        <v>754</v>
      </c>
      <c r="F16" s="45" t="s">
        <v>13815</v>
      </c>
      <c r="G16" s="39" t="s">
        <v>13762</v>
      </c>
      <c r="H16" s="39"/>
      <c r="I16" s="37"/>
      <c r="J16" s="40" t="s">
        <v>795</v>
      </c>
      <c r="K16" s="73"/>
      <c r="L16" s="52"/>
      <c r="M16" s="36" t="str">
        <f>"Tasa por 100 mil mujeres de violencia psicológica hacia la mujer según Encuesta Nacional de Violencia Intrafamiliar en "&amp;J16&amp;", para el periodo 2012-2020."</f>
        <v>Tasa por 100 mil mujeres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mujeres de violencia psicológica hacia la mujer según Encuesta Nacional de Violencia Intrafamiliar en Tarapacá, para el periodo 2012-2020.</v>
      </c>
      <c r="T16" s="66" t="str">
        <f t="shared" si="4"/>
        <v>Tasa por 100 mil mujeres de violencia psicológica hacia la mujer según Encuesta Nacional de Violencia Intrafamiliar en Tarapacá, para el periodo 2012-2020.</v>
      </c>
      <c r="U16" s="67" t="str">
        <f t="shared" si="5"/>
        <v>Región: Tarapacá</v>
      </c>
      <c r="V16" s="35" t="s">
        <v>13803</v>
      </c>
      <c r="W16" s="21" t="e">
        <f t="shared" ca="1" si="30"/>
        <v>#NAME?</v>
      </c>
      <c r="X16" s="60" t="str">
        <f t="shared" si="22"/>
        <v>CHL</v>
      </c>
      <c r="Y16" s="20" t="s">
        <v>13375</v>
      </c>
      <c r="Z16" s="35" t="str">
        <f t="shared" si="6"/>
        <v>Tasa por 100 mil mujeres de violencia psicológica 2012-2020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56.25" x14ac:dyDescent="0.25">
      <c r="A17" s="51" t="str">
        <f t="shared" si="35"/>
        <v>GR 14|FILT:Región| MUES:Periodo|Tasa por 100 mil mujeres de violencia psicológica 2012-2020|Periodo 2012-2020|</v>
      </c>
      <c r="B17" s="70" t="str">
        <f>"https://analytics.zoho.com/open-view/2395394000006498596"</f>
        <v>https://analytics.zoho.com/open-view/2395394000006498596</v>
      </c>
      <c r="C17" s="38">
        <v>16</v>
      </c>
      <c r="D17" s="44" t="s">
        <v>13794</v>
      </c>
      <c r="E17" s="49" t="s">
        <v>754</v>
      </c>
      <c r="F17" s="45" t="s">
        <v>13815</v>
      </c>
      <c r="G17" s="39" t="s">
        <v>10450</v>
      </c>
      <c r="H17" s="45"/>
      <c r="I17" s="37"/>
      <c r="J17" s="40" t="s">
        <v>795</v>
      </c>
      <c r="K17" s="73"/>
      <c r="L17" s="52"/>
      <c r="M17" s="36" t="str">
        <f>"Tasa por 100 mil mujeres de violencia psicológica hacia la mujer según Encuesta Nacional de Violencia Intrafamiliar en "&amp;J17&amp;", para el periodo 2012-2020."</f>
        <v>Tasa por 100 mil mujeres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mujeres de violencia psicológica hacia la mujer según Encuesta Nacional de Violencia Intrafamiliar en Tarapacá, para el periodo 2012-2020.</v>
      </c>
      <c r="T17" s="66" t="str">
        <f t="shared" si="4"/>
        <v>Tasa por 100 mil mujeres de violencia psicológica hacia la mujer según Encuesta Nacional de Violencia Intrafamiliar en Tarapacá, para el periodo 2012-2020.</v>
      </c>
      <c r="U17" s="67" t="str">
        <f t="shared" si="5"/>
        <v>Región: Tarapacá</v>
      </c>
      <c r="V17" s="35" t="s">
        <v>13803</v>
      </c>
      <c r="W17" s="21" t="str">
        <f t="shared" si="30"/>
        <v>https://analytics.zoho.com/open-view/2395394000006498596</v>
      </c>
      <c r="X17" s="60" t="str">
        <f t="shared" si="22"/>
        <v>CHL</v>
      </c>
      <c r="Y17" s="20" t="s">
        <v>13375</v>
      </c>
      <c r="Z17" s="35" t="str">
        <f t="shared" si="6"/>
        <v>Tasa por 100 mil mujeres de violencia psicológica 2012-2020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mujeres de violencia psicológica 2012-2020|Periodo 2012-2020|</v>
      </c>
      <c r="B18" s="70" t="str">
        <f>"https://analytics.zoho.com/open-view/2395394000006498814"</f>
        <v>https://analytics.zoho.com/open-view/2395394000006498814</v>
      </c>
      <c r="C18" s="38">
        <v>244</v>
      </c>
      <c r="D18" s="44" t="s">
        <v>13795</v>
      </c>
      <c r="E18" s="49" t="s">
        <v>1061</v>
      </c>
      <c r="F18" s="45" t="s">
        <v>13815</v>
      </c>
      <c r="G18" s="39" t="s">
        <v>13762</v>
      </c>
      <c r="H18" s="39"/>
      <c r="I18" s="37"/>
      <c r="J18" s="40" t="s">
        <v>1059</v>
      </c>
      <c r="K18" s="73"/>
      <c r="L18" s="52"/>
      <c r="M18" s="36" t="str">
        <f>"Tasa por 100 mil mujeres de violencia psicológica hacia la mujer según Encuesta Nacional de Violencia Intrafamiliar en "&amp;J18&amp;", para el periodo 2012-2020."</f>
        <v>Tasa por 100 mil mujeres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mujeres de violencia psicológica hacia la mujer según Encuesta Nacional de Violencia Intrafamiliar en Iquique, para el periodo 2012-2020.</v>
      </c>
      <c r="T18" s="66" t="str">
        <f t="shared" si="4"/>
        <v>Tasa por 100 mil mujeres de violencia psicológica hacia la mujer según Encuesta Nacional de Violencia Intrafamiliar en Iquique, para el periodo 2012-2020.</v>
      </c>
      <c r="U18" s="67" t="str">
        <f t="shared" si="5"/>
        <v>Comuna: Iquique</v>
      </c>
      <c r="V18" s="35" t="s">
        <v>13803</v>
      </c>
      <c r="W18" s="21" t="str">
        <f t="shared" si="30"/>
        <v>https://analytics.zoho.com/open-view/2395394000006498814</v>
      </c>
      <c r="X18" s="60" t="str">
        <f t="shared" si="22"/>
        <v>CHL</v>
      </c>
      <c r="Y18" s="20" t="s">
        <v>13804</v>
      </c>
      <c r="Z18" s="35" t="str">
        <f t="shared" si="6"/>
        <v>Tasa por 100 mil mujeres de violencia psicológica 2012-2020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mujeres de violencia psicológica 2012-2020|Periodo 2012-2020|</v>
      </c>
      <c r="B19" s="70" t="str">
        <f>"https://analytics.zoho.com/open-view/2395394000006636284"</f>
        <v>https://analytics.zoho.com/open-view/2395394000006636284</v>
      </c>
      <c r="C19" s="38">
        <v>244</v>
      </c>
      <c r="D19" s="44" t="s">
        <v>13796</v>
      </c>
      <c r="E19" s="49" t="s">
        <v>1061</v>
      </c>
      <c r="F19" s="45" t="s">
        <v>13815</v>
      </c>
      <c r="G19" s="39" t="s">
        <v>10450</v>
      </c>
      <c r="H19" s="45"/>
      <c r="I19" s="37"/>
      <c r="J19" s="40" t="s">
        <v>1059</v>
      </c>
      <c r="K19" s="73"/>
      <c r="L19" s="52"/>
      <c r="M19" s="36" t="str">
        <f>"Tasa por 100 mil mujeres de violencia psicológica hacia la mujer según Encuesta Nacional de Violencia Intrafamiliar en "&amp;J19&amp;", para el periodo 2012-2020."</f>
        <v>Tasa por 100 mil mujeres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mujeres de violencia psicológica hacia la mujer según Encuesta Nacional de Violencia Intrafamiliar en Iquique, para el periodo 2012-2020.</v>
      </c>
      <c r="T19" s="66" t="str">
        <f t="shared" si="4"/>
        <v>Tasa por 100 mil mujeres de violencia psicológica hacia la mujer según Encuesta Nacional de Violencia Intrafamiliar en Iquique, para el periodo 2012-2020.</v>
      </c>
      <c r="U19" s="67" t="str">
        <f t="shared" si="5"/>
        <v>Comuna: Iquique</v>
      </c>
      <c r="V19" s="35" t="s">
        <v>13803</v>
      </c>
      <c r="W19" s="21" t="str">
        <f t="shared" si="30"/>
        <v>https://analytics.zoho.com/open-view/2395394000006636284</v>
      </c>
      <c r="X19" s="60" t="str">
        <f t="shared" si="22"/>
        <v>CHL</v>
      </c>
      <c r="Y19" s="20" t="s">
        <v>13804</v>
      </c>
      <c r="Z19" s="35" t="str">
        <f t="shared" si="6"/>
        <v>Tasa por 100 mil mujeres de violencia psicológica 2012-2020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67.5" x14ac:dyDescent="0.25">
      <c r="A20" s="51" t="str">
        <f t="shared" si="35"/>
        <v>GR 17|FILT:Prevalencia| MUES:Regiones|Tasa por 100 mil mujeres de violencia psicológica 2012-2020|Periodo 2012-2020|</v>
      </c>
      <c r="B20" s="70" t="str">
        <f>"https://analytics.zoho.com/open-view/2395394000006636165"</f>
        <v>https://analytics.zoho.com/open-view/2395394000006636165</v>
      </c>
      <c r="C20" s="38">
        <v>4</v>
      </c>
      <c r="D20" s="44" t="s">
        <v>13797</v>
      </c>
      <c r="E20" s="49" t="s">
        <v>13762</v>
      </c>
      <c r="F20" s="45" t="s">
        <v>13815</v>
      </c>
      <c r="G20" s="39" t="s">
        <v>10385</v>
      </c>
      <c r="H20" s="39"/>
      <c r="I20" s="37"/>
      <c r="J20" s="40" t="s">
        <v>13770</v>
      </c>
      <c r="K20" s="73"/>
      <c r="L20" s="52"/>
      <c r="M20" s="36" t="str">
        <f>"Tasa por 100 mil mujeres de violencia psicológica hacia la mujer según Encuesta Nacional de Violencia Intrafamiliar por "&amp;J20&amp;", para el periodo 2012-2020."</f>
        <v>Tasa por 100 mil mujeres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mujeres de violencia psicológica hacia la mujer según Encuesta Nacional de Violencia Intrafamiliar por Prevalencia Violencia Psicológica General Año, para el periodo 2012-2020.</v>
      </c>
      <c r="T20" s="66" t="str">
        <f t="shared" si="4"/>
        <v>Tasa por 100 mil mujeres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13803</v>
      </c>
      <c r="W20" s="21" t="str">
        <f t="shared" si="30"/>
        <v>https://analytics.zoho.com/open-view/2395394000006636165</v>
      </c>
      <c r="X20" s="60" t="str">
        <f t="shared" si="22"/>
        <v>CHL</v>
      </c>
      <c r="Y20" s="20" t="s">
        <v>10690</v>
      </c>
      <c r="Z20"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67.5" x14ac:dyDescent="0.25">
      <c r="A21" s="51" t="str">
        <f t="shared" si="35"/>
        <v>GR 18|FILT:Prevalencia| MUES:Comuna|Tasa por 100 mil mujeres de violencia psicológica 2012-2020|Periodo 2012-2020|</v>
      </c>
      <c r="B21" s="70" t="e">
        <f ca="1">"https://analytics.zoho.com/open-view/2395394000006636567?ZOHO_CRITERIA=%22Femicidios%22.%22Codreg%22%3D"&amp;Estructura!$B$1</f>
        <v>#NAME?</v>
      </c>
      <c r="C21" s="38">
        <v>4</v>
      </c>
      <c r="D21" s="44" t="s">
        <v>13798</v>
      </c>
      <c r="E21" s="49" t="s">
        <v>13762</v>
      </c>
      <c r="F21" s="45" t="s">
        <v>13815</v>
      </c>
      <c r="G21" s="39" t="s">
        <v>1061</v>
      </c>
      <c r="H21" s="45"/>
      <c r="I21" s="37"/>
      <c r="J21" s="40" t="s">
        <v>13770</v>
      </c>
      <c r="K21" s="73"/>
      <c r="L21" s="52"/>
      <c r="M21" s="36" t="str">
        <f>"Tasa por 100 mil mujeres de violencia psicológica hacia la mujer según Encuesta Nacional de Violencia Intrafamiliar por "&amp;J21&amp;", para el periodo 2012-2020."</f>
        <v>Tasa por 100 mil mujeres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mujeres de violencia psicológica hacia la mujer según Encuesta Nacional de Violencia Intrafamiliar por Prevalencia Violencia Psicológica General Año, para el periodo 2012-2020.</v>
      </c>
      <c r="T21" s="66" t="str">
        <f t="shared" si="4"/>
        <v>Tasa por 100 mil mujeres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13803</v>
      </c>
      <c r="W21" s="21" t="e">
        <f t="shared" ca="1" si="30"/>
        <v>#NAME?</v>
      </c>
      <c r="X21" s="60" t="str">
        <f t="shared" si="22"/>
        <v>CHL</v>
      </c>
      <c r="Y21" s="20" t="s">
        <v>10690</v>
      </c>
      <c r="Z21"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67.5" x14ac:dyDescent="0.25">
      <c r="A22" s="51" t="str">
        <f t="shared" si="35"/>
        <v>GR 19|FILT:Prevalencia| MUES:Periodo|Tasa por 100 mil mujeres de violencia psicológica 2012-2020|Periodo 2012-2020|</v>
      </c>
      <c r="B22" s="70" t="e">
        <f ca="1">"https://analytics.zoho.com/open-view/2395394000006709890?ZOHO_CRITERIA=%22Femicidios%22.%22Codreg%22%3D"&amp;Estructura!$B$1</f>
        <v>#NAME?</v>
      </c>
      <c r="C22" s="38">
        <v>4</v>
      </c>
      <c r="D22" s="44" t="s">
        <v>13799</v>
      </c>
      <c r="E22" s="49" t="s">
        <v>13762</v>
      </c>
      <c r="F22" s="45" t="s">
        <v>13815</v>
      </c>
      <c r="G22" s="39" t="s">
        <v>10450</v>
      </c>
      <c r="H22" s="39"/>
      <c r="I22" s="37"/>
      <c r="J22" s="40" t="s">
        <v>13770</v>
      </c>
      <c r="K22" s="73"/>
      <c r="L22" s="52"/>
      <c r="M22" s="36" t="str">
        <f>"Tasa por 100 mil mujeres de violencia psicológica hacia la mujer según Encuesta Nacional de Violencia Intrafamiliar por "&amp;J22&amp;", para el periodo 2012-2020."</f>
        <v>Tasa por 100 mil mujeres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mujeres de violencia psicológica hacia la mujer según Encuesta Nacional de Violencia Intrafamiliar por Prevalencia Violencia Psicológica General Año, para el periodo 2012-2020.</v>
      </c>
      <c r="T22" s="66" t="str">
        <f t="shared" si="4"/>
        <v>Tasa por 100 mil mujeres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13803</v>
      </c>
      <c r="W22" s="21" t="e">
        <f t="shared" ca="1" si="30"/>
        <v>#NAME?</v>
      </c>
      <c r="X22" s="60" t="str">
        <f t="shared" si="22"/>
        <v>CHL</v>
      </c>
      <c r="Y22" s="20" t="s">
        <v>10690</v>
      </c>
      <c r="Z22"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mujeres de violencia psicológica 2012-2020|Periodo 2012-2020|</v>
      </c>
      <c r="B23" s="70" t="e">
        <f ca="1">"https://analytics.zoho.com/open-view/2395394000006713064?ZOHO_CRITERIA=%22Femicidios%22.%22Codreg%22%3D"&amp;Estructura!$B$1</f>
        <v>#NAME?</v>
      </c>
      <c r="C23" s="38">
        <v>2</v>
      </c>
      <c r="D23" s="44" t="s">
        <v>13800</v>
      </c>
      <c r="E23" s="49" t="s">
        <v>10450</v>
      </c>
      <c r="F23" s="45" t="s">
        <v>13815</v>
      </c>
      <c r="G23" s="39" t="s">
        <v>10385</v>
      </c>
      <c r="H23" s="45"/>
      <c r="I23" s="37"/>
      <c r="J23" s="40" t="s">
        <v>8278</v>
      </c>
      <c r="K23" s="73"/>
      <c r="L23" s="52"/>
      <c r="M23" s="36" t="str">
        <f>"Tasa por 100 mil mujeres de violencia psicológica hacia la mujer según Encuesta Nacional de Violencia Intrafamiliar con "&amp;J23&amp;" como indicador de periodo, para el periodo 2012-2020."</f>
        <v>Tasa por 100 mil mujeres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mujeres de violencia psicológica hacia la mujer según Encuesta Nacional de Violencia Intrafamiliar con Año como indicador de periodo, para el periodo 2012-2020.</v>
      </c>
      <c r="T23" s="66" t="str">
        <f t="shared" si="4"/>
        <v>Tasa por 100 mil mujeres de violencia psicológica hacia la mujer según Encuesta Nacional de Violencia Intrafamiliar con Año como indicador de periodo, para el periodo 2012-2020.</v>
      </c>
      <c r="U23" s="67" t="e">
        <f>+E23&amp;": "&amp;#REF!</f>
        <v>#REF!</v>
      </c>
      <c r="V23" s="35" t="s">
        <v>13803</v>
      </c>
      <c r="W23" s="21" t="e">
        <f t="shared" ca="1" si="30"/>
        <v>#NAME?</v>
      </c>
      <c r="X23" s="60" t="str">
        <f t="shared" si="22"/>
        <v>CHL</v>
      </c>
      <c r="Y23" s="20" t="s">
        <v>10690</v>
      </c>
      <c r="Z23" s="35" t="str">
        <f t="shared" si="6"/>
        <v>Tasa por 100 mil mujeres de violencia psicológica 2012-2020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mujeres de violencia psicológica 2012-2020|Periodo 2012-2020|</v>
      </c>
      <c r="B24" s="70" t="e">
        <f ca="1">"https://analytics.zoho.com/open-view/2395394000006713110?ZOHO_CRITERIA=%22Femicidios%22.%22Codreg%22%3D"&amp;Estructura!$B$1</f>
        <v>#NAME?</v>
      </c>
      <c r="C24" s="38">
        <v>2</v>
      </c>
      <c r="D24" s="44" t="s">
        <v>13801</v>
      </c>
      <c r="E24" s="49" t="s">
        <v>10450</v>
      </c>
      <c r="F24" s="45" t="s">
        <v>13815</v>
      </c>
      <c r="G24" s="39" t="s">
        <v>1061</v>
      </c>
      <c r="H24" s="39"/>
      <c r="I24" s="37"/>
      <c r="J24" s="40" t="s">
        <v>8278</v>
      </c>
      <c r="K24" s="73"/>
      <c r="L24" s="52"/>
      <c r="M24" s="36" t="str">
        <f>"Tasa por 100 mil mujeres de violencia psicológica hacia la mujer según Encuesta Nacional de Violencia Intrafamiliar con "&amp;J24&amp;" como indicador de periodo, para el periodo 2012-2020."</f>
        <v>Tasa por 100 mil mujeres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mujeres de violencia psicológica hacia la mujer según Encuesta Nacional de Violencia Intrafamiliar con Año como indicador de periodo, para el periodo 2012-2020.</v>
      </c>
      <c r="T24" s="66" t="str">
        <f t="shared" si="4"/>
        <v>Tasa por 100 mil mujeres de violencia psicológica hacia la mujer según Encuesta Nacional de Violencia Intrafamiliar con Año como indicador de periodo, para el periodo 2012-2020.</v>
      </c>
      <c r="U24" s="67" t="str">
        <f t="shared" si="5"/>
        <v>Periodo: Año</v>
      </c>
      <c r="V24" s="35" t="s">
        <v>13803</v>
      </c>
      <c r="W24" s="21" t="e">
        <f t="shared" ca="1" si="30"/>
        <v>#NAME?</v>
      </c>
      <c r="X24" s="60" t="str">
        <f t="shared" si="22"/>
        <v>CHL</v>
      </c>
      <c r="Y24" s="20" t="s">
        <v>10690</v>
      </c>
      <c r="Z24" s="35" t="str">
        <f t="shared" si="6"/>
        <v>Tasa por 100 mil mujeres de violencia psicológica 2012-2020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mujeres de violencia psicológica 2012-2020|Periodo 2012-2020|</v>
      </c>
      <c r="B25" s="72" t="s">
        <v>13758</v>
      </c>
      <c r="C25" s="38">
        <v>2</v>
      </c>
      <c r="D25" s="44" t="s">
        <v>13802</v>
      </c>
      <c r="E25" s="49" t="s">
        <v>10450</v>
      </c>
      <c r="F25" s="45" t="s">
        <v>13815</v>
      </c>
      <c r="G25" s="39" t="s">
        <v>13762</v>
      </c>
      <c r="H25" s="39"/>
      <c r="I25" s="82"/>
      <c r="J25" s="40" t="s">
        <v>8278</v>
      </c>
      <c r="K25" s="73"/>
      <c r="L25" s="52"/>
      <c r="M25" s="36" t="str">
        <f>"Tasa por 100 mil mujeres de violencia psicológica hacia la mujer según Encuesta Nacional de Violencia Intrafamiliar con "&amp;J25&amp;" como indicador de periodo, para el periodo 2012-2020."</f>
        <v>Tasa por 100 mil mujeres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mujeres de violencia psicológica hacia la mujer según Encuesta Nacional de Violencia Intrafamiliar con Año como indicador de periodo, para el periodo 2012-2020.</v>
      </c>
      <c r="T25" s="66" t="str">
        <f t="shared" si="4"/>
        <v>Tasa por 100 mil mujeres de violencia psicológica hacia la mujer según Encuesta Nacional de Violencia Intrafamiliar con Año como indicador de periodo, para el periodo 2012-2020.</v>
      </c>
      <c r="U25" s="67" t="str">
        <f>+E25&amp;": "&amp;J23</f>
        <v>Periodo: Año</v>
      </c>
      <c r="V25" s="35" t="s">
        <v>13803</v>
      </c>
      <c r="W25" s="21" t="str">
        <f t="shared" si="30"/>
        <v>https://analytics.zoho.com/open-view/2395394000006706890</v>
      </c>
      <c r="X25" s="60" t="str">
        <f t="shared" si="22"/>
        <v>CHL</v>
      </c>
      <c r="Y25" s="20" t="s">
        <v>10690</v>
      </c>
      <c r="Z25" s="35" t="str">
        <f>+""&amp;F25&amp;" por comuna en la región "&amp;J23&amp;" de acuerdo a los datos publicados por el "&amp;AL25&amp;" de Chile para el "&amp;O25</f>
        <v>Tasa por 100 mil mujeres de violencia psicológica 2012-2020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67.5" x14ac:dyDescent="0.25">
      <c r="A26" s="51" t="str">
        <f t="shared" si="54"/>
        <v>GR 23|FILT:Nacional| MUES:Región|Tasa por 100 mil mujeres de violencia psicológica 2020|Año 2020|</v>
      </c>
      <c r="B26" s="70" t="e">
        <f ca="1">"https://analytics.zoho.com/open-view/2395394000006713064?ZOHO_CRITERIA=%22Femicidios%22.%22Codreg%22%3D"&amp;[1]Estructura!$B$1</f>
        <v>#NAME?</v>
      </c>
      <c r="C26" s="84">
        <v>1</v>
      </c>
      <c r="D26" s="44" t="s">
        <v>13818</v>
      </c>
      <c r="E26" s="86" t="s">
        <v>10690</v>
      </c>
      <c r="F26" s="45" t="s">
        <v>13814</v>
      </c>
      <c r="G26" s="87" t="s">
        <v>754</v>
      </c>
      <c r="H26" s="39"/>
      <c r="I26" s="82"/>
      <c r="J26" s="88" t="s">
        <v>10690</v>
      </c>
      <c r="K26" s="73"/>
      <c r="L26" s="52"/>
      <c r="M26" s="36" t="s">
        <v>13826</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mujeres de violencia psicológica hacia la mujer según Encuesta Nacional de Violencia Intrafamiliar a nivel nacional, para el año 2020.</v>
      </c>
      <c r="T26" s="66" t="str">
        <f t="shared" ref="T26:T33" si="58">+S26</f>
        <v>Tasa por 100 mil mujeres de violencia psicológica hacia la mujer según Encuesta Nacional de Violencia Intrafamiliar a nivel nacional, para el año 2020.</v>
      </c>
      <c r="U26" s="67" t="str">
        <f t="shared" ref="U26:U33" si="59">+E26&amp;": "&amp;J24</f>
        <v>Nacional: Año</v>
      </c>
      <c r="V26" s="35" t="s">
        <v>13803</v>
      </c>
      <c r="W26" s="21" t="e">
        <f t="shared" ref="W26:W33" ca="1" si="60">HYPERLINK(B26,B26)</f>
        <v>#NAME?</v>
      </c>
      <c r="X26" s="60" t="str">
        <f t="shared" si="22"/>
        <v>CHL</v>
      </c>
      <c r="Y26" s="20" t="s">
        <v>10690</v>
      </c>
      <c r="Z26" s="35" t="str">
        <f t="shared" ref="Z26:Z33" si="61">+""&amp;F26&amp;" por comuna en la región "&amp;J24&amp;" de acuerdo a los datos publicados por el "&amp;AL26&amp;" de Chile para el "&amp;O26</f>
        <v>Tasa por 100 mil mujeres de violencia psicológica 2020 por comuna en la región Año de acuerdo a los datos publicados por el Centro de Estudios y Análisis del Delito de Chile para el Año 2020</v>
      </c>
      <c r="AA26" s="63">
        <f t="shared" ref="AA26:AE26" si="62">+AA25</f>
        <v>44357</v>
      </c>
      <c r="AB26" s="60" t="str">
        <f t="shared" si="62"/>
        <v>Español</v>
      </c>
      <c r="AC26" s="60" t="str">
        <f t="shared" si="62"/>
        <v>Paula</v>
      </c>
      <c r="AD26" s="60" t="str">
        <f t="shared" si="62"/>
        <v>No Aplica</v>
      </c>
      <c r="AE26" s="60" t="str">
        <f t="shared" si="62"/>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67.5" x14ac:dyDescent="0.25">
      <c r="A27" s="51" t="str">
        <f t="shared" si="54"/>
        <v>GR 24|FILT:Nacional| MUES:Comuna|Tasa por 100 mil mujeres de violencia psicológica 2020|Año 2020|</v>
      </c>
      <c r="B27" s="70" t="e">
        <f ca="1">"https://analytics.zoho.com/open-view/2395394000006713110?ZOHO_CRITERIA=%22Femicidios%22.%22Codreg%22%3D"&amp;[1]Estructura!$B$1</f>
        <v>#NAME?</v>
      </c>
      <c r="C27" s="84">
        <v>1</v>
      </c>
      <c r="D27" s="44" t="s">
        <v>13819</v>
      </c>
      <c r="E27" s="86" t="s">
        <v>10690</v>
      </c>
      <c r="F27" s="45" t="s">
        <v>13814</v>
      </c>
      <c r="G27" s="87" t="s">
        <v>1061</v>
      </c>
      <c r="H27" s="39"/>
      <c r="I27" s="82"/>
      <c r="J27" s="88" t="s">
        <v>10690</v>
      </c>
      <c r="K27" s="73"/>
      <c r="L27" s="52"/>
      <c r="M27" s="36" t="s">
        <v>13826</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mujeres de violencia psicológica hacia la mujer según Encuesta Nacional de Violencia Intrafamiliar a nivel nacional, para el año 2020.</v>
      </c>
      <c r="T27" s="66" t="str">
        <f t="shared" si="58"/>
        <v>Tasa por 100 mil mujeres de violencia psicológica hacia la mujer según Encuesta Nacional de Violencia Intrafamiliar a nivel nacional, para el año 2020.</v>
      </c>
      <c r="U27" s="67" t="str">
        <f t="shared" si="59"/>
        <v>Nacional: Año</v>
      </c>
      <c r="V27" s="35" t="s">
        <v>13803</v>
      </c>
      <c r="W27" s="21" t="e">
        <f t="shared" ca="1" si="60"/>
        <v>#NAME?</v>
      </c>
      <c r="X27" s="60" t="str">
        <f t="shared" si="22"/>
        <v>CHL</v>
      </c>
      <c r="Y27" s="20" t="s">
        <v>10690</v>
      </c>
      <c r="Z27" s="35" t="str">
        <f t="shared" si="61"/>
        <v>Tasa por 100 mil mujeres de violencia psicológica 2020 por comuna en la región Año de acuerdo a los datos publicados por el Centro de Estudios y Análisis del Delito de Chile para el Año 2020</v>
      </c>
      <c r="AA27" s="63">
        <f t="shared" ref="AA27:AE27" si="63">+AA26</f>
        <v>44357</v>
      </c>
      <c r="AB27" s="60" t="str">
        <f t="shared" si="63"/>
        <v>Español</v>
      </c>
      <c r="AC27" s="60" t="str">
        <f t="shared" si="63"/>
        <v>Paula</v>
      </c>
      <c r="AD27" s="60" t="str">
        <f t="shared" si="63"/>
        <v>No Aplica</v>
      </c>
      <c r="AE27" s="60" t="str">
        <f t="shared" si="63"/>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67.5" x14ac:dyDescent="0.25">
      <c r="A28" s="51" t="str">
        <f t="shared" si="54"/>
        <v>GR 25|FILT:Nacional| MUES:Prevalencia|Tasa por 100 mil mujeres de violencia psicológica 2020|Año 2020|</v>
      </c>
      <c r="B28" s="72" t="s">
        <v>13758</v>
      </c>
      <c r="C28" s="84">
        <v>1</v>
      </c>
      <c r="D28" s="44" t="s">
        <v>13820</v>
      </c>
      <c r="E28" s="86" t="s">
        <v>10690</v>
      </c>
      <c r="F28" s="45" t="s">
        <v>13814</v>
      </c>
      <c r="G28" s="87" t="s">
        <v>13762</v>
      </c>
      <c r="H28" s="39"/>
      <c r="I28" s="82"/>
      <c r="J28" s="88" t="s">
        <v>10690</v>
      </c>
      <c r="K28" s="73"/>
      <c r="L28" s="52"/>
      <c r="M28" s="36" t="s">
        <v>13826</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mujeres de violencia psicológica hacia la mujer según Encuesta Nacional de Violencia Intrafamiliar a nivel nacional, para el año 2020.</v>
      </c>
      <c r="T28" s="66" t="str">
        <f t="shared" si="58"/>
        <v>Tasa por 100 mil mujeres de violencia psicológica hacia la mujer según Encuesta Nacional de Violencia Intrafamiliar a nivel nacional, para el año 2020.</v>
      </c>
      <c r="U28" s="67" t="str">
        <f t="shared" si="59"/>
        <v>Nacional: Nacional</v>
      </c>
      <c r="V28" s="35" t="s">
        <v>13803</v>
      </c>
      <c r="W28" s="21" t="str">
        <f t="shared" si="60"/>
        <v>https://analytics.zoho.com/open-view/2395394000006706890</v>
      </c>
      <c r="X28" s="60" t="str">
        <f t="shared" si="22"/>
        <v>CHL</v>
      </c>
      <c r="Y28" s="20" t="s">
        <v>10690</v>
      </c>
      <c r="Z28" s="35" t="str">
        <f t="shared" si="61"/>
        <v>Tasa por 100 mil mujeres de violencia psicológica 2020 por comuna en la región Nacional de acuerdo a los datos publicados por el Centro de Estudios y Análisis del Delito de Chile para el Año 2020</v>
      </c>
      <c r="AA28" s="63">
        <f t="shared" ref="AA28:AE28" si="64">+AA27</f>
        <v>44357</v>
      </c>
      <c r="AB28" s="60" t="str">
        <f t="shared" si="64"/>
        <v>Español</v>
      </c>
      <c r="AC28" s="60" t="str">
        <f t="shared" si="64"/>
        <v>Paula</v>
      </c>
      <c r="AD28" s="60" t="str">
        <f t="shared" si="64"/>
        <v>No Aplica</v>
      </c>
      <c r="AE28" s="60" t="str">
        <f t="shared" si="64"/>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67.5" x14ac:dyDescent="0.25">
      <c r="A29" s="51" t="str">
        <f t="shared" si="54"/>
        <v>GR 26|FILT:Nacional| MUES:Periodo|Tasa por 100 mil mujeres de violencia psicológica 2020|Año 2020|</v>
      </c>
      <c r="B29" s="70" t="e">
        <f ca="1">"https://analytics.zoho.com/open-view/2395394000006713064?ZOHO_CRITERIA=%22Femicidios%22.%22Codreg%22%3D"&amp;[1]Estructura!$B$1</f>
        <v>#NAME?</v>
      </c>
      <c r="C29" s="84">
        <v>1</v>
      </c>
      <c r="D29" s="44" t="s">
        <v>13821</v>
      </c>
      <c r="E29" s="86" t="s">
        <v>10690</v>
      </c>
      <c r="F29" s="45" t="s">
        <v>13814</v>
      </c>
      <c r="G29" s="87" t="s">
        <v>10450</v>
      </c>
      <c r="H29" s="39"/>
      <c r="I29" s="82"/>
      <c r="J29" s="88" t="s">
        <v>10690</v>
      </c>
      <c r="K29" s="73"/>
      <c r="L29" s="52"/>
      <c r="M29" s="36" t="s">
        <v>13826</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mujeres de violencia psicológica hacia la mujer según Encuesta Nacional de Violencia Intrafamiliar a nivel nacional, para el año 2020.</v>
      </c>
      <c r="T29" s="66" t="str">
        <f t="shared" si="58"/>
        <v>Tasa por 100 mil mujeres de violencia psicológica hacia la mujer según Encuesta Nacional de Violencia Intrafamiliar a nivel nacional, para el año 2020.</v>
      </c>
      <c r="U29" s="67" t="str">
        <f t="shared" si="59"/>
        <v>Nacional: Nacional</v>
      </c>
      <c r="V29" s="35" t="s">
        <v>13803</v>
      </c>
      <c r="W29" s="21" t="e">
        <f t="shared" ca="1" si="60"/>
        <v>#NAME?</v>
      </c>
      <c r="X29" s="60" t="str">
        <f t="shared" si="22"/>
        <v>CHL</v>
      </c>
      <c r="Y29" s="20" t="s">
        <v>10690</v>
      </c>
      <c r="Z29" s="35" t="str">
        <f t="shared" si="61"/>
        <v>Tasa por 100 mil mujeres de violencia psicológica 2020 por comuna en la región Nacional de acuerdo a los datos publicados por el Centro de Estudios y Análisis del Delito de Chile para el Año 2020</v>
      </c>
      <c r="AA29" s="63">
        <f t="shared" ref="AA29:AE29" si="65">+AA28</f>
        <v>44357</v>
      </c>
      <c r="AB29" s="60" t="str">
        <f t="shared" si="65"/>
        <v>Español</v>
      </c>
      <c r="AC29" s="60" t="str">
        <f t="shared" si="65"/>
        <v>Paula</v>
      </c>
      <c r="AD29" s="60" t="str">
        <f t="shared" si="65"/>
        <v>No Aplica</v>
      </c>
      <c r="AE29" s="60" t="str">
        <f t="shared" si="65"/>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mujeres de violencia psicológica 2012-2020|Periodo 2012-2020|</v>
      </c>
      <c r="B30" s="70" t="e">
        <f ca="1">"https://analytics.zoho.com/open-view/2395394000006713110?ZOHO_CRITERIA=%22Femicidios%22.%22Codreg%22%3D"&amp;[1]Estructura!$B$1</f>
        <v>#NAME?</v>
      </c>
      <c r="C30" s="84">
        <v>1</v>
      </c>
      <c r="D30" s="44" t="s">
        <v>13822</v>
      </c>
      <c r="E30" s="86" t="s">
        <v>10690</v>
      </c>
      <c r="F30" s="45" t="s">
        <v>13815</v>
      </c>
      <c r="G30" s="87" t="s">
        <v>754</v>
      </c>
      <c r="H30" s="39"/>
      <c r="I30" s="82"/>
      <c r="J30" s="88" t="s">
        <v>10690</v>
      </c>
      <c r="K30" s="73"/>
      <c r="L30" s="52"/>
      <c r="M30" s="36" t="s">
        <v>13827</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mujeres de violencia psicológica hacia la mujer según Encuesta Nacional de Violencia Intrafamiliar a nivel nacional, para el periodo 2012-2020.</v>
      </c>
      <c r="T30" s="66" t="str">
        <f t="shared" si="58"/>
        <v>Tasa por 100 mil mujeres de violencia psicológica hacia la mujer según Encuesta Nacional de Violencia Intrafamiliar a nivel nacional, para el periodo 2012-2020.</v>
      </c>
      <c r="U30" s="67" t="str">
        <f t="shared" si="59"/>
        <v>Nacional: Nacional</v>
      </c>
      <c r="V30" s="35" t="s">
        <v>13803</v>
      </c>
      <c r="W30" s="21" t="e">
        <f t="shared" ca="1" si="60"/>
        <v>#NAME?</v>
      </c>
      <c r="X30" s="60" t="str">
        <f t="shared" si="22"/>
        <v>CHL</v>
      </c>
      <c r="Y30" s="20" t="s">
        <v>10690</v>
      </c>
      <c r="Z30" s="35" t="str">
        <f t="shared" si="61"/>
        <v>Tasa por 100 mil mujeres de violencia psicológica 2012-2020 por comuna en la región Nacional de acuerdo a los datos publicados por el Centro de Estudios y Análisis del Delito de Chile para el Periodo 2012-2020</v>
      </c>
      <c r="AA30" s="63">
        <f t="shared" ref="AA30:AE30" si="66">+AA29</f>
        <v>44357</v>
      </c>
      <c r="AB30" s="60" t="str">
        <f t="shared" si="66"/>
        <v>Español</v>
      </c>
      <c r="AC30" s="60" t="str">
        <f t="shared" si="66"/>
        <v>Paula</v>
      </c>
      <c r="AD30" s="60" t="str">
        <f t="shared" si="66"/>
        <v>No Aplica</v>
      </c>
      <c r="AE30" s="60" t="str">
        <f t="shared" si="66"/>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mujeres de violencia psicológica 2012-2020|Periodo 2012-2020|</v>
      </c>
      <c r="B31" s="72" t="s">
        <v>13758</v>
      </c>
      <c r="C31" s="84">
        <v>1</v>
      </c>
      <c r="D31" s="44" t="s">
        <v>13823</v>
      </c>
      <c r="E31" s="86" t="s">
        <v>10690</v>
      </c>
      <c r="F31" s="45" t="s">
        <v>13815</v>
      </c>
      <c r="G31" s="87" t="s">
        <v>1061</v>
      </c>
      <c r="H31" s="39"/>
      <c r="I31" s="82"/>
      <c r="J31" s="88" t="s">
        <v>10690</v>
      </c>
      <c r="K31" s="73"/>
      <c r="L31" s="52"/>
      <c r="M31" s="36" t="s">
        <v>13827</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mujeres de violencia psicológica hacia la mujer según Encuesta Nacional de Violencia Intrafamiliar a nivel nacional, para el periodo 2012-2020.</v>
      </c>
      <c r="T31" s="66" t="str">
        <f t="shared" si="58"/>
        <v>Tasa por 100 mil mujeres de violencia psicológica hacia la mujer según Encuesta Nacional de Violencia Intrafamiliar a nivel nacional, para el periodo 2012-2020.</v>
      </c>
      <c r="U31" s="67" t="str">
        <f t="shared" si="59"/>
        <v>Nacional: Nacional</v>
      </c>
      <c r="V31" s="35" t="s">
        <v>13803</v>
      </c>
      <c r="W31" s="21" t="str">
        <f t="shared" si="60"/>
        <v>https://analytics.zoho.com/open-view/2395394000006706890</v>
      </c>
      <c r="X31" s="60" t="str">
        <f t="shared" si="22"/>
        <v>CHL</v>
      </c>
      <c r="Y31" s="20" t="s">
        <v>10690</v>
      </c>
      <c r="Z31" s="35" t="str">
        <f t="shared" si="61"/>
        <v>Tasa por 100 mil mujeres de violencia psicológica 2012-2020 por comuna en la región Nacional de acuerdo a los datos publicados por el Centro de Estudios y Análisis del Delito de Chile para el Periodo 2012-2020</v>
      </c>
      <c r="AA31" s="63">
        <f t="shared" ref="AA31:AE31" si="67">+AA30</f>
        <v>44357</v>
      </c>
      <c r="AB31" s="60" t="str">
        <f t="shared" si="67"/>
        <v>Español</v>
      </c>
      <c r="AC31" s="60" t="str">
        <f t="shared" si="67"/>
        <v>Paula</v>
      </c>
      <c r="AD31" s="60" t="str">
        <f t="shared" si="67"/>
        <v>No Aplica</v>
      </c>
      <c r="AE31" s="60" t="str">
        <f t="shared" si="67"/>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mujeres de violencia psicológica 2012-2020|Periodo 2012-2020|</v>
      </c>
      <c r="B32" s="70" t="e">
        <f ca="1">"https://analytics.zoho.com/open-view/2395394000006713064?ZOHO_CRITERIA=%22Femicidios%22.%22Codreg%22%3D"&amp;[1]Estructura!$B$1</f>
        <v>#NAME?</v>
      </c>
      <c r="C32" s="84">
        <v>1</v>
      </c>
      <c r="D32" s="44" t="s">
        <v>13824</v>
      </c>
      <c r="E32" s="86" t="s">
        <v>10690</v>
      </c>
      <c r="F32" s="45" t="s">
        <v>13815</v>
      </c>
      <c r="G32" s="87" t="s">
        <v>13762</v>
      </c>
      <c r="H32" s="39"/>
      <c r="I32" s="82"/>
      <c r="J32" s="88" t="s">
        <v>10690</v>
      </c>
      <c r="K32" s="73"/>
      <c r="L32" s="52"/>
      <c r="M32" s="36" t="s">
        <v>13827</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mujeres de violencia psicológica hacia la mujer según Encuesta Nacional de Violencia Intrafamiliar a nivel nacional, para el periodo 2012-2020.</v>
      </c>
      <c r="T32" s="66" t="str">
        <f t="shared" si="58"/>
        <v>Tasa por 100 mil mujeres de violencia psicológica hacia la mujer según Encuesta Nacional de Violencia Intrafamiliar a nivel nacional, para el periodo 2012-2020.</v>
      </c>
      <c r="U32" s="67" t="str">
        <f t="shared" si="59"/>
        <v>Nacional: Nacional</v>
      </c>
      <c r="V32" s="35" t="s">
        <v>13803</v>
      </c>
      <c r="W32" s="21" t="e">
        <f t="shared" ca="1" si="60"/>
        <v>#NAME?</v>
      </c>
      <c r="X32" s="60" t="str">
        <f t="shared" si="22"/>
        <v>CHL</v>
      </c>
      <c r="Y32" s="20" t="s">
        <v>10690</v>
      </c>
      <c r="Z32" s="35" t="str">
        <f t="shared" si="61"/>
        <v>Tasa por 100 mil mujeres de violencia psicológica 2012-2020 por comuna en la región Nacional de acuerdo a los datos publicados por el Centro de Estudios y Análisis del Delito de Chile para el Periodo 2012-2020</v>
      </c>
      <c r="AA32" s="63">
        <f t="shared" ref="AA32:AE32" si="68">+AA31</f>
        <v>44357</v>
      </c>
      <c r="AB32" s="60" t="str">
        <f t="shared" si="68"/>
        <v>Español</v>
      </c>
      <c r="AC32" s="60" t="str">
        <f t="shared" si="68"/>
        <v>Paula</v>
      </c>
      <c r="AD32" s="60" t="str">
        <f t="shared" si="68"/>
        <v>No Aplica</v>
      </c>
      <c r="AE32" s="60" t="str">
        <f t="shared" si="68"/>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mujeres de violencia psicológica 2012-2020|Periodo 2012-2020|</v>
      </c>
      <c r="B33" s="70" t="e">
        <f ca="1">"https://analytics.zoho.com/open-view/2395394000006713110?ZOHO_CRITERIA=%22Femicidios%22.%22Codreg%22%3D"&amp;[1]Estructura!$B$1</f>
        <v>#NAME?</v>
      </c>
      <c r="C33" s="84">
        <v>1</v>
      </c>
      <c r="D33" s="44" t="s">
        <v>13825</v>
      </c>
      <c r="E33" s="86" t="s">
        <v>10690</v>
      </c>
      <c r="F33" s="45" t="s">
        <v>13815</v>
      </c>
      <c r="G33" s="87" t="s">
        <v>10450</v>
      </c>
      <c r="H33" s="39"/>
      <c r="I33" s="82"/>
      <c r="J33" s="88" t="s">
        <v>10690</v>
      </c>
      <c r="K33" s="73"/>
      <c r="L33" s="52"/>
      <c r="M33" s="36" t="s">
        <v>13827</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mujeres de violencia psicológica hacia la mujer según Encuesta Nacional de Violencia Intrafamiliar a nivel nacional, para el periodo 2012-2020.</v>
      </c>
      <c r="T33" s="66" t="str">
        <f t="shared" si="58"/>
        <v>Tasa por 100 mil mujeres de violencia psicológica hacia la mujer según Encuesta Nacional de Violencia Intrafamiliar a nivel nacional, para el periodo 2012-2020.</v>
      </c>
      <c r="U33" s="67" t="str">
        <f t="shared" si="59"/>
        <v>Nacional: Nacional</v>
      </c>
      <c r="V33" s="35" t="s">
        <v>13803</v>
      </c>
      <c r="W33" s="21" t="e">
        <f t="shared" ca="1" si="60"/>
        <v>#NAME?</v>
      </c>
      <c r="X33" s="60" t="str">
        <f t="shared" si="22"/>
        <v>CHL</v>
      </c>
      <c r="Y33" s="20" t="s">
        <v>10690</v>
      </c>
      <c r="Z33" s="35" t="str">
        <f t="shared" si="61"/>
        <v>Tasa por 100 mil mujeres de violencia psicológica 2012-2020 por comuna en la región Nacional de acuerdo a los datos publicados por el Centro de Estudios y Análisis del Delito de Chile para el Periodo 2012-2020</v>
      </c>
      <c r="AA33" s="63">
        <f t="shared" ref="AA33:AE33" si="69">+AA32</f>
        <v>44357</v>
      </c>
      <c r="AB33" s="60" t="str">
        <f t="shared" si="69"/>
        <v>Español</v>
      </c>
      <c r="AC33" s="60" t="str">
        <f t="shared" si="69"/>
        <v>Paula</v>
      </c>
      <c r="AD33" s="60" t="str">
        <f t="shared" si="69"/>
        <v>No Aplica</v>
      </c>
      <c r="AE33" s="60" t="str">
        <f t="shared" si="69"/>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mujeres de violencia psicológica 2020|Año 2020|</v>
      </c>
      <c r="B34" s="72" t="s">
        <v>13758</v>
      </c>
      <c r="C34" s="84">
        <v>16</v>
      </c>
      <c r="D34" s="85" t="s">
        <v>13729</v>
      </c>
      <c r="E34" s="86" t="s">
        <v>754</v>
      </c>
      <c r="F34" s="45" t="s">
        <v>13814</v>
      </c>
      <c r="G34" s="87" t="s">
        <v>13806</v>
      </c>
      <c r="H34" s="39"/>
      <c r="I34" s="82"/>
      <c r="J34" s="40" t="s">
        <v>795</v>
      </c>
      <c r="K34" s="73"/>
      <c r="L34" s="52"/>
      <c r="M34" s="36" t="str">
        <f>"Informe interactico de tasa por 100 mil mujeres de violencia psicológica hacia la mujer según Encuesta Nacional de Violencia Intrafamiliar en "&amp;J34&amp;", para el año 2020."</f>
        <v>Informe interactico de tasa por 100 mil mujeres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70">+M34</f>
        <v>Informe interactico de tasa por 100 mil mujeres de violencia psicológica hacia la mujer según Encuesta Nacional de Violencia Intrafamiliar en Tarapacá, para el año 2020.</v>
      </c>
      <c r="T34" s="66" t="str">
        <f t="shared" si="4"/>
        <v>Informe interactico de tasa por 100 mil mujeres de violencia psicológica hacia la mujer según Encuesta Nacional de Violencia Intrafamiliar en Tarapacá, para el año 2020.</v>
      </c>
      <c r="U34" s="67" t="str">
        <f>+E34&amp;": "&amp;J24</f>
        <v>Región: Año</v>
      </c>
      <c r="V34" s="35" t="s">
        <v>13803</v>
      </c>
      <c r="W34" s="21" t="str">
        <f t="shared" ref="W34:W36" si="71">HYPERLINK(B34,B34)</f>
        <v>https://analytics.zoho.com/open-view/2395394000006706890</v>
      </c>
      <c r="X34" s="60" t="str">
        <f>+X25</f>
        <v>CHL</v>
      </c>
      <c r="Y34" s="20" t="s">
        <v>10690</v>
      </c>
      <c r="Z34" s="35" t="str">
        <f>+""&amp;F34&amp;" por comuna en la región "&amp;J24&amp;" de acuerdo a los datos publicados por el "&amp;AL34&amp;" de Chile para el "&amp;O34</f>
        <v>Tasa por 100 mil mujeres de violencia psicológica 2020 por comuna en la región Año de acuerdo a los datos publicados por el Centro de Estudios y Análisis del Delito de Chile para el Año 2020</v>
      </c>
      <c r="AA34" s="63">
        <f t="shared" ref="AA34:AF34" si="72">+AA25</f>
        <v>44357</v>
      </c>
      <c r="AB34" s="60" t="str">
        <f t="shared" si="72"/>
        <v>Español</v>
      </c>
      <c r="AC34" s="60" t="str">
        <f t="shared" si="72"/>
        <v>Paula</v>
      </c>
      <c r="AD34" s="60" t="str">
        <f t="shared" si="72"/>
        <v>No Aplica</v>
      </c>
      <c r="AE34" s="60" t="str">
        <f t="shared" si="72"/>
        <v>No Aplica</v>
      </c>
      <c r="AF34" s="60" t="str">
        <f t="shared" si="72"/>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67.5" x14ac:dyDescent="0.25">
      <c r="A35" s="51" t="str">
        <f t="shared" si="54"/>
        <v>II 02|FILT:Prevalencia| MUES:Región-Comuna-Periodo|Tasa por 100 mil mujeres de violencia psicológica 2020|Año 2020|</v>
      </c>
      <c r="B35" s="72" t="s">
        <v>13758</v>
      </c>
      <c r="C35" s="84">
        <v>4</v>
      </c>
      <c r="D35" s="85" t="s">
        <v>13807</v>
      </c>
      <c r="E35" s="86" t="s">
        <v>13762</v>
      </c>
      <c r="F35" s="45" t="s">
        <v>13814</v>
      </c>
      <c r="G35" s="87" t="s">
        <v>13808</v>
      </c>
      <c r="H35" s="39"/>
      <c r="I35" s="82"/>
      <c r="J35" s="40" t="s">
        <v>13770</v>
      </c>
      <c r="K35" s="73"/>
      <c r="L35" s="52"/>
      <c r="M35" s="36" t="str">
        <f>"Informe interactico de tasa por 100 mil mujeres de violencia psicológica hacia la mujer según Encuesta Nacional de Violencia Intrafamiliar por "&amp;J35&amp;", para el año 2020."</f>
        <v>Informe interactico de tasa por 100 mil mujeres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3">R34</f>
        <v>tasa por 100 mil habitantes</v>
      </c>
      <c r="S35" s="35" t="str">
        <f t="shared" si="70"/>
        <v>Informe interactico de tasa por 100 mil mujeres de violencia psicológica hacia la mujer según Encuesta Nacional de Violencia Intrafamiliar por Prevalencia Violencia Psicológica General Año, para el año 2020.</v>
      </c>
      <c r="T35" s="66" t="str">
        <f t="shared" si="4"/>
        <v>Informe interactico de tasa por 100 mil mujeres de violencia psicológica hacia la mujer según Encuesta Nacional de Violencia Intrafamiliar por Prevalencia Violencia Psicológica General Año, para el año 2020.</v>
      </c>
      <c r="U35" s="67" t="str">
        <f>+E35&amp;": "&amp;J25</f>
        <v>Prevalencia: Año</v>
      </c>
      <c r="V35" s="35" t="s">
        <v>13803</v>
      </c>
      <c r="W35" s="21" t="str">
        <f t="shared" si="71"/>
        <v>https://analytics.zoho.com/open-view/2395394000006706890</v>
      </c>
      <c r="X35" s="60" t="str">
        <f t="shared" si="22"/>
        <v>CHL</v>
      </c>
      <c r="Y35" s="20" t="s">
        <v>10690</v>
      </c>
      <c r="Z35" s="35" t="str">
        <f>+""&amp;F35&amp;" por comuna en la región "&amp;J25&amp;" de acuerdo a los datos publicados por el "&amp;AL35&amp;" de Chile para el "&amp;O35</f>
        <v>Tasa por 100 mil mujeres de violencia psicológica 2020 por comuna en la región Año de acuerdo a los datos publicados por el Centro de Estudios y Análisis del Delito de Chile para el Año 2020</v>
      </c>
      <c r="AA35" s="63">
        <f t="shared" ref="AA35:AF35" si="74">+AA34</f>
        <v>44357</v>
      </c>
      <c r="AB35" s="60" t="str">
        <f t="shared" si="74"/>
        <v>Español</v>
      </c>
      <c r="AC35" s="60" t="str">
        <f t="shared" si="74"/>
        <v>Paula</v>
      </c>
      <c r="AD35" s="60" t="str">
        <f t="shared" si="74"/>
        <v>No Aplica</v>
      </c>
      <c r="AE35" s="60" t="str">
        <f t="shared" si="74"/>
        <v>No Aplica</v>
      </c>
      <c r="AF35" s="60" t="str">
        <f t="shared" si="74"/>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5">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mujeres de violencia psicológica 2012-2020|Periodo 2012-2020|</v>
      </c>
      <c r="B36" s="72" t="s">
        <v>13758</v>
      </c>
      <c r="C36" s="84">
        <v>16</v>
      </c>
      <c r="D36" s="85" t="s">
        <v>13809</v>
      </c>
      <c r="E36" s="86" t="s">
        <v>754</v>
      </c>
      <c r="F36" s="45" t="s">
        <v>13815</v>
      </c>
      <c r="G36" s="87" t="s">
        <v>13806</v>
      </c>
      <c r="H36" s="39"/>
      <c r="I36" s="82"/>
      <c r="J36" s="40" t="s">
        <v>795</v>
      </c>
      <c r="K36" s="73"/>
      <c r="L36" s="52"/>
      <c r="M36" s="36" t="str">
        <f>"Informe interactico de tasa por 100 mil mujeres de violencia psicológica hacia la mujer según Encuesta Nacional de Violencia Intrafamiliar en "&amp;J36&amp;", para el periodo 2012-2020."</f>
        <v>Informe interactico de tasa por 100 mil mujeres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3"/>
        <v>tasa por 100 mil habitantes</v>
      </c>
      <c r="S36" s="35" t="str">
        <f t="shared" si="70"/>
        <v>Informe interactico de tasa por 100 mil mujeres de violencia psicológica hacia la mujer según Encuesta Nacional de Violencia Intrafamiliar en Tarapacá, para el periodo 2012-2020.</v>
      </c>
      <c r="T36" s="66" t="str">
        <f t="shared" si="4"/>
        <v>Informe interactico de tasa por 100 mil mujeres de violencia psicológica hacia la mujer según Encuesta Nacional de Violencia Intrafamiliar en Tarapacá, para el periodo 2012-2020.</v>
      </c>
      <c r="U36" s="67" t="str">
        <f t="shared" ref="U36" si="76">+E36&amp;": "&amp;J34</f>
        <v>Región: Tarapacá</v>
      </c>
      <c r="V36" s="35" t="s">
        <v>13803</v>
      </c>
      <c r="W36" s="21" t="str">
        <f t="shared" si="71"/>
        <v>https://analytics.zoho.com/open-view/2395394000006706890</v>
      </c>
      <c r="X36" s="60" t="str">
        <f t="shared" si="22"/>
        <v>CHL</v>
      </c>
      <c r="Y36" s="20" t="s">
        <v>10690</v>
      </c>
      <c r="Z36" s="35" t="str">
        <f t="shared" ref="Z36" si="77">+""&amp;F36&amp;" por comuna en la región "&amp;J34&amp;" de acuerdo a los datos publicados por el "&amp;AL36&amp;" de Chile para el "&amp;O36</f>
        <v>Tasa por 100 mil mujeres de violencia psicológica 2012-2020 por comuna en la región Tarapacá de acuerdo a los datos publicados por el Centro de Estudios y Análisis del Delito de Chile para el Periodo 2012-2020</v>
      </c>
      <c r="AA36" s="63">
        <f t="shared" ref="AA36:AF36" si="78">+AA35</f>
        <v>44357</v>
      </c>
      <c r="AB36" s="60" t="str">
        <f t="shared" si="78"/>
        <v>Español</v>
      </c>
      <c r="AC36" s="60" t="str">
        <f t="shared" si="78"/>
        <v>Paula</v>
      </c>
      <c r="AD36" s="60" t="str">
        <f t="shared" si="78"/>
        <v>No Aplica</v>
      </c>
      <c r="AE36" s="60" t="str">
        <f t="shared" si="78"/>
        <v>No Aplica</v>
      </c>
      <c r="AF36" s="60" t="str">
        <f t="shared" si="78"/>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5"/>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mujeres de violencia psicológica 2012-2020|Periodo 2012-2020|</v>
      </c>
      <c r="B37" s="72" t="s">
        <v>13758</v>
      </c>
      <c r="C37" s="84">
        <v>4</v>
      </c>
      <c r="D37" s="85" t="s">
        <v>13810</v>
      </c>
      <c r="E37" s="86" t="s">
        <v>13762</v>
      </c>
      <c r="F37" s="45" t="s">
        <v>13815</v>
      </c>
      <c r="G37" s="87" t="s">
        <v>13808</v>
      </c>
      <c r="H37" s="39"/>
      <c r="I37" s="82"/>
      <c r="J37" s="40" t="s">
        <v>13770</v>
      </c>
      <c r="K37" s="73"/>
      <c r="L37" s="52"/>
      <c r="M37" s="36" t="str">
        <f>"Informe interactivo de tasa por 100 mil mujeres de violencia psicológica hacia la mujer según Encuesta Nacional de Violencia Intrafamiliar por "&amp;J37&amp;", para el periodo 2012-2020."</f>
        <v>Informe interactivo de tasa por 100 mil mujeres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9">R36</f>
        <v>tasa por 100 mil habitantes</v>
      </c>
      <c r="S37" s="35" t="str">
        <f t="shared" ref="S37:S39" si="80">+M37</f>
        <v>Informe interactivo de tasa por 100 mil mujeres de violencia psicológica hacia la mujer según Encuesta Nacional de Violencia Intrafamiliar por Prevalencia Violencia Psicológica General Año, para el periodo 2012-2020.</v>
      </c>
      <c r="T37" s="66" t="str">
        <f t="shared" si="4"/>
        <v>Informe interactivo de tasa por 100 mil mujeres de violencia psicológica hacia la mujer según Encuesta Nacional de Violencia Intrafamiliar por Prevalencia Violencia Psicológica General Año, para el periodo 2012-2020.</v>
      </c>
      <c r="U37" s="67" t="str">
        <f t="shared" ref="U37:U39" si="81">+E37&amp;": "&amp;J35</f>
        <v>Prevalencia: Prevalencia Violencia Psicológica General Año</v>
      </c>
      <c r="V37" s="35" t="s">
        <v>13803</v>
      </c>
      <c r="W37" s="21" t="str">
        <f t="shared" ref="W37:W39" si="82">HYPERLINK(B37,B37)</f>
        <v>https://analytics.zoho.com/open-view/2395394000006706890</v>
      </c>
      <c r="X37" s="60" t="str">
        <f t="shared" si="22"/>
        <v>CHL</v>
      </c>
      <c r="Y37" s="20" t="s">
        <v>10690</v>
      </c>
      <c r="Z37" s="35" t="str">
        <f t="shared" ref="Z37:Z39" si="83">+""&amp;F37&amp;" por comuna en la región "&amp;J35&amp;" de acuerdo a los datos publicados por el "&amp;AL37&amp;" de Chile para el "&amp;O37</f>
        <v>Tasa por 100 mil mujeres de violencia psicológica 2012-2020 por comuna en la región Prevalencia Violencia Psicológica General Año de acuerdo a los datos publicados por el Centro de Estudios y Análisis del Delito de Chile para el Periodo 2012-2020</v>
      </c>
      <c r="AA37" s="63">
        <f t="shared" ref="AA37:AF37" si="84">+AA36</f>
        <v>44357</v>
      </c>
      <c r="AB37" s="60" t="str">
        <f t="shared" si="84"/>
        <v>Español</v>
      </c>
      <c r="AC37" s="60" t="str">
        <f t="shared" si="84"/>
        <v>Paula</v>
      </c>
      <c r="AD37" s="60" t="str">
        <f t="shared" si="84"/>
        <v>No Aplica</v>
      </c>
      <c r="AE37" s="60" t="str">
        <f t="shared" si="84"/>
        <v>No Aplica</v>
      </c>
      <c r="AF37" s="60" t="str">
        <f t="shared" si="84"/>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5">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54"/>
        <v>RP 01|FILT:Nacional| MUES:Región-Comuna-Prevalencia-Periodo|Tasa por 100 mil mujeres de violencia psicológica 2020|Año 2020|</v>
      </c>
      <c r="B38" s="72" t="s">
        <v>13758</v>
      </c>
      <c r="C38" s="84">
        <v>1</v>
      </c>
      <c r="D38" s="85" t="s">
        <v>13812</v>
      </c>
      <c r="E38" s="86" t="s">
        <v>10690</v>
      </c>
      <c r="F38" s="45" t="s">
        <v>13814</v>
      </c>
      <c r="G38" s="87" t="s">
        <v>13811</v>
      </c>
      <c r="H38" s="39"/>
      <c r="I38" s="82"/>
      <c r="J38" s="40" t="s">
        <v>8278</v>
      </c>
      <c r="K38" s="73"/>
      <c r="L38" s="52"/>
      <c r="M38" s="36" t="s">
        <v>13816</v>
      </c>
      <c r="N38" s="20" t="str">
        <f t="shared" si="0"/>
        <v>Chile</v>
      </c>
      <c r="O38" s="83" t="s">
        <v>8309</v>
      </c>
      <c r="P38" s="20" t="str">
        <f t="shared" si="8"/>
        <v>Tasa</v>
      </c>
      <c r="Q38" s="28">
        <f>+IF($E38="PRODUCTO",VLOOKUP(J36,#REF!,9,0)&amp;"000",IF($E38="CATEGORÍA",VLOOKUP(J36,#REF!,7,0),$Q$1))</f>
        <v>270103001</v>
      </c>
      <c r="R38" s="20" t="str">
        <f t="shared" si="79"/>
        <v>tasa por 100 mil habitantes</v>
      </c>
      <c r="S38" s="35" t="str">
        <f t="shared" si="80"/>
        <v>Reporte de tasa por 100 mil mujeres de violencia psicológica hacia la mujer según Encuesta Nacional de Violencia Intrafamiliar a nivel nacional, para el año 2020.</v>
      </c>
      <c r="T38" s="66" t="str">
        <f t="shared" si="4"/>
        <v>Reporte de tasa por 100 mil mujeres de violencia psicológica hacia la mujer según Encuesta Nacional de Violencia Intrafamiliar a nivel nacional, para el año 2020.</v>
      </c>
      <c r="U38" s="67" t="str">
        <f t="shared" si="81"/>
        <v>Nacional: Tarapacá</v>
      </c>
      <c r="V38" s="35" t="s">
        <v>13803</v>
      </c>
      <c r="W38" s="21" t="str">
        <f t="shared" si="82"/>
        <v>https://analytics.zoho.com/open-view/2395394000006706890</v>
      </c>
      <c r="X38" s="60" t="str">
        <f t="shared" si="22"/>
        <v>CHL</v>
      </c>
      <c r="Y38" s="20" t="s">
        <v>10690</v>
      </c>
      <c r="Z38" s="35" t="str">
        <f t="shared" si="83"/>
        <v>Tasa por 100 mil mujeres de violencia psicológica 2020 por comuna en la región Tarapacá de acuerdo a los datos publicados por el Centro de Estudios y Análisis del Delito de Chile para el Año 2020</v>
      </c>
      <c r="AA38" s="63">
        <f t="shared" ref="AA38:AF38" si="86">+AA37</f>
        <v>44357</v>
      </c>
      <c r="AB38" s="60" t="str">
        <f t="shared" si="86"/>
        <v>Español</v>
      </c>
      <c r="AC38" s="60" t="str">
        <f t="shared" si="86"/>
        <v>Paula</v>
      </c>
      <c r="AD38" s="60" t="str">
        <f t="shared" si="86"/>
        <v>No Aplica</v>
      </c>
      <c r="AE38" s="60" t="str">
        <f t="shared" si="86"/>
        <v>No Aplica</v>
      </c>
      <c r="AF38" s="60" t="str">
        <f t="shared" si="86"/>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5"/>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mujeres de violencia psicológica 2012-2020|Periodo 2012-2020|</v>
      </c>
      <c r="B39" s="72" t="s">
        <v>13758</v>
      </c>
      <c r="C39" s="84">
        <v>1</v>
      </c>
      <c r="D39" s="85" t="s">
        <v>13813</v>
      </c>
      <c r="E39" s="86" t="s">
        <v>10690</v>
      </c>
      <c r="F39" s="45" t="s">
        <v>13815</v>
      </c>
      <c r="G39" s="87" t="s">
        <v>13811</v>
      </c>
      <c r="H39" s="39"/>
      <c r="I39" s="82"/>
      <c r="J39" s="40" t="s">
        <v>8278</v>
      </c>
      <c r="K39" s="73"/>
      <c r="L39" s="52"/>
      <c r="M39" s="36" t="s">
        <v>13817</v>
      </c>
      <c r="N39" s="20" t="str">
        <f t="shared" si="0"/>
        <v>Chile</v>
      </c>
      <c r="O39" s="83" t="s">
        <v>10449</v>
      </c>
      <c r="P39" s="20" t="str">
        <f t="shared" si="8"/>
        <v>Tasa</v>
      </c>
      <c r="Q39" s="28">
        <f>+IF($E39="PRODUCTO",VLOOKUP(J37,#REF!,9,0)&amp;"000",IF($E39="CATEGORÍA",VLOOKUP(J37,#REF!,7,0),$Q$1))</f>
        <v>270103001</v>
      </c>
      <c r="R39" s="20" t="str">
        <f t="shared" si="79"/>
        <v>tasa por 100 mil habitantes</v>
      </c>
      <c r="S39" s="35" t="str">
        <f t="shared" si="80"/>
        <v>Reporte de tasa por 100 mil mujeres de violencia psicológica hacia la mujer según Encuesta Nacional de Violencia Intrafamiliar a nivel nacional, para el periodo 2012-2020.</v>
      </c>
      <c r="T39" s="66" t="str">
        <f t="shared" si="4"/>
        <v>Reporte de tasa por 100 mil mujeres de violencia psicológica hacia la mujer según Encuesta Nacional de Violencia Intrafamiliar a nivel nacional, para el periodo 2012-2020.</v>
      </c>
      <c r="U39" s="67" t="str">
        <f t="shared" si="81"/>
        <v>Nacional: Prevalencia Violencia Psicológica General Año</v>
      </c>
      <c r="V39" s="35" t="s">
        <v>13803</v>
      </c>
      <c r="W39" s="21" t="str">
        <f t="shared" si="82"/>
        <v>https://analytics.zoho.com/open-view/2395394000006706890</v>
      </c>
      <c r="X39" s="60" t="str">
        <f t="shared" si="22"/>
        <v>CHL</v>
      </c>
      <c r="Y39" s="20" t="s">
        <v>10690</v>
      </c>
      <c r="Z39" s="35" t="str">
        <f t="shared" si="83"/>
        <v>Tasa por 100 mil mujeres de violencia psicológica 2012-2020 por comuna en la región Prevalencia Violencia Psicológica General Año de acuerdo a los datos publicados por el Centro de Estudios y Análisis del Delito de Chile para el Periodo 2012-2020</v>
      </c>
      <c r="AA39" s="63">
        <f t="shared" ref="AA39:AF39" si="87">+AA38</f>
        <v>44357</v>
      </c>
      <c r="AB39" s="60" t="str">
        <f t="shared" si="87"/>
        <v>Español</v>
      </c>
      <c r="AC39" s="60" t="str">
        <f t="shared" si="87"/>
        <v>Paula</v>
      </c>
      <c r="AD39" s="60" t="str">
        <f t="shared" si="87"/>
        <v>No Aplica</v>
      </c>
      <c r="AE39" s="60" t="str">
        <f t="shared" si="87"/>
        <v>No Aplica</v>
      </c>
      <c r="AF39" s="60" t="str">
        <f t="shared" si="87"/>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5"/>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2161" priority="17781">
      <formula>$Z4="Reporte 2"</formula>
    </cfRule>
    <cfRule type="expression" dxfId="2160" priority="17782">
      <formula>$Z4="Reporte 1"</formula>
    </cfRule>
    <cfRule type="expression" dxfId="2159" priority="17783">
      <formula>$Z4="Informe 10"</formula>
    </cfRule>
    <cfRule type="expression" dxfId="2158" priority="17784">
      <formula>$Z4="Informe 9"</formula>
    </cfRule>
    <cfRule type="expression" dxfId="2157" priority="17785">
      <formula>$Z4="Informe 8"</formula>
    </cfRule>
    <cfRule type="expression" dxfId="2156" priority="17786">
      <formula>$Z4="Informe 7"</formula>
    </cfRule>
    <cfRule type="expression" dxfId="2155" priority="17787">
      <formula>$Z4="Informe 6"</formula>
    </cfRule>
    <cfRule type="expression" dxfId="2154" priority="17788">
      <formula>$Z4="Informe 5"</formula>
    </cfRule>
    <cfRule type="expression" dxfId="2153" priority="17789">
      <formula>$Z4="Informe 4"</formula>
    </cfRule>
    <cfRule type="expression" dxfId="2152" priority="17790">
      <formula>$Z4="Informe 3"</formula>
    </cfRule>
    <cfRule type="expression" dxfId="2151" priority="17791">
      <formula>$Z4="Informe 2"</formula>
    </cfRule>
    <cfRule type="expression" dxfId="2150" priority="17792">
      <formula>$Z4="Informe 1"</formula>
    </cfRule>
    <cfRule type="expression" dxfId="2149" priority="17793">
      <formula>$Z4="Gráfico 10"</formula>
    </cfRule>
    <cfRule type="expression" dxfId="2148" priority="17794">
      <formula>$Z4="Gráfico 25"</formula>
    </cfRule>
    <cfRule type="expression" dxfId="2147" priority="17795">
      <formula>$Z4="Gráfico 24"</formula>
    </cfRule>
    <cfRule type="expression" dxfId="2146" priority="17796">
      <formula>$Z4="Gráfico 23"</formula>
    </cfRule>
    <cfRule type="expression" dxfId="2145" priority="17797">
      <formula>$Z4="Gráfico 22"</formula>
    </cfRule>
    <cfRule type="expression" dxfId="2144" priority="17798">
      <formula>$Z4="Gráfico 21"</formula>
    </cfRule>
    <cfRule type="expression" dxfId="2143" priority="17799">
      <formula>$Z4="Gráfico 20"</formula>
    </cfRule>
    <cfRule type="expression" dxfId="2142" priority="17800">
      <formula>$Z4="Gráfico 18"</formula>
    </cfRule>
    <cfRule type="expression" dxfId="2141" priority="17801">
      <formula>$Z4="Gráfico 19"</formula>
    </cfRule>
    <cfRule type="expression" dxfId="2140" priority="17802">
      <formula>$Z4="Gráfico 17"</formula>
    </cfRule>
    <cfRule type="expression" dxfId="2139" priority="17803">
      <formula>$Z4="Gráfico 16"</formula>
    </cfRule>
    <cfRule type="expression" dxfId="2138" priority="17804">
      <formula>$Z4="Gráfico 15"</formula>
    </cfRule>
    <cfRule type="expression" dxfId="2137" priority="17805">
      <formula>$Z4="Gráfico 14"</formula>
    </cfRule>
    <cfRule type="expression" dxfId="2136" priority="17806">
      <formula>$Z4="Gráfico 12"</formula>
    </cfRule>
    <cfRule type="expression" dxfId="2135" priority="17807">
      <formula>$Z4="Gráfico 13"</formula>
    </cfRule>
    <cfRule type="expression" dxfId="2134" priority="17808">
      <formula>$Z4="Gráfico 11"</formula>
    </cfRule>
    <cfRule type="expression" dxfId="2133" priority="17809">
      <formula>$Z4="Gráfico 9"</formula>
    </cfRule>
    <cfRule type="expression" dxfId="2132" priority="17810">
      <formula>$Z4="Gráfico 8"</formula>
    </cfRule>
    <cfRule type="expression" dxfId="2131" priority="17811">
      <formula>$Z4="Gráfico 7"</formula>
    </cfRule>
    <cfRule type="expression" dxfId="2130" priority="17812">
      <formula>$Z4="Gráfico 6"</formula>
    </cfRule>
    <cfRule type="expression" dxfId="2129" priority="17813">
      <formula>$Z4="Gráfico 4"</formula>
    </cfRule>
    <cfRule type="expression" dxfId="2128" priority="17814">
      <formula>$Z4="Gráfico 3"</formula>
    </cfRule>
    <cfRule type="expression" dxfId="2127" priority="17815">
      <formula>$Z4="Gráfico 2"</formula>
    </cfRule>
    <cfRule type="expression" dxfId="2126" priority="17816">
      <formula>$Z4="Gráfico 1"</formula>
    </cfRule>
    <cfRule type="expression" dxfId="2125" priority="17817">
      <formula>$Z4="Gráfico 5"</formula>
    </cfRule>
  </conditionalFormatting>
  <conditionalFormatting sqref="S4:T4 S5:S13 T5:T36">
    <cfRule type="expression" dxfId="2124" priority="17707">
      <formula>$Z4="Reporte 2"</formula>
    </cfRule>
    <cfRule type="expression" dxfId="2123" priority="17708">
      <formula>$Z4="Reporte 1"</formula>
    </cfRule>
    <cfRule type="expression" dxfId="2122" priority="17709">
      <formula>$Z4="Informe 10"</formula>
    </cfRule>
    <cfRule type="expression" dxfId="2121" priority="17710">
      <formula>$Z4="Informe 9"</formula>
    </cfRule>
    <cfRule type="expression" dxfId="2120" priority="17711">
      <formula>$Z4="Informe 8"</formula>
    </cfRule>
    <cfRule type="expression" dxfId="2119" priority="17712">
      <formula>$Z4="Informe 7"</formula>
    </cfRule>
    <cfRule type="expression" dxfId="2118" priority="17713">
      <formula>$Z4="Informe 6"</formula>
    </cfRule>
    <cfRule type="expression" dxfId="2117" priority="17714">
      <formula>$Z4="Informe 5"</formula>
    </cfRule>
    <cfRule type="expression" dxfId="2116" priority="17715">
      <formula>$Z4="Informe 4"</formula>
    </cfRule>
    <cfRule type="expression" dxfId="2115" priority="17716">
      <formula>$Z4="Informe 3"</formula>
    </cfRule>
    <cfRule type="expression" dxfId="2114" priority="17717">
      <formula>$Z4="Informe 2"</formula>
    </cfRule>
    <cfRule type="expression" dxfId="2113" priority="17718">
      <formula>$Z4="Informe 1"</formula>
    </cfRule>
    <cfRule type="expression" dxfId="2112" priority="17719">
      <formula>$Z4="Gráfico 10"</formula>
    </cfRule>
    <cfRule type="expression" dxfId="2111" priority="17720">
      <formula>$Z4="Gráfico 25"</formula>
    </cfRule>
    <cfRule type="expression" dxfId="2110" priority="17721">
      <formula>$Z4="Gráfico 24"</formula>
    </cfRule>
    <cfRule type="expression" dxfId="2109" priority="17722">
      <formula>$Z4="Gráfico 23"</formula>
    </cfRule>
    <cfRule type="expression" dxfId="2108" priority="17723">
      <formula>$Z4="Gráfico 22"</formula>
    </cfRule>
    <cfRule type="expression" dxfId="2107" priority="17724">
      <formula>$Z4="Gráfico 21"</formula>
    </cfRule>
    <cfRule type="expression" dxfId="2106" priority="17725">
      <formula>$Z4="Gráfico 20"</formula>
    </cfRule>
    <cfRule type="expression" dxfId="2105" priority="17726">
      <formula>$Z4="Gráfico 18"</formula>
    </cfRule>
    <cfRule type="expression" dxfId="2104" priority="17727">
      <formula>$Z4="Gráfico 19"</formula>
    </cfRule>
    <cfRule type="expression" dxfId="2103" priority="17728">
      <formula>$Z4="Gráfico 17"</formula>
    </cfRule>
    <cfRule type="expression" dxfId="2102" priority="17729">
      <formula>$Z4="Gráfico 16"</formula>
    </cfRule>
    <cfRule type="expression" dxfId="2101" priority="17730">
      <formula>$Z4="Gráfico 15"</formula>
    </cfRule>
    <cfRule type="expression" dxfId="2100" priority="17731">
      <formula>$Z4="Gráfico 14"</formula>
    </cfRule>
    <cfRule type="expression" dxfId="2099" priority="17732">
      <formula>$Z4="Gráfico 12"</formula>
    </cfRule>
    <cfRule type="expression" dxfId="2098" priority="17733">
      <formula>$Z4="Gráfico 13"</formula>
    </cfRule>
    <cfRule type="expression" dxfId="2097" priority="17734">
      <formula>$Z4="Gráfico 11"</formula>
    </cfRule>
    <cfRule type="expression" dxfId="2096" priority="17735">
      <formula>$Z4="Gráfico 9"</formula>
    </cfRule>
    <cfRule type="expression" dxfId="2095" priority="17736">
      <formula>$Z4="Gráfico 8"</formula>
    </cfRule>
    <cfRule type="expression" dxfId="2094" priority="17737">
      <formula>$Z4="Gráfico 7"</formula>
    </cfRule>
    <cfRule type="expression" dxfId="2093" priority="17738">
      <formula>$Z4="Gráfico 6"</formula>
    </cfRule>
    <cfRule type="expression" dxfId="2092" priority="17739">
      <formula>$Z4="Gráfico 4"</formula>
    </cfRule>
    <cfRule type="expression" dxfId="2091" priority="17740">
      <formula>$Z4="Gráfico 3"</formula>
    </cfRule>
    <cfRule type="expression" dxfId="2090" priority="17741">
      <formula>$Z4="Gráfico 2"</formula>
    </cfRule>
    <cfRule type="expression" dxfId="2089" priority="17742">
      <formula>$Z4="Gráfico 1"</formula>
    </cfRule>
    <cfRule type="expression" dxfId="2088" priority="17743">
      <formula>$Z4="Gráfico 5"</formula>
    </cfRule>
  </conditionalFormatting>
  <conditionalFormatting sqref="Z4:Z36">
    <cfRule type="expression" dxfId="2087" priority="6570">
      <formula>$Z4="Reporte 2"</formula>
    </cfRule>
    <cfRule type="expression" dxfId="2086" priority="6571">
      <formula>$Z4="Reporte 1"</formula>
    </cfRule>
    <cfRule type="expression" dxfId="2085" priority="6572">
      <formula>$Z4="Informe 10"</formula>
    </cfRule>
    <cfRule type="expression" dxfId="2084" priority="6573">
      <formula>$Z4="Informe 9"</formula>
    </cfRule>
    <cfRule type="expression" dxfId="2083" priority="6574">
      <formula>$Z4="Informe 8"</formula>
    </cfRule>
    <cfRule type="expression" dxfId="2082" priority="6575">
      <formula>$Z4="Informe 7"</formula>
    </cfRule>
    <cfRule type="expression" dxfId="2081" priority="6576">
      <formula>$Z4="Informe 6"</formula>
    </cfRule>
    <cfRule type="expression" dxfId="2080" priority="6577">
      <formula>$Z4="Informe 5"</formula>
    </cfRule>
    <cfRule type="expression" dxfId="2079" priority="6578">
      <formula>$Z4="Informe 4"</formula>
    </cfRule>
    <cfRule type="expression" dxfId="2078" priority="6579">
      <formula>$Z4="Informe 3"</formula>
    </cfRule>
    <cfRule type="expression" dxfId="2077" priority="6580">
      <formula>$Z4="Informe 2"</formula>
    </cfRule>
    <cfRule type="expression" dxfId="2076" priority="6581">
      <formula>$Z4="Informe 1"</formula>
    </cfRule>
    <cfRule type="expression" dxfId="2075" priority="6582">
      <formula>$Z4="Gráfico 10"</formula>
    </cfRule>
    <cfRule type="expression" dxfId="2074" priority="6583">
      <formula>$Z4="Gráfico 25"</formula>
    </cfRule>
    <cfRule type="expression" dxfId="2073" priority="6584">
      <formula>$Z4="Gráfico 24"</formula>
    </cfRule>
    <cfRule type="expression" dxfId="2072" priority="6585">
      <formula>$Z4="Gráfico 23"</formula>
    </cfRule>
    <cfRule type="expression" dxfId="2071" priority="6586">
      <formula>$Z4="Gráfico 22"</formula>
    </cfRule>
    <cfRule type="expression" dxfId="2070" priority="6587">
      <formula>$Z4="Gráfico 21"</formula>
    </cfRule>
    <cfRule type="expression" dxfId="2069" priority="6588">
      <formula>$Z4="Gráfico 20"</formula>
    </cfRule>
    <cfRule type="expression" dxfId="2068" priority="6589">
      <formula>$Z4="Gráfico 18"</formula>
    </cfRule>
    <cfRule type="expression" dxfId="2067" priority="6590">
      <formula>$Z4="Gráfico 19"</formula>
    </cfRule>
    <cfRule type="expression" dxfId="2066" priority="6591">
      <formula>$Z4="Gráfico 17"</formula>
    </cfRule>
    <cfRule type="expression" dxfId="2065" priority="6592">
      <formula>$Z4="Gráfico 16"</formula>
    </cfRule>
    <cfRule type="expression" dxfId="2064" priority="6593">
      <formula>$Z4="Gráfico 15"</formula>
    </cfRule>
    <cfRule type="expression" dxfId="2063" priority="6594">
      <formula>$Z4="Gráfico 14"</formula>
    </cfRule>
    <cfRule type="expression" dxfId="2062" priority="6595">
      <formula>$Z4="Gráfico 12"</formula>
    </cfRule>
    <cfRule type="expression" dxfId="2061" priority="6596">
      <formula>$Z4="Gráfico 13"</formula>
    </cfRule>
    <cfRule type="expression" dxfId="2060" priority="6597">
      <formula>$Z4="Gráfico 11"</formula>
    </cfRule>
    <cfRule type="expression" dxfId="2059" priority="6598">
      <formula>$Z4="Gráfico 9"</formula>
    </cfRule>
    <cfRule type="expression" dxfId="2058" priority="6599">
      <formula>$Z4="Gráfico 8"</formula>
    </cfRule>
    <cfRule type="expression" dxfId="2057" priority="6600">
      <formula>$Z4="Gráfico 7"</formula>
    </cfRule>
    <cfRule type="expression" dxfId="2056" priority="6601">
      <formula>$Z4="Gráfico 6"</formula>
    </cfRule>
    <cfRule type="expression" dxfId="2055" priority="6602">
      <formula>$Z4="Gráfico 4"</formula>
    </cfRule>
    <cfRule type="expression" dxfId="2054" priority="6603">
      <formula>$Z4="Gráfico 3"</formula>
    </cfRule>
    <cfRule type="expression" dxfId="2053" priority="6604">
      <formula>$Z4="Gráfico 2"</formula>
    </cfRule>
    <cfRule type="expression" dxfId="2052" priority="6605">
      <formula>$Z4="Gráfico 1"</formula>
    </cfRule>
    <cfRule type="expression" dxfId="2051" priority="6606">
      <formula>$Z4="Gráfico 5"</formula>
    </cfRule>
  </conditionalFormatting>
  <conditionalFormatting sqref="AL4">
    <cfRule type="expression" dxfId="2050" priority="3203">
      <formula>$Z4="Reporte 2"</formula>
    </cfRule>
    <cfRule type="expression" dxfId="2049" priority="3204">
      <formula>$Z4="Reporte 1"</formula>
    </cfRule>
    <cfRule type="expression" dxfId="2048" priority="3205">
      <formula>$Z4="Informe 10"</formula>
    </cfRule>
    <cfRule type="expression" dxfId="2047" priority="3206">
      <formula>$Z4="Informe 9"</formula>
    </cfRule>
    <cfRule type="expression" dxfId="2046" priority="3207">
      <formula>$Z4="Informe 8"</formula>
    </cfRule>
    <cfRule type="expression" dxfId="2045" priority="3208">
      <formula>$Z4="Informe 7"</formula>
    </cfRule>
    <cfRule type="expression" dxfId="2044" priority="3209">
      <formula>$Z4="Informe 6"</formula>
    </cfRule>
    <cfRule type="expression" dxfId="2043" priority="3210">
      <formula>$Z4="Informe 5"</formula>
    </cfRule>
    <cfRule type="expression" dxfId="2042" priority="3211">
      <formula>$Z4="Informe 4"</formula>
    </cfRule>
    <cfRule type="expression" dxfId="2041" priority="3212">
      <formula>$Z4="Informe 3"</formula>
    </cfRule>
    <cfRule type="expression" dxfId="2040" priority="3213">
      <formula>$Z4="Informe 2"</formula>
    </cfRule>
    <cfRule type="expression" dxfId="2039" priority="3214">
      <formula>$Z4="Informe 1"</formula>
    </cfRule>
    <cfRule type="expression" dxfId="2038" priority="3215">
      <formula>$Z4="Gráfico 10"</formula>
    </cfRule>
    <cfRule type="expression" dxfId="2037" priority="3216">
      <formula>$Z4="Gráfico 25"</formula>
    </cfRule>
    <cfRule type="expression" dxfId="2036" priority="3217">
      <formula>$Z4="Gráfico 24"</formula>
    </cfRule>
    <cfRule type="expression" dxfId="2035" priority="3218">
      <formula>$Z4="Gráfico 23"</formula>
    </cfRule>
    <cfRule type="expression" dxfId="2034" priority="3219">
      <formula>$Z4="Gráfico 22"</formula>
    </cfRule>
    <cfRule type="expression" dxfId="2033" priority="3220">
      <formula>$Z4="Gráfico 21"</formula>
    </cfRule>
    <cfRule type="expression" dxfId="2032" priority="3221">
      <formula>$Z4="Gráfico 20"</formula>
    </cfRule>
    <cfRule type="expression" dxfId="2031" priority="3222">
      <formula>$Z4="Gráfico 18"</formula>
    </cfRule>
    <cfRule type="expression" dxfId="2030" priority="3223">
      <formula>$Z4="Gráfico 19"</formula>
    </cfRule>
    <cfRule type="expression" dxfId="2029" priority="3224">
      <formula>$Z4="Gráfico 17"</formula>
    </cfRule>
    <cfRule type="expression" dxfId="2028" priority="3225">
      <formula>$Z4="Gráfico 16"</formula>
    </cfRule>
    <cfRule type="expression" dxfId="2027" priority="3226">
      <formula>$Z4="Gráfico 15"</formula>
    </cfRule>
    <cfRule type="expression" dxfId="2026" priority="3227">
      <formula>$Z4="Gráfico 14"</formula>
    </cfRule>
    <cfRule type="expression" dxfId="2025" priority="3228">
      <formula>$Z4="Gráfico 12"</formula>
    </cfRule>
    <cfRule type="expression" dxfId="2024" priority="3229">
      <formula>$Z4="Gráfico 13"</formula>
    </cfRule>
    <cfRule type="expression" dxfId="2023" priority="3230">
      <formula>$Z4="Gráfico 11"</formula>
    </cfRule>
    <cfRule type="expression" dxfId="2022" priority="3231">
      <formula>$Z4="Gráfico 9"</formula>
    </cfRule>
    <cfRule type="expression" dxfId="2021" priority="3232">
      <formula>$Z4="Gráfico 8"</formula>
    </cfRule>
    <cfRule type="expression" dxfId="2020" priority="3233">
      <formula>$Z4="Gráfico 7"</formula>
    </cfRule>
    <cfRule type="expression" dxfId="2019" priority="3234">
      <formula>$Z4="Gráfico 6"</formula>
    </cfRule>
    <cfRule type="expression" dxfId="2018" priority="3235">
      <formula>$Z4="Gráfico 4"</formula>
    </cfRule>
    <cfRule type="expression" dxfId="2017" priority="3236">
      <formula>$Z4="Gráfico 3"</formula>
    </cfRule>
    <cfRule type="expression" dxfId="2016" priority="3237">
      <formula>$Z4="Gráfico 2"</formula>
    </cfRule>
    <cfRule type="expression" dxfId="2015" priority="3238">
      <formula>$Z4="Gráfico 1"</formula>
    </cfRule>
    <cfRule type="expression" dxfId="2014" priority="3239">
      <formula>$Z4="Gráfico 5"</formula>
    </cfRule>
  </conditionalFormatting>
  <conditionalFormatting sqref="W12 Y12 P12:Q12">
    <cfRule type="expression" dxfId="2011" priority="3164">
      <formula>$Z12="Reporte 2"</formula>
    </cfRule>
    <cfRule type="expression" dxfId="2010" priority="3165">
      <formula>$Z12="Reporte 1"</formula>
    </cfRule>
    <cfRule type="expression" dxfId="2009" priority="3166">
      <formula>$Z12="Informe 10"</formula>
    </cfRule>
    <cfRule type="expression" dxfId="2008" priority="3167">
      <formula>$Z12="Informe 9"</formula>
    </cfRule>
    <cfRule type="expression" dxfId="2007" priority="3168">
      <formula>$Z12="Informe 8"</formula>
    </cfRule>
    <cfRule type="expression" dxfId="2006" priority="3169">
      <formula>$Z12="Informe 7"</formula>
    </cfRule>
    <cfRule type="expression" dxfId="2005" priority="3170">
      <formula>$Z12="Informe 6"</formula>
    </cfRule>
    <cfRule type="expression" dxfId="2004" priority="3171">
      <formula>$Z12="Informe 5"</formula>
    </cfRule>
    <cfRule type="expression" dxfId="2003" priority="3172">
      <formula>$Z12="Informe 4"</formula>
    </cfRule>
    <cfRule type="expression" dxfId="2002" priority="3173">
      <formula>$Z12="Informe 3"</formula>
    </cfRule>
    <cfRule type="expression" dxfId="2001" priority="3174">
      <formula>$Z12="Informe 2"</formula>
    </cfRule>
    <cfRule type="expression" dxfId="2000" priority="3175">
      <formula>$Z12="Informe 1"</formula>
    </cfRule>
    <cfRule type="expression" dxfId="1999" priority="3176">
      <formula>$Z12="Gráfico 10"</formula>
    </cfRule>
    <cfRule type="expression" dxfId="1998" priority="3177">
      <formula>$Z12="Gráfico 25"</formula>
    </cfRule>
    <cfRule type="expression" dxfId="1997" priority="3178">
      <formula>$Z12="Gráfico 24"</formula>
    </cfRule>
    <cfRule type="expression" dxfId="1996" priority="3179">
      <formula>$Z12="Gráfico 23"</formula>
    </cfRule>
    <cfRule type="expression" dxfId="1995" priority="3180">
      <formula>$Z12="Gráfico 22"</formula>
    </cfRule>
    <cfRule type="expression" dxfId="1994" priority="3181">
      <formula>$Z12="Gráfico 21"</formula>
    </cfRule>
    <cfRule type="expression" dxfId="1993" priority="3182">
      <formula>$Z12="Gráfico 20"</formula>
    </cfRule>
    <cfRule type="expression" dxfId="1992" priority="3183">
      <formula>$Z12="Gráfico 18"</formula>
    </cfRule>
    <cfRule type="expression" dxfId="1991" priority="3184">
      <formula>$Z12="Gráfico 19"</formula>
    </cfRule>
    <cfRule type="expression" dxfId="1990" priority="3185">
      <formula>$Z12="Gráfico 17"</formula>
    </cfRule>
    <cfRule type="expression" dxfId="1989" priority="3186">
      <formula>$Z12="Gráfico 16"</formula>
    </cfRule>
    <cfRule type="expression" dxfId="1988" priority="3187">
      <formula>$Z12="Gráfico 15"</formula>
    </cfRule>
    <cfRule type="expression" dxfId="1987" priority="3188">
      <formula>$Z12="Gráfico 14"</formula>
    </cfRule>
    <cfRule type="expression" dxfId="1986" priority="3189">
      <formula>$Z12="Gráfico 12"</formula>
    </cfRule>
    <cfRule type="expression" dxfId="1985" priority="3190">
      <formula>$Z12="Gráfico 13"</formula>
    </cfRule>
    <cfRule type="expression" dxfId="1984" priority="3191">
      <formula>$Z12="Gráfico 11"</formula>
    </cfRule>
    <cfRule type="expression" dxfId="1983" priority="3192">
      <formula>$Z12="Gráfico 9"</formula>
    </cfRule>
    <cfRule type="expression" dxfId="1982" priority="3193">
      <formula>$Z12="Gráfico 8"</formula>
    </cfRule>
    <cfRule type="expression" dxfId="1981" priority="3194">
      <formula>$Z12="Gráfico 7"</formula>
    </cfRule>
    <cfRule type="expression" dxfId="1980" priority="3195">
      <formula>$Z12="Gráfico 6"</formula>
    </cfRule>
    <cfRule type="expression" dxfId="1979" priority="3196">
      <formula>$Z12="Gráfico 4"</formula>
    </cfRule>
    <cfRule type="expression" dxfId="1978" priority="3197">
      <formula>$Z12="Gráfico 3"</formula>
    </cfRule>
    <cfRule type="expression" dxfId="1977" priority="3198">
      <formula>$Z12="Gráfico 2"</formula>
    </cfRule>
    <cfRule type="expression" dxfId="1976" priority="3199">
      <formula>$Z12="Gráfico 1"</formula>
    </cfRule>
    <cfRule type="expression" dxfId="1975" priority="3200">
      <formula>$Z12="Gráfico 5"</formula>
    </cfRule>
  </conditionalFormatting>
  <conditionalFormatting sqref="W13 Y13 P13:Q13">
    <cfRule type="expression" dxfId="1972" priority="3051">
      <formula>$Z13="Reporte 2"</formula>
    </cfRule>
    <cfRule type="expression" dxfId="1971" priority="3052">
      <formula>$Z13="Reporte 1"</formula>
    </cfRule>
    <cfRule type="expression" dxfId="1970" priority="3053">
      <formula>$Z13="Informe 10"</formula>
    </cfRule>
    <cfRule type="expression" dxfId="1969" priority="3054">
      <formula>$Z13="Informe 9"</formula>
    </cfRule>
    <cfRule type="expression" dxfId="1968" priority="3055">
      <formula>$Z13="Informe 8"</formula>
    </cfRule>
    <cfRule type="expression" dxfId="1967" priority="3056">
      <formula>$Z13="Informe 7"</formula>
    </cfRule>
    <cfRule type="expression" dxfId="1966" priority="3057">
      <formula>$Z13="Informe 6"</formula>
    </cfRule>
    <cfRule type="expression" dxfId="1965" priority="3058">
      <formula>$Z13="Informe 5"</formula>
    </cfRule>
    <cfRule type="expression" dxfId="1964" priority="3059">
      <formula>$Z13="Informe 4"</formula>
    </cfRule>
    <cfRule type="expression" dxfId="1963" priority="3060">
      <formula>$Z13="Informe 3"</formula>
    </cfRule>
    <cfRule type="expression" dxfId="1962" priority="3061">
      <formula>$Z13="Informe 2"</formula>
    </cfRule>
    <cfRule type="expression" dxfId="1961" priority="3062">
      <formula>$Z13="Informe 1"</formula>
    </cfRule>
    <cfRule type="expression" dxfId="1960" priority="3063">
      <formula>$Z13="Gráfico 10"</formula>
    </cfRule>
    <cfRule type="expression" dxfId="1959" priority="3064">
      <formula>$Z13="Gráfico 25"</formula>
    </cfRule>
    <cfRule type="expression" dxfId="1958" priority="3065">
      <formula>$Z13="Gráfico 24"</formula>
    </cfRule>
    <cfRule type="expression" dxfId="1957" priority="3066">
      <formula>$Z13="Gráfico 23"</formula>
    </cfRule>
    <cfRule type="expression" dxfId="1956" priority="3067">
      <formula>$Z13="Gráfico 22"</formula>
    </cfRule>
    <cfRule type="expression" dxfId="1955" priority="3068">
      <formula>$Z13="Gráfico 21"</formula>
    </cfRule>
    <cfRule type="expression" dxfId="1954" priority="3069">
      <formula>$Z13="Gráfico 20"</formula>
    </cfRule>
    <cfRule type="expression" dxfId="1953" priority="3070">
      <formula>$Z13="Gráfico 18"</formula>
    </cfRule>
    <cfRule type="expression" dxfId="1952" priority="3071">
      <formula>$Z13="Gráfico 19"</formula>
    </cfRule>
    <cfRule type="expression" dxfId="1951" priority="3072">
      <formula>$Z13="Gráfico 17"</formula>
    </cfRule>
    <cfRule type="expression" dxfId="1950" priority="3073">
      <formula>$Z13="Gráfico 16"</formula>
    </cfRule>
    <cfRule type="expression" dxfId="1949" priority="3074">
      <formula>$Z13="Gráfico 15"</formula>
    </cfRule>
    <cfRule type="expression" dxfId="1948" priority="3075">
      <formula>$Z13="Gráfico 14"</formula>
    </cfRule>
    <cfRule type="expression" dxfId="1947" priority="3076">
      <formula>$Z13="Gráfico 12"</formula>
    </cfRule>
    <cfRule type="expression" dxfId="1946" priority="3077">
      <formula>$Z13="Gráfico 13"</formula>
    </cfRule>
    <cfRule type="expression" dxfId="1945" priority="3078">
      <formula>$Z13="Gráfico 11"</formula>
    </cfRule>
    <cfRule type="expression" dxfId="1944" priority="3079">
      <formula>$Z13="Gráfico 9"</formula>
    </cfRule>
    <cfRule type="expression" dxfId="1943" priority="3080">
      <formula>$Z13="Gráfico 8"</formula>
    </cfRule>
    <cfRule type="expression" dxfId="1942" priority="3081">
      <formula>$Z13="Gráfico 7"</formula>
    </cfRule>
    <cfRule type="expression" dxfId="1941" priority="3082">
      <formula>$Z13="Gráfico 6"</formula>
    </cfRule>
    <cfRule type="expression" dxfId="1940" priority="3083">
      <formula>$Z13="Gráfico 4"</formula>
    </cfRule>
    <cfRule type="expression" dxfId="1939" priority="3084">
      <formula>$Z13="Gráfico 3"</formula>
    </cfRule>
    <cfRule type="expression" dxfId="1938" priority="3085">
      <formula>$Z13="Gráfico 2"</formula>
    </cfRule>
    <cfRule type="expression" dxfId="1937" priority="3086">
      <formula>$Z13="Gráfico 1"</formula>
    </cfRule>
    <cfRule type="expression" dxfId="1936" priority="3087">
      <formula>$Z13="Gráfico 5"</formula>
    </cfRule>
  </conditionalFormatting>
  <conditionalFormatting sqref="P14:P36">
    <cfRule type="expression" dxfId="1933" priority="2901">
      <formula>$Z14="Reporte 2"</formula>
    </cfRule>
    <cfRule type="expression" dxfId="1932" priority="2902">
      <formula>$Z14="Reporte 1"</formula>
    </cfRule>
    <cfRule type="expression" dxfId="1931" priority="2903">
      <formula>$Z14="Informe 10"</formula>
    </cfRule>
    <cfRule type="expression" dxfId="1930" priority="2904">
      <formula>$Z14="Informe 9"</formula>
    </cfRule>
    <cfRule type="expression" dxfId="1929" priority="2905">
      <formula>$Z14="Informe 8"</formula>
    </cfRule>
    <cfRule type="expression" dxfId="1928" priority="2906">
      <formula>$Z14="Informe 7"</formula>
    </cfRule>
    <cfRule type="expression" dxfId="1927" priority="2907">
      <formula>$Z14="Informe 6"</formula>
    </cfRule>
    <cfRule type="expression" dxfId="1926" priority="2908">
      <formula>$Z14="Informe 5"</formula>
    </cfRule>
    <cfRule type="expression" dxfId="1925" priority="2909">
      <formula>$Z14="Informe 4"</formula>
    </cfRule>
    <cfRule type="expression" dxfId="1924" priority="2910">
      <formula>$Z14="Informe 3"</formula>
    </cfRule>
    <cfRule type="expression" dxfId="1923" priority="2911">
      <formula>$Z14="Informe 2"</formula>
    </cfRule>
    <cfRule type="expression" dxfId="1922" priority="2912">
      <formula>$Z14="Informe 1"</formula>
    </cfRule>
    <cfRule type="expression" dxfId="1921" priority="2913">
      <formula>$Z14="Gráfico 10"</formula>
    </cfRule>
    <cfRule type="expression" dxfId="1920" priority="2914">
      <formula>$Z14="Gráfico 25"</formula>
    </cfRule>
    <cfRule type="expression" dxfId="1919" priority="2915">
      <formula>$Z14="Gráfico 24"</formula>
    </cfRule>
    <cfRule type="expression" dxfId="1918" priority="2916">
      <formula>$Z14="Gráfico 23"</formula>
    </cfRule>
    <cfRule type="expression" dxfId="1917" priority="2917">
      <formula>$Z14="Gráfico 22"</formula>
    </cfRule>
    <cfRule type="expression" dxfId="1916" priority="2918">
      <formula>$Z14="Gráfico 21"</formula>
    </cfRule>
    <cfRule type="expression" dxfId="1915" priority="2919">
      <formula>$Z14="Gráfico 20"</formula>
    </cfRule>
    <cfRule type="expression" dxfId="1914" priority="2920">
      <formula>$Z14="Gráfico 18"</formula>
    </cfRule>
    <cfRule type="expression" dxfId="1913" priority="2921">
      <formula>$Z14="Gráfico 19"</formula>
    </cfRule>
    <cfRule type="expression" dxfId="1912" priority="2922">
      <formula>$Z14="Gráfico 17"</formula>
    </cfRule>
    <cfRule type="expression" dxfId="1911" priority="2923">
      <formula>$Z14="Gráfico 16"</formula>
    </cfRule>
    <cfRule type="expression" dxfId="1910" priority="2924">
      <formula>$Z14="Gráfico 15"</formula>
    </cfRule>
    <cfRule type="expression" dxfId="1909" priority="2925">
      <formula>$Z14="Gráfico 14"</formula>
    </cfRule>
    <cfRule type="expression" dxfId="1908" priority="2926">
      <formula>$Z14="Gráfico 12"</formula>
    </cfRule>
    <cfRule type="expression" dxfId="1907" priority="2927">
      <formula>$Z14="Gráfico 13"</formula>
    </cfRule>
    <cfRule type="expression" dxfId="1906" priority="2928">
      <formula>$Z14="Gráfico 11"</formula>
    </cfRule>
    <cfRule type="expression" dxfId="1905" priority="2929">
      <formula>$Z14="Gráfico 9"</formula>
    </cfRule>
    <cfRule type="expression" dxfId="1904" priority="2930">
      <formula>$Z14="Gráfico 8"</formula>
    </cfRule>
    <cfRule type="expression" dxfId="1903" priority="2931">
      <formula>$Z14="Gráfico 7"</formula>
    </cfRule>
    <cfRule type="expression" dxfId="1902" priority="2932">
      <formula>$Z14="Gráfico 6"</formula>
    </cfRule>
    <cfRule type="expression" dxfId="1901" priority="2933">
      <formula>$Z14="Gráfico 4"</formula>
    </cfRule>
    <cfRule type="expression" dxfId="1900" priority="2934">
      <formula>$Z14="Gráfico 3"</formula>
    </cfRule>
    <cfRule type="expression" dxfId="1899" priority="2935">
      <formula>$Z14="Gráfico 2"</formula>
    </cfRule>
    <cfRule type="expression" dxfId="1898" priority="2936">
      <formula>$Z14="Gráfico 1"</formula>
    </cfRule>
    <cfRule type="expression" dxfId="1897" priority="2937">
      <formula>$Z14="Gráfico 5"</formula>
    </cfRule>
  </conditionalFormatting>
  <conditionalFormatting sqref="Y24">
    <cfRule type="expression" dxfId="1859" priority="2235">
      <formula>$Z24="Reporte 2"</formula>
    </cfRule>
    <cfRule type="expression" dxfId="1858" priority="2236">
      <formula>$Z24="Reporte 1"</formula>
    </cfRule>
    <cfRule type="expression" dxfId="1857" priority="2237">
      <formula>$Z24="Informe 10"</formula>
    </cfRule>
    <cfRule type="expression" dxfId="1856" priority="2238">
      <formula>$Z24="Informe 9"</formula>
    </cfRule>
    <cfRule type="expression" dxfId="1855" priority="2239">
      <formula>$Z24="Informe 8"</formula>
    </cfRule>
    <cfRule type="expression" dxfId="1854" priority="2240">
      <formula>$Z24="Informe 7"</formula>
    </cfRule>
    <cfRule type="expression" dxfId="1853" priority="2241">
      <formula>$Z24="Informe 6"</formula>
    </cfRule>
    <cfRule type="expression" dxfId="1852" priority="2242">
      <formula>$Z24="Informe 5"</formula>
    </cfRule>
    <cfRule type="expression" dxfId="1851" priority="2243">
      <formula>$Z24="Informe 4"</formula>
    </cfRule>
    <cfRule type="expression" dxfId="1850" priority="2244">
      <formula>$Z24="Informe 3"</formula>
    </cfRule>
    <cfRule type="expression" dxfId="1849" priority="2245">
      <formula>$Z24="Informe 2"</formula>
    </cfRule>
    <cfRule type="expression" dxfId="1848" priority="2246">
      <formula>$Z24="Informe 1"</formula>
    </cfRule>
    <cfRule type="expression" dxfId="1847" priority="2247">
      <formula>$Z24="Gráfico 10"</formula>
    </cfRule>
    <cfRule type="expression" dxfId="1846" priority="2248">
      <formula>$Z24="Gráfico 25"</formula>
    </cfRule>
    <cfRule type="expression" dxfId="1845" priority="2249">
      <formula>$Z24="Gráfico 24"</formula>
    </cfRule>
    <cfRule type="expression" dxfId="1844" priority="2250">
      <formula>$Z24="Gráfico 23"</formula>
    </cfRule>
    <cfRule type="expression" dxfId="1843" priority="2251">
      <formula>$Z24="Gráfico 22"</formula>
    </cfRule>
    <cfRule type="expression" dxfId="1842" priority="2252">
      <formula>$Z24="Gráfico 21"</formula>
    </cfRule>
    <cfRule type="expression" dxfId="1841" priority="2253">
      <formula>$Z24="Gráfico 20"</formula>
    </cfRule>
    <cfRule type="expression" dxfId="1840" priority="2254">
      <formula>$Z24="Gráfico 18"</formula>
    </cfRule>
    <cfRule type="expression" dxfId="1839" priority="2255">
      <formula>$Z24="Gráfico 19"</formula>
    </cfRule>
    <cfRule type="expression" dxfId="1838" priority="2256">
      <formula>$Z24="Gráfico 17"</formula>
    </cfRule>
    <cfRule type="expression" dxfId="1837" priority="2257">
      <formula>$Z24="Gráfico 16"</formula>
    </cfRule>
    <cfRule type="expression" dxfId="1836" priority="2258">
      <formula>$Z24="Gráfico 15"</formula>
    </cfRule>
    <cfRule type="expression" dxfId="1835" priority="2259">
      <formula>$Z24="Gráfico 14"</formula>
    </cfRule>
    <cfRule type="expression" dxfId="1834" priority="2260">
      <formula>$Z24="Gráfico 12"</formula>
    </cfRule>
    <cfRule type="expression" dxfId="1833" priority="2261">
      <formula>$Z24="Gráfico 13"</formula>
    </cfRule>
    <cfRule type="expression" dxfId="1832" priority="2262">
      <formula>$Z24="Gráfico 11"</formula>
    </cfRule>
    <cfRule type="expression" dxfId="1831" priority="2263">
      <formula>$Z24="Gráfico 9"</formula>
    </cfRule>
    <cfRule type="expression" dxfId="1830" priority="2264">
      <formula>$Z24="Gráfico 8"</formula>
    </cfRule>
    <cfRule type="expression" dxfId="1829" priority="2265">
      <formula>$Z24="Gráfico 7"</formula>
    </cfRule>
    <cfRule type="expression" dxfId="1828" priority="2266">
      <formula>$Z24="Gráfico 6"</formula>
    </cfRule>
    <cfRule type="expression" dxfId="1827" priority="2267">
      <formula>$Z24="Gráfico 4"</formula>
    </cfRule>
    <cfRule type="expression" dxfId="1826" priority="2268">
      <formula>$Z24="Gráfico 3"</formula>
    </cfRule>
    <cfRule type="expression" dxfId="1825" priority="2269">
      <formula>$Z24="Gráfico 2"</formula>
    </cfRule>
    <cfRule type="expression" dxfId="1824" priority="2270">
      <formula>$Z24="Gráfico 1"</formula>
    </cfRule>
    <cfRule type="expression" dxfId="1823" priority="2271">
      <formula>$Z24="Gráfico 5"</formula>
    </cfRule>
  </conditionalFormatting>
  <conditionalFormatting sqref="Y23">
    <cfRule type="expression" dxfId="1563" priority="2272">
      <formula>$Z23="Reporte 2"</formula>
    </cfRule>
    <cfRule type="expression" dxfId="1562" priority="2273">
      <formula>$Z23="Reporte 1"</formula>
    </cfRule>
    <cfRule type="expression" dxfId="1561" priority="2274">
      <formula>$Z23="Informe 10"</formula>
    </cfRule>
    <cfRule type="expression" dxfId="1560" priority="2275">
      <formula>$Z23="Informe 9"</formula>
    </cfRule>
    <cfRule type="expression" dxfId="1559" priority="2276">
      <formula>$Z23="Informe 8"</formula>
    </cfRule>
    <cfRule type="expression" dxfId="1558" priority="2277">
      <formula>$Z23="Informe 7"</formula>
    </cfRule>
    <cfRule type="expression" dxfId="1557" priority="2278">
      <formula>$Z23="Informe 6"</formula>
    </cfRule>
    <cfRule type="expression" dxfId="1556" priority="2279">
      <formula>$Z23="Informe 5"</formula>
    </cfRule>
    <cfRule type="expression" dxfId="1555" priority="2280">
      <formula>$Z23="Informe 4"</formula>
    </cfRule>
    <cfRule type="expression" dxfId="1554" priority="2281">
      <formula>$Z23="Informe 3"</formula>
    </cfRule>
    <cfRule type="expression" dxfId="1553" priority="2282">
      <formula>$Z23="Informe 2"</formula>
    </cfRule>
    <cfRule type="expression" dxfId="1552" priority="2283">
      <formula>$Z23="Informe 1"</formula>
    </cfRule>
    <cfRule type="expression" dxfId="1551" priority="2284">
      <formula>$Z23="Gráfico 10"</formula>
    </cfRule>
    <cfRule type="expression" dxfId="1550" priority="2285">
      <formula>$Z23="Gráfico 25"</formula>
    </cfRule>
    <cfRule type="expression" dxfId="1549" priority="2286">
      <formula>$Z23="Gráfico 24"</formula>
    </cfRule>
    <cfRule type="expression" dxfId="1548" priority="2287">
      <formula>$Z23="Gráfico 23"</formula>
    </cfRule>
    <cfRule type="expression" dxfId="1547" priority="2288">
      <formula>$Z23="Gráfico 22"</formula>
    </cfRule>
    <cfRule type="expression" dxfId="1546" priority="2289">
      <formula>$Z23="Gráfico 21"</formula>
    </cfRule>
    <cfRule type="expression" dxfId="1545" priority="2290">
      <formula>$Z23="Gráfico 20"</formula>
    </cfRule>
    <cfRule type="expression" dxfId="1544" priority="2291">
      <formula>$Z23="Gráfico 18"</formula>
    </cfRule>
    <cfRule type="expression" dxfId="1543" priority="2292">
      <formula>$Z23="Gráfico 19"</formula>
    </cfRule>
    <cfRule type="expression" dxfId="1542" priority="2293">
      <formula>$Z23="Gráfico 17"</formula>
    </cfRule>
    <cfRule type="expression" dxfId="1541" priority="2294">
      <formula>$Z23="Gráfico 16"</formula>
    </cfRule>
    <cfRule type="expression" dxfId="1540" priority="2295">
      <formula>$Z23="Gráfico 15"</formula>
    </cfRule>
    <cfRule type="expression" dxfId="1539" priority="2296">
      <formula>$Z23="Gráfico 14"</formula>
    </cfRule>
    <cfRule type="expression" dxfId="1538" priority="2297">
      <formula>$Z23="Gráfico 12"</formula>
    </cfRule>
    <cfRule type="expression" dxfId="1537" priority="2298">
      <formula>$Z23="Gráfico 13"</formula>
    </cfRule>
    <cfRule type="expression" dxfId="1536" priority="2299">
      <formula>$Z23="Gráfico 11"</formula>
    </cfRule>
    <cfRule type="expression" dxfId="1535" priority="2300">
      <formula>$Z23="Gráfico 9"</formula>
    </cfRule>
    <cfRule type="expression" dxfId="1534" priority="2301">
      <formula>$Z23="Gráfico 8"</formula>
    </cfRule>
    <cfRule type="expression" dxfId="1533" priority="2302">
      <formula>$Z23="Gráfico 7"</formula>
    </cfRule>
    <cfRule type="expression" dxfId="1532" priority="2303">
      <formula>$Z23="Gráfico 6"</formula>
    </cfRule>
    <cfRule type="expression" dxfId="1531" priority="2304">
      <formula>$Z23="Gráfico 4"</formula>
    </cfRule>
    <cfRule type="expression" dxfId="1530" priority="2305">
      <formula>$Z23="Gráfico 3"</formula>
    </cfRule>
    <cfRule type="expression" dxfId="1529" priority="2306">
      <formula>$Z23="Gráfico 2"</formula>
    </cfRule>
    <cfRule type="expression" dxfId="1528" priority="2307">
      <formula>$Z23="Gráfico 1"</formula>
    </cfRule>
    <cfRule type="expression" dxfId="1527" priority="2308">
      <formula>$Z23="Gráfico 5"</formula>
    </cfRule>
  </conditionalFormatting>
  <conditionalFormatting sqref="V37:W39 Y37:Y39 AL37:AL39 Q37:S39">
    <cfRule type="expression" dxfId="1526" priority="2198">
      <formula>$Z37="Reporte 2"</formula>
    </cfRule>
    <cfRule type="expression" dxfId="1525" priority="2199">
      <formula>$Z37="Reporte 1"</formula>
    </cfRule>
    <cfRule type="expression" dxfId="1524" priority="2200">
      <formula>$Z37="Informe 10"</formula>
    </cfRule>
    <cfRule type="expression" dxfId="1523" priority="2201">
      <formula>$Z37="Informe 9"</formula>
    </cfRule>
    <cfRule type="expression" dxfId="1522" priority="2202">
      <formula>$Z37="Informe 8"</formula>
    </cfRule>
    <cfRule type="expression" dxfId="1521" priority="2203">
      <formula>$Z37="Informe 7"</formula>
    </cfRule>
    <cfRule type="expression" dxfId="1520" priority="2204">
      <formula>$Z37="Informe 6"</formula>
    </cfRule>
    <cfRule type="expression" dxfId="1519" priority="2205">
      <formula>$Z37="Informe 5"</formula>
    </cfRule>
    <cfRule type="expression" dxfId="1518" priority="2206">
      <formula>$Z37="Informe 4"</formula>
    </cfRule>
    <cfRule type="expression" dxfId="1517" priority="2207">
      <formula>$Z37="Informe 3"</formula>
    </cfRule>
    <cfRule type="expression" dxfId="1516" priority="2208">
      <formula>$Z37="Informe 2"</formula>
    </cfRule>
    <cfRule type="expression" dxfId="1515" priority="2209">
      <formula>$Z37="Informe 1"</formula>
    </cfRule>
    <cfRule type="expression" dxfId="1514" priority="2210">
      <formula>$Z37="Gráfico 10"</formula>
    </cfRule>
    <cfRule type="expression" dxfId="1513" priority="2211">
      <formula>$Z37="Gráfico 25"</formula>
    </cfRule>
    <cfRule type="expression" dxfId="1512" priority="2212">
      <formula>$Z37="Gráfico 24"</formula>
    </cfRule>
    <cfRule type="expression" dxfId="1511" priority="2213">
      <formula>$Z37="Gráfico 23"</formula>
    </cfRule>
    <cfRule type="expression" dxfId="1510" priority="2214">
      <formula>$Z37="Gráfico 22"</formula>
    </cfRule>
    <cfRule type="expression" dxfId="1509" priority="2215">
      <formula>$Z37="Gráfico 21"</formula>
    </cfRule>
    <cfRule type="expression" dxfId="1508" priority="2216">
      <formula>$Z37="Gráfico 20"</formula>
    </cfRule>
    <cfRule type="expression" dxfId="1507" priority="2217">
      <formula>$Z37="Gráfico 18"</formula>
    </cfRule>
    <cfRule type="expression" dxfId="1506" priority="2218">
      <formula>$Z37="Gráfico 19"</formula>
    </cfRule>
    <cfRule type="expression" dxfId="1505" priority="2219">
      <formula>$Z37="Gráfico 17"</formula>
    </cfRule>
    <cfRule type="expression" dxfId="1504" priority="2220">
      <formula>$Z37="Gráfico 16"</formula>
    </cfRule>
    <cfRule type="expression" dxfId="1503" priority="2221">
      <formula>$Z37="Gráfico 15"</formula>
    </cfRule>
    <cfRule type="expression" dxfId="1502" priority="2222">
      <formula>$Z37="Gráfico 14"</formula>
    </cfRule>
    <cfRule type="expression" dxfId="1501" priority="2223">
      <formula>$Z37="Gráfico 12"</formula>
    </cfRule>
    <cfRule type="expression" dxfId="1500" priority="2224">
      <formula>$Z37="Gráfico 13"</formula>
    </cfRule>
    <cfRule type="expression" dxfId="1499" priority="2225">
      <formula>$Z37="Gráfico 11"</formula>
    </cfRule>
    <cfRule type="expression" dxfId="1498" priority="2226">
      <formula>$Z37="Gráfico 9"</formula>
    </cfRule>
    <cfRule type="expression" dxfId="1497" priority="2227">
      <formula>$Z37="Gráfico 8"</formula>
    </cfRule>
    <cfRule type="expression" dxfId="1496" priority="2228">
      <formula>$Z37="Gráfico 7"</formula>
    </cfRule>
    <cfRule type="expression" dxfId="1495" priority="2229">
      <formula>$Z37="Gráfico 6"</formula>
    </cfRule>
    <cfRule type="expression" dxfId="1494" priority="2230">
      <formula>$Z37="Gráfico 4"</formula>
    </cfRule>
    <cfRule type="expression" dxfId="1493" priority="2231">
      <formula>$Z37="Gráfico 3"</formula>
    </cfRule>
    <cfRule type="expression" dxfId="1492" priority="2232">
      <formula>$Z37="Gráfico 2"</formula>
    </cfRule>
    <cfRule type="expression" dxfId="1491" priority="2233">
      <formula>$Z37="Gráfico 1"</formula>
    </cfRule>
    <cfRule type="expression" dxfId="1490" priority="2234">
      <formula>$Z37="Gráfico 5"</formula>
    </cfRule>
  </conditionalFormatting>
  <conditionalFormatting sqref="T37:T39">
    <cfRule type="expression" dxfId="1489" priority="2161">
      <formula>$Z37="Reporte 2"</formula>
    </cfRule>
    <cfRule type="expression" dxfId="1488" priority="2162">
      <formula>$Z37="Reporte 1"</formula>
    </cfRule>
    <cfRule type="expression" dxfId="1487" priority="2163">
      <formula>$Z37="Informe 10"</formula>
    </cfRule>
    <cfRule type="expression" dxfId="1486" priority="2164">
      <formula>$Z37="Informe 9"</formula>
    </cfRule>
    <cfRule type="expression" dxfId="1485" priority="2165">
      <formula>$Z37="Informe 8"</formula>
    </cfRule>
    <cfRule type="expression" dxfId="1484" priority="2166">
      <formula>$Z37="Informe 7"</formula>
    </cfRule>
    <cfRule type="expression" dxfId="1483" priority="2167">
      <formula>$Z37="Informe 6"</formula>
    </cfRule>
    <cfRule type="expression" dxfId="1482" priority="2168">
      <formula>$Z37="Informe 5"</formula>
    </cfRule>
    <cfRule type="expression" dxfId="1481" priority="2169">
      <formula>$Z37="Informe 4"</formula>
    </cfRule>
    <cfRule type="expression" dxfId="1480" priority="2170">
      <formula>$Z37="Informe 3"</formula>
    </cfRule>
    <cfRule type="expression" dxfId="1479" priority="2171">
      <formula>$Z37="Informe 2"</formula>
    </cfRule>
    <cfRule type="expression" dxfId="1478" priority="2172">
      <formula>$Z37="Informe 1"</formula>
    </cfRule>
    <cfRule type="expression" dxfId="1477" priority="2173">
      <formula>$Z37="Gráfico 10"</formula>
    </cfRule>
    <cfRule type="expression" dxfId="1476" priority="2174">
      <formula>$Z37="Gráfico 25"</formula>
    </cfRule>
    <cfRule type="expression" dxfId="1475" priority="2175">
      <formula>$Z37="Gráfico 24"</formula>
    </cfRule>
    <cfRule type="expression" dxfId="1474" priority="2176">
      <formula>$Z37="Gráfico 23"</formula>
    </cfRule>
    <cfRule type="expression" dxfId="1473" priority="2177">
      <formula>$Z37="Gráfico 22"</formula>
    </cfRule>
    <cfRule type="expression" dxfId="1472" priority="2178">
      <formula>$Z37="Gráfico 21"</formula>
    </cfRule>
    <cfRule type="expression" dxfId="1471" priority="2179">
      <formula>$Z37="Gráfico 20"</formula>
    </cfRule>
    <cfRule type="expression" dxfId="1470" priority="2180">
      <formula>$Z37="Gráfico 18"</formula>
    </cfRule>
    <cfRule type="expression" dxfId="1469" priority="2181">
      <formula>$Z37="Gráfico 19"</formula>
    </cfRule>
    <cfRule type="expression" dxfId="1468" priority="2182">
      <formula>$Z37="Gráfico 17"</formula>
    </cfRule>
    <cfRule type="expression" dxfId="1467" priority="2183">
      <formula>$Z37="Gráfico 16"</formula>
    </cfRule>
    <cfRule type="expression" dxfId="1466" priority="2184">
      <formula>$Z37="Gráfico 15"</formula>
    </cfRule>
    <cfRule type="expression" dxfId="1465" priority="2185">
      <formula>$Z37="Gráfico 14"</formula>
    </cfRule>
    <cfRule type="expression" dxfId="1464" priority="2186">
      <formula>$Z37="Gráfico 12"</formula>
    </cfRule>
    <cfRule type="expression" dxfId="1463" priority="2187">
      <formula>$Z37="Gráfico 13"</formula>
    </cfRule>
    <cfRule type="expression" dxfId="1462" priority="2188">
      <formula>$Z37="Gráfico 11"</formula>
    </cfRule>
    <cfRule type="expression" dxfId="1461" priority="2189">
      <formula>$Z37="Gráfico 9"</formula>
    </cfRule>
    <cfRule type="expression" dxfId="1460" priority="2190">
      <formula>$Z37="Gráfico 8"</formula>
    </cfRule>
    <cfRule type="expression" dxfId="1459" priority="2191">
      <formula>$Z37="Gráfico 7"</formula>
    </cfRule>
    <cfRule type="expression" dxfId="1458" priority="2192">
      <formula>$Z37="Gráfico 6"</formula>
    </cfRule>
    <cfRule type="expression" dxfId="1457" priority="2193">
      <formula>$Z37="Gráfico 4"</formula>
    </cfRule>
    <cfRule type="expression" dxfId="1456" priority="2194">
      <formula>$Z37="Gráfico 3"</formula>
    </cfRule>
    <cfRule type="expression" dxfId="1455" priority="2195">
      <formula>$Z37="Gráfico 2"</formula>
    </cfRule>
    <cfRule type="expression" dxfId="1454" priority="2196">
      <formula>$Z37="Gráfico 1"</formula>
    </cfRule>
    <cfRule type="expression" dxfId="1453" priority="2197">
      <formula>$Z37="Gráfico 5"</formula>
    </cfRule>
  </conditionalFormatting>
  <conditionalFormatting sqref="Z37:Z39">
    <cfRule type="expression" dxfId="1452" priority="2124">
      <formula>$Z37="Reporte 2"</formula>
    </cfRule>
    <cfRule type="expression" dxfId="1451" priority="2125">
      <formula>$Z37="Reporte 1"</formula>
    </cfRule>
    <cfRule type="expression" dxfId="1450" priority="2126">
      <formula>$Z37="Informe 10"</formula>
    </cfRule>
    <cfRule type="expression" dxfId="1449" priority="2127">
      <formula>$Z37="Informe 9"</formula>
    </cfRule>
    <cfRule type="expression" dxfId="1448" priority="2128">
      <formula>$Z37="Informe 8"</formula>
    </cfRule>
    <cfRule type="expression" dxfId="1447" priority="2129">
      <formula>$Z37="Informe 7"</formula>
    </cfRule>
    <cfRule type="expression" dxfId="1446" priority="2130">
      <formula>$Z37="Informe 6"</formula>
    </cfRule>
    <cfRule type="expression" dxfId="1445" priority="2131">
      <formula>$Z37="Informe 5"</formula>
    </cfRule>
    <cfRule type="expression" dxfId="1444" priority="2132">
      <formula>$Z37="Informe 4"</formula>
    </cfRule>
    <cfRule type="expression" dxfId="1443" priority="2133">
      <formula>$Z37="Informe 3"</formula>
    </cfRule>
    <cfRule type="expression" dxfId="1442" priority="2134">
      <formula>$Z37="Informe 2"</formula>
    </cfRule>
    <cfRule type="expression" dxfId="1441" priority="2135">
      <formula>$Z37="Informe 1"</formula>
    </cfRule>
    <cfRule type="expression" dxfId="1440" priority="2136">
      <formula>$Z37="Gráfico 10"</formula>
    </cfRule>
    <cfRule type="expression" dxfId="1439" priority="2137">
      <formula>$Z37="Gráfico 25"</formula>
    </cfRule>
    <cfRule type="expression" dxfId="1438" priority="2138">
      <formula>$Z37="Gráfico 24"</formula>
    </cfRule>
    <cfRule type="expression" dxfId="1437" priority="2139">
      <formula>$Z37="Gráfico 23"</formula>
    </cfRule>
    <cfRule type="expression" dxfId="1436" priority="2140">
      <formula>$Z37="Gráfico 22"</formula>
    </cfRule>
    <cfRule type="expression" dxfId="1435" priority="2141">
      <formula>$Z37="Gráfico 21"</formula>
    </cfRule>
    <cfRule type="expression" dxfId="1434" priority="2142">
      <formula>$Z37="Gráfico 20"</formula>
    </cfRule>
    <cfRule type="expression" dxfId="1433" priority="2143">
      <formula>$Z37="Gráfico 18"</formula>
    </cfRule>
    <cfRule type="expression" dxfId="1432" priority="2144">
      <formula>$Z37="Gráfico 19"</formula>
    </cfRule>
    <cfRule type="expression" dxfId="1431" priority="2145">
      <formula>$Z37="Gráfico 17"</formula>
    </cfRule>
    <cfRule type="expression" dxfId="1430" priority="2146">
      <formula>$Z37="Gráfico 16"</formula>
    </cfRule>
    <cfRule type="expression" dxfId="1429" priority="2147">
      <formula>$Z37="Gráfico 15"</formula>
    </cfRule>
    <cfRule type="expression" dxfId="1428" priority="2148">
      <formula>$Z37="Gráfico 14"</formula>
    </cfRule>
    <cfRule type="expression" dxfId="1427" priority="2149">
      <formula>$Z37="Gráfico 12"</formula>
    </cfRule>
    <cfRule type="expression" dxfId="1426" priority="2150">
      <formula>$Z37="Gráfico 13"</formula>
    </cfRule>
    <cfRule type="expression" dxfId="1425" priority="2151">
      <formula>$Z37="Gráfico 11"</formula>
    </cfRule>
    <cfRule type="expression" dxfId="1424" priority="2152">
      <formula>$Z37="Gráfico 9"</formula>
    </cfRule>
    <cfRule type="expression" dxfId="1423" priority="2153">
      <formula>$Z37="Gráfico 8"</formula>
    </cfRule>
    <cfRule type="expression" dxfId="1422" priority="2154">
      <formula>$Z37="Gráfico 7"</formula>
    </cfRule>
    <cfRule type="expression" dxfId="1421" priority="2155">
      <formula>$Z37="Gráfico 6"</formula>
    </cfRule>
    <cfRule type="expression" dxfId="1420" priority="2156">
      <formula>$Z37="Gráfico 4"</formula>
    </cfRule>
    <cfRule type="expression" dxfId="1419" priority="2157">
      <formula>$Z37="Gráfico 3"</formula>
    </cfRule>
    <cfRule type="expression" dxfId="1418" priority="2158">
      <formula>$Z37="Gráfico 2"</formula>
    </cfRule>
    <cfRule type="expression" dxfId="1417" priority="2159">
      <formula>$Z37="Gráfico 1"</formula>
    </cfRule>
    <cfRule type="expression" dxfId="1416" priority="2160">
      <formula>$Z37="Gráfico 5"</formula>
    </cfRule>
  </conditionalFormatting>
  <conditionalFormatting sqref="P37:P39">
    <cfRule type="expression" dxfId="1413" priority="2085">
      <formula>$Z37="Reporte 2"</formula>
    </cfRule>
    <cfRule type="expression" dxfId="1412" priority="2086">
      <formula>$Z37="Reporte 1"</formula>
    </cfRule>
    <cfRule type="expression" dxfId="1411" priority="2087">
      <formula>$Z37="Informe 10"</formula>
    </cfRule>
    <cfRule type="expression" dxfId="1410" priority="2088">
      <formula>$Z37="Informe 9"</formula>
    </cfRule>
    <cfRule type="expression" dxfId="1409" priority="2089">
      <formula>$Z37="Informe 8"</formula>
    </cfRule>
    <cfRule type="expression" dxfId="1408" priority="2090">
      <formula>$Z37="Informe 7"</formula>
    </cfRule>
    <cfRule type="expression" dxfId="1407" priority="2091">
      <formula>$Z37="Informe 6"</formula>
    </cfRule>
    <cfRule type="expression" dxfId="1406" priority="2092">
      <formula>$Z37="Informe 5"</formula>
    </cfRule>
    <cfRule type="expression" dxfId="1405" priority="2093">
      <formula>$Z37="Informe 4"</formula>
    </cfRule>
    <cfRule type="expression" dxfId="1404" priority="2094">
      <formula>$Z37="Informe 3"</formula>
    </cfRule>
    <cfRule type="expression" dxfId="1403" priority="2095">
      <formula>$Z37="Informe 2"</formula>
    </cfRule>
    <cfRule type="expression" dxfId="1402" priority="2096">
      <formula>$Z37="Informe 1"</formula>
    </cfRule>
    <cfRule type="expression" dxfId="1401" priority="2097">
      <formula>$Z37="Gráfico 10"</formula>
    </cfRule>
    <cfRule type="expression" dxfId="1400" priority="2098">
      <formula>$Z37="Gráfico 25"</formula>
    </cfRule>
    <cfRule type="expression" dxfId="1399" priority="2099">
      <formula>$Z37="Gráfico 24"</formula>
    </cfRule>
    <cfRule type="expression" dxfId="1398" priority="2100">
      <formula>$Z37="Gráfico 23"</formula>
    </cfRule>
    <cfRule type="expression" dxfId="1397" priority="2101">
      <formula>$Z37="Gráfico 22"</formula>
    </cfRule>
    <cfRule type="expression" dxfId="1396" priority="2102">
      <formula>$Z37="Gráfico 21"</formula>
    </cfRule>
    <cfRule type="expression" dxfId="1395" priority="2103">
      <formula>$Z37="Gráfico 20"</formula>
    </cfRule>
    <cfRule type="expression" dxfId="1394" priority="2104">
      <formula>$Z37="Gráfico 18"</formula>
    </cfRule>
    <cfRule type="expression" dxfId="1393" priority="2105">
      <formula>$Z37="Gráfico 19"</formula>
    </cfRule>
    <cfRule type="expression" dxfId="1392" priority="2106">
      <formula>$Z37="Gráfico 17"</formula>
    </cfRule>
    <cfRule type="expression" dxfId="1391" priority="2107">
      <formula>$Z37="Gráfico 16"</formula>
    </cfRule>
    <cfRule type="expression" dxfId="1390" priority="2108">
      <formula>$Z37="Gráfico 15"</formula>
    </cfRule>
    <cfRule type="expression" dxfId="1389" priority="2109">
      <formula>$Z37="Gráfico 14"</formula>
    </cfRule>
    <cfRule type="expression" dxfId="1388" priority="2110">
      <formula>$Z37="Gráfico 12"</formula>
    </cfRule>
    <cfRule type="expression" dxfId="1387" priority="2111">
      <formula>$Z37="Gráfico 13"</formula>
    </cfRule>
    <cfRule type="expression" dxfId="1386" priority="2112">
      <formula>$Z37="Gráfico 11"</formula>
    </cfRule>
    <cfRule type="expression" dxfId="1385" priority="2113">
      <formula>$Z37="Gráfico 9"</formula>
    </cfRule>
    <cfRule type="expression" dxfId="1384" priority="2114">
      <formula>$Z37="Gráfico 8"</formula>
    </cfRule>
    <cfRule type="expression" dxfId="1383" priority="2115">
      <formula>$Z37="Gráfico 7"</formula>
    </cfRule>
    <cfRule type="expression" dxfId="1382" priority="2116">
      <formula>$Z37="Gráfico 6"</formula>
    </cfRule>
    <cfRule type="expression" dxfId="1381" priority="2117">
      <formula>$Z37="Gráfico 4"</formula>
    </cfRule>
    <cfRule type="expression" dxfId="1380" priority="2118">
      <formula>$Z37="Gráfico 3"</formula>
    </cfRule>
    <cfRule type="expression" dxfId="1379" priority="2119">
      <formula>$Z37="Gráfico 2"</formula>
    </cfRule>
    <cfRule type="expression" dxfId="1378" priority="2120">
      <formula>$Z37="Gráfico 1"</formula>
    </cfRule>
    <cfRule type="expression" dxfId="1377" priority="2121">
      <formula>$Z37="Gráfico 5"</formula>
    </cfRule>
  </conditionalFormatting>
  <conditionalFormatting sqref="M5:M8 O4:O25 O36:O39 N35:N39 O34">
    <cfRule type="expression" dxfId="1191" priority="1156">
      <formula>$Z4="Reporte 2"</formula>
    </cfRule>
    <cfRule type="expression" dxfId="1190" priority="1157">
      <formula>$Z4="Reporte 1"</formula>
    </cfRule>
    <cfRule type="expression" dxfId="1189" priority="1158">
      <formula>$Z4="Informe 10"</formula>
    </cfRule>
    <cfRule type="expression" dxfId="1188" priority="1159">
      <formula>$Z4="Informe 9"</formula>
    </cfRule>
    <cfRule type="expression" dxfId="1187" priority="1160">
      <formula>$Z4="Informe 8"</formula>
    </cfRule>
    <cfRule type="expression" dxfId="1186" priority="1161">
      <formula>$Z4="Informe 7"</formula>
    </cfRule>
    <cfRule type="expression" dxfId="1185" priority="1162">
      <formula>$Z4="Informe 6"</formula>
    </cfRule>
    <cfRule type="expression" dxfId="1184" priority="1163">
      <formula>$Z4="Informe 5"</formula>
    </cfRule>
    <cfRule type="expression" dxfId="1183" priority="1164">
      <formula>$Z4="Informe 4"</formula>
    </cfRule>
    <cfRule type="expression" dxfId="1182" priority="1165">
      <formula>$Z4="Informe 3"</formula>
    </cfRule>
    <cfRule type="expression" dxfId="1181" priority="1166">
      <formula>$Z4="Informe 2"</formula>
    </cfRule>
    <cfRule type="expression" dxfId="1180" priority="1167">
      <formula>$Z4="Informe 1"</formula>
    </cfRule>
    <cfRule type="expression" dxfId="1179" priority="1168">
      <formula>$Z4="Gráfico 10"</formula>
    </cfRule>
    <cfRule type="expression" dxfId="1178" priority="1169">
      <formula>$Z4="Gráfico 25"</formula>
    </cfRule>
    <cfRule type="expression" dxfId="1177" priority="1170">
      <formula>$Z4="Gráfico 24"</formula>
    </cfRule>
    <cfRule type="expression" dxfId="1176" priority="1171">
      <formula>$Z4="Gráfico 23"</formula>
    </cfRule>
    <cfRule type="expression" dxfId="1175" priority="1172">
      <formula>$Z4="Gráfico 22"</formula>
    </cfRule>
    <cfRule type="expression" dxfId="1174" priority="1173">
      <formula>$Z4="Gráfico 21"</formula>
    </cfRule>
    <cfRule type="expression" dxfId="1173" priority="1174">
      <formula>$Z4="Gráfico 20"</formula>
    </cfRule>
    <cfRule type="expression" dxfId="1172" priority="1175">
      <formula>$Z4="Gráfico 18"</formula>
    </cfRule>
    <cfRule type="expression" dxfId="1171" priority="1176">
      <formula>$Z4="Gráfico 19"</formula>
    </cfRule>
    <cfRule type="expression" dxfId="1170" priority="1177">
      <formula>$Z4="Gráfico 17"</formula>
    </cfRule>
    <cfRule type="expression" dxfId="1169" priority="1178">
      <formula>$Z4="Gráfico 16"</formula>
    </cfRule>
    <cfRule type="expression" dxfId="1168" priority="1179">
      <formula>$Z4="Gráfico 15"</formula>
    </cfRule>
    <cfRule type="expression" dxfId="1167" priority="1180">
      <formula>$Z4="Gráfico 14"</formula>
    </cfRule>
    <cfRule type="expression" dxfId="1166" priority="1181">
      <formula>$Z4="Gráfico 12"</formula>
    </cfRule>
    <cfRule type="expression" dxfId="1165" priority="1182">
      <formula>$Z4="Gráfico 13"</formula>
    </cfRule>
    <cfRule type="expression" dxfId="1164" priority="1183">
      <formula>$Z4="Gráfico 11"</formula>
    </cfRule>
    <cfRule type="expression" dxfId="1163" priority="1184">
      <formula>$Z4="Gráfico 9"</formula>
    </cfRule>
    <cfRule type="expression" dxfId="1162" priority="1185">
      <formula>$Z4="Gráfico 8"</formula>
    </cfRule>
    <cfRule type="expression" dxfId="1161" priority="1186">
      <formula>$Z4="Gráfico 7"</formula>
    </cfRule>
    <cfRule type="expression" dxfId="1160" priority="1187">
      <formula>$Z4="Gráfico 6"</formula>
    </cfRule>
    <cfRule type="expression" dxfId="1159" priority="1188">
      <formula>$Z4="Gráfico 4"</formula>
    </cfRule>
    <cfRule type="expression" dxfId="1158" priority="1189">
      <formula>$Z4="Gráfico 3"</formula>
    </cfRule>
    <cfRule type="expression" dxfId="1157" priority="1190">
      <formula>$Z4="Gráfico 2"</formula>
    </cfRule>
    <cfRule type="expression" dxfId="1156" priority="1191">
      <formula>$Z4="Gráfico 1"</formula>
    </cfRule>
    <cfRule type="expression" dxfId="1155" priority="1192">
      <formula>$Z4="Gráfico 5"</formula>
    </cfRule>
  </conditionalFormatting>
  <conditionalFormatting sqref="K4:K11 K14:K25 K34:K39">
    <cfRule type="expression" dxfId="1154" priority="1155">
      <formula>+LEFT(D4,2)="GR"</formula>
    </cfRule>
  </conditionalFormatting>
  <conditionalFormatting sqref="L4:L11 L14:L25 L34:L39">
    <cfRule type="expression" dxfId="1153" priority="1154">
      <formula>+LEFT(D4,2)="GR"</formula>
    </cfRule>
  </conditionalFormatting>
  <conditionalFormatting sqref="K12">
    <cfRule type="expression" dxfId="1152" priority="1153">
      <formula>+LEFT(D12,2)="GR"</formula>
    </cfRule>
  </conditionalFormatting>
  <conditionalFormatting sqref="L12">
    <cfRule type="expression" dxfId="1151" priority="1152">
      <formula>+LEFT(D12,2)="GR"</formula>
    </cfRule>
  </conditionalFormatting>
  <conditionalFormatting sqref="K13">
    <cfRule type="expression" dxfId="1150" priority="1151">
      <formula>+LEFT(D13,2)="GR"</formula>
    </cfRule>
  </conditionalFormatting>
  <conditionalFormatting sqref="L13">
    <cfRule type="expression" dxfId="1149" priority="1150">
      <formula>+LEFT(D13,2)="GR"</formula>
    </cfRule>
  </conditionalFormatting>
  <conditionalFormatting sqref="O12:O13">
    <cfRule type="expression" dxfId="1148" priority="1113">
      <formula>$Z12="Reporte 2"</formula>
    </cfRule>
    <cfRule type="expression" dxfId="1147" priority="1114">
      <formula>$Z12="Reporte 1"</formula>
    </cfRule>
    <cfRule type="expression" dxfId="1146" priority="1115">
      <formula>$Z12="Informe 10"</formula>
    </cfRule>
    <cfRule type="expression" dxfId="1145" priority="1116">
      <formula>$Z12="Informe 9"</formula>
    </cfRule>
    <cfRule type="expression" dxfId="1144" priority="1117">
      <formula>$Z12="Informe 8"</formula>
    </cfRule>
    <cfRule type="expression" dxfId="1143" priority="1118">
      <formula>$Z12="Informe 7"</formula>
    </cfRule>
    <cfRule type="expression" dxfId="1142" priority="1119">
      <formula>$Z12="Informe 6"</formula>
    </cfRule>
    <cfRule type="expression" dxfId="1141" priority="1120">
      <formula>$Z12="Informe 5"</formula>
    </cfRule>
    <cfRule type="expression" dxfId="1140" priority="1121">
      <formula>$Z12="Informe 4"</formula>
    </cfRule>
    <cfRule type="expression" dxfId="1139" priority="1122">
      <formula>$Z12="Informe 3"</formula>
    </cfRule>
    <cfRule type="expression" dxfId="1138" priority="1123">
      <formula>$Z12="Informe 2"</formula>
    </cfRule>
    <cfRule type="expression" dxfId="1137" priority="1124">
      <formula>$Z12="Informe 1"</formula>
    </cfRule>
    <cfRule type="expression" dxfId="1136" priority="1125">
      <formula>$Z12="Gráfico 10"</formula>
    </cfRule>
    <cfRule type="expression" dxfId="1135" priority="1126">
      <formula>$Z12="Gráfico 25"</formula>
    </cfRule>
    <cfRule type="expression" dxfId="1134" priority="1127">
      <formula>$Z12="Gráfico 24"</formula>
    </cfRule>
    <cfRule type="expression" dxfId="1133" priority="1128">
      <formula>$Z12="Gráfico 23"</formula>
    </cfRule>
    <cfRule type="expression" dxfId="1132" priority="1129">
      <formula>$Z12="Gráfico 22"</formula>
    </cfRule>
    <cfRule type="expression" dxfId="1131" priority="1130">
      <formula>$Z12="Gráfico 21"</formula>
    </cfRule>
    <cfRule type="expression" dxfId="1130" priority="1131">
      <formula>$Z12="Gráfico 20"</formula>
    </cfRule>
    <cfRule type="expression" dxfId="1129" priority="1132">
      <formula>$Z12="Gráfico 18"</formula>
    </cfRule>
    <cfRule type="expression" dxfId="1128" priority="1133">
      <formula>$Z12="Gráfico 19"</formula>
    </cfRule>
    <cfRule type="expression" dxfId="1127" priority="1134">
      <formula>$Z12="Gráfico 17"</formula>
    </cfRule>
    <cfRule type="expression" dxfId="1126" priority="1135">
      <formula>$Z12="Gráfico 16"</formula>
    </cfRule>
    <cfRule type="expression" dxfId="1125" priority="1136">
      <formula>$Z12="Gráfico 15"</formula>
    </cfRule>
    <cfRule type="expression" dxfId="1124" priority="1137">
      <formula>$Z12="Gráfico 14"</formula>
    </cfRule>
    <cfRule type="expression" dxfId="1123" priority="1138">
      <formula>$Z12="Gráfico 12"</formula>
    </cfRule>
    <cfRule type="expression" dxfId="1122" priority="1139">
      <formula>$Z12="Gráfico 13"</formula>
    </cfRule>
    <cfRule type="expression" dxfId="1121" priority="1140">
      <formula>$Z12="Gráfico 11"</formula>
    </cfRule>
    <cfRule type="expression" dxfId="1120" priority="1141">
      <formula>$Z12="Gráfico 9"</formula>
    </cfRule>
    <cfRule type="expression" dxfId="1119" priority="1142">
      <formula>$Z12="Gráfico 8"</formula>
    </cfRule>
    <cfRule type="expression" dxfId="1118" priority="1143">
      <formula>$Z12="Gráfico 7"</formula>
    </cfRule>
    <cfRule type="expression" dxfId="1117" priority="1144">
      <formula>$Z12="Gráfico 6"</formula>
    </cfRule>
    <cfRule type="expression" dxfId="1116" priority="1145">
      <formula>$Z12="Gráfico 4"</formula>
    </cfRule>
    <cfRule type="expression" dxfId="1115" priority="1146">
      <formula>$Z12="Gráfico 3"</formula>
    </cfRule>
    <cfRule type="expression" dxfId="1114" priority="1147">
      <formula>$Z12="Gráfico 2"</formula>
    </cfRule>
    <cfRule type="expression" dxfId="1113" priority="1148">
      <formula>$Z12="Gráfico 1"</formula>
    </cfRule>
    <cfRule type="expression" dxfId="1112" priority="1149">
      <formula>$Z12="Gráfico 5"</formula>
    </cfRule>
  </conditionalFormatting>
  <conditionalFormatting sqref="N4:N25">
    <cfRule type="expression" dxfId="1111" priority="1076">
      <formula>$Z4="Reporte 2"</formula>
    </cfRule>
    <cfRule type="expression" dxfId="1110" priority="1077">
      <formula>$Z4="Reporte 1"</formula>
    </cfRule>
    <cfRule type="expression" dxfId="1109" priority="1078">
      <formula>$Z4="Informe 10"</formula>
    </cfRule>
    <cfRule type="expression" dxfId="1108" priority="1079">
      <formula>$Z4="Informe 9"</formula>
    </cfRule>
    <cfRule type="expression" dxfId="1107" priority="1080">
      <formula>$Z4="Informe 8"</formula>
    </cfRule>
    <cfRule type="expression" dxfId="1106" priority="1081">
      <formula>$Z4="Informe 7"</formula>
    </cfRule>
    <cfRule type="expression" dxfId="1105" priority="1082">
      <formula>$Z4="Informe 6"</formula>
    </cfRule>
    <cfRule type="expression" dxfId="1104" priority="1083">
      <formula>$Z4="Informe 5"</formula>
    </cfRule>
    <cfRule type="expression" dxfId="1103" priority="1084">
      <formula>$Z4="Informe 4"</formula>
    </cfRule>
    <cfRule type="expression" dxfId="1102" priority="1085">
      <formula>$Z4="Informe 3"</formula>
    </cfRule>
    <cfRule type="expression" dxfId="1101" priority="1086">
      <formula>$Z4="Informe 2"</formula>
    </cfRule>
    <cfRule type="expression" dxfId="1100" priority="1087">
      <formula>$Z4="Informe 1"</formula>
    </cfRule>
    <cfRule type="expression" dxfId="1099" priority="1088">
      <formula>$Z4="Gráfico 10"</formula>
    </cfRule>
    <cfRule type="expression" dxfId="1098" priority="1089">
      <formula>$Z4="Gráfico 25"</formula>
    </cfRule>
    <cfRule type="expression" dxfId="1097" priority="1090">
      <formula>$Z4="Gráfico 24"</formula>
    </cfRule>
    <cfRule type="expression" dxfId="1096" priority="1091">
      <formula>$Z4="Gráfico 23"</formula>
    </cfRule>
    <cfRule type="expression" dxfId="1095" priority="1092">
      <formula>$Z4="Gráfico 22"</formula>
    </cfRule>
    <cfRule type="expression" dxfId="1094" priority="1093">
      <formula>$Z4="Gráfico 21"</formula>
    </cfRule>
    <cfRule type="expression" dxfId="1093" priority="1094">
      <formula>$Z4="Gráfico 20"</formula>
    </cfRule>
    <cfRule type="expression" dxfId="1092" priority="1095">
      <formula>$Z4="Gráfico 18"</formula>
    </cfRule>
    <cfRule type="expression" dxfId="1091" priority="1096">
      <formula>$Z4="Gráfico 19"</formula>
    </cfRule>
    <cfRule type="expression" dxfId="1090" priority="1097">
      <formula>$Z4="Gráfico 17"</formula>
    </cfRule>
    <cfRule type="expression" dxfId="1089" priority="1098">
      <formula>$Z4="Gráfico 16"</formula>
    </cfRule>
    <cfRule type="expression" dxfId="1088" priority="1099">
      <formula>$Z4="Gráfico 15"</formula>
    </cfRule>
    <cfRule type="expression" dxfId="1087" priority="1100">
      <formula>$Z4="Gráfico 14"</formula>
    </cfRule>
    <cfRule type="expression" dxfId="1086" priority="1101">
      <formula>$Z4="Gráfico 12"</formula>
    </cfRule>
    <cfRule type="expression" dxfId="1085" priority="1102">
      <formula>$Z4="Gráfico 13"</formula>
    </cfRule>
    <cfRule type="expression" dxfId="1084" priority="1103">
      <formula>$Z4="Gráfico 11"</formula>
    </cfRule>
    <cfRule type="expression" dxfId="1083" priority="1104">
      <formula>$Z4="Gráfico 9"</formula>
    </cfRule>
    <cfRule type="expression" dxfId="1082" priority="1105">
      <formula>$Z4="Gráfico 8"</formula>
    </cfRule>
    <cfRule type="expression" dxfId="1081" priority="1106">
      <formula>$Z4="Gráfico 7"</formula>
    </cfRule>
    <cfRule type="expression" dxfId="1080" priority="1107">
      <formula>$Z4="Gráfico 6"</formula>
    </cfRule>
    <cfRule type="expression" dxfId="1079" priority="1108">
      <formula>$Z4="Gráfico 4"</formula>
    </cfRule>
    <cfRule type="expression" dxfId="1078" priority="1109">
      <formula>$Z4="Gráfico 3"</formula>
    </cfRule>
    <cfRule type="expression" dxfId="1077" priority="1110">
      <formula>$Z4="Gráfico 2"</formula>
    </cfRule>
    <cfRule type="expression" dxfId="1076" priority="1111">
      <formula>$Z4="Gráfico 1"</formula>
    </cfRule>
    <cfRule type="expression" dxfId="1075" priority="1112">
      <formula>$Z4="Gráfico 5"</formula>
    </cfRule>
  </conditionalFormatting>
  <conditionalFormatting sqref="O34">
    <cfRule type="expression" dxfId="1074" priority="1039">
      <formula>$Z34="Reporte 2"</formula>
    </cfRule>
    <cfRule type="expression" dxfId="1073" priority="1040">
      <formula>$Z34="Reporte 1"</formula>
    </cfRule>
    <cfRule type="expression" dxfId="1072" priority="1041">
      <formula>$Z34="Informe 10"</formula>
    </cfRule>
    <cfRule type="expression" dxfId="1071" priority="1042">
      <formula>$Z34="Informe 9"</formula>
    </cfRule>
    <cfRule type="expression" dxfId="1070" priority="1043">
      <formula>$Z34="Informe 8"</formula>
    </cfRule>
    <cfRule type="expression" dxfId="1069" priority="1044">
      <formula>$Z34="Informe 7"</formula>
    </cfRule>
    <cfRule type="expression" dxfId="1068" priority="1045">
      <formula>$Z34="Informe 6"</formula>
    </cfRule>
    <cfRule type="expression" dxfId="1067" priority="1046">
      <formula>$Z34="Informe 5"</formula>
    </cfRule>
    <cfRule type="expression" dxfId="1066" priority="1047">
      <formula>$Z34="Informe 4"</formula>
    </cfRule>
    <cfRule type="expression" dxfId="1065" priority="1048">
      <formula>$Z34="Informe 3"</formula>
    </cfRule>
    <cfRule type="expression" dxfId="1064" priority="1049">
      <formula>$Z34="Informe 2"</formula>
    </cfRule>
    <cfRule type="expression" dxfId="1063" priority="1050">
      <formula>$Z34="Informe 1"</formula>
    </cfRule>
    <cfRule type="expression" dxfId="1062" priority="1051">
      <formula>$Z34="Gráfico 10"</formula>
    </cfRule>
    <cfRule type="expression" dxfId="1061" priority="1052">
      <formula>$Z34="Gráfico 25"</formula>
    </cfRule>
    <cfRule type="expression" dxfId="1060" priority="1053">
      <formula>$Z34="Gráfico 24"</formula>
    </cfRule>
    <cfRule type="expression" dxfId="1059" priority="1054">
      <formula>$Z34="Gráfico 23"</formula>
    </cfRule>
    <cfRule type="expression" dxfId="1058" priority="1055">
      <formula>$Z34="Gráfico 22"</formula>
    </cfRule>
    <cfRule type="expression" dxfId="1057" priority="1056">
      <formula>$Z34="Gráfico 21"</formula>
    </cfRule>
    <cfRule type="expression" dxfId="1056" priority="1057">
      <formula>$Z34="Gráfico 20"</formula>
    </cfRule>
    <cfRule type="expression" dxfId="1055" priority="1058">
      <formula>$Z34="Gráfico 18"</formula>
    </cfRule>
    <cfRule type="expression" dxfId="1054" priority="1059">
      <formula>$Z34="Gráfico 19"</formula>
    </cfRule>
    <cfRule type="expression" dxfId="1053" priority="1060">
      <formula>$Z34="Gráfico 17"</formula>
    </cfRule>
    <cfRule type="expression" dxfId="1052" priority="1061">
      <formula>$Z34="Gráfico 16"</formula>
    </cfRule>
    <cfRule type="expression" dxfId="1051" priority="1062">
      <formula>$Z34="Gráfico 15"</formula>
    </cfRule>
    <cfRule type="expression" dxfId="1050" priority="1063">
      <formula>$Z34="Gráfico 14"</formula>
    </cfRule>
    <cfRule type="expression" dxfId="1049" priority="1064">
      <formula>$Z34="Gráfico 12"</formula>
    </cfRule>
    <cfRule type="expression" dxfId="1048" priority="1065">
      <formula>$Z34="Gráfico 13"</formula>
    </cfRule>
    <cfRule type="expression" dxfId="1047" priority="1066">
      <formula>$Z34="Gráfico 11"</formula>
    </cfRule>
    <cfRule type="expression" dxfId="1046" priority="1067">
      <formula>$Z34="Gráfico 9"</formula>
    </cfRule>
    <cfRule type="expression" dxfId="1045" priority="1068">
      <formula>$Z34="Gráfico 8"</formula>
    </cfRule>
    <cfRule type="expression" dxfId="1044" priority="1069">
      <formula>$Z34="Gráfico 7"</formula>
    </cfRule>
    <cfRule type="expression" dxfId="1043" priority="1070">
      <formula>$Z34="Gráfico 6"</formula>
    </cfRule>
    <cfRule type="expression" dxfId="1042" priority="1071">
      <formula>$Z34="Gráfico 4"</formula>
    </cfRule>
    <cfRule type="expression" dxfId="1041" priority="1072">
      <formula>$Z34="Gráfico 3"</formula>
    </cfRule>
    <cfRule type="expression" dxfId="1040" priority="1073">
      <formula>$Z34="Gráfico 2"</formula>
    </cfRule>
    <cfRule type="expression" dxfId="1039" priority="1074">
      <formula>$Z34="Gráfico 1"</formula>
    </cfRule>
    <cfRule type="expression" dxfId="1038" priority="1075">
      <formula>$Z34="Gráfico 5"</formula>
    </cfRule>
  </conditionalFormatting>
  <conditionalFormatting sqref="N34">
    <cfRule type="expression" dxfId="1037" priority="1002">
      <formula>$Z34="Reporte 2"</formula>
    </cfRule>
    <cfRule type="expression" dxfId="1036" priority="1003">
      <formula>$Z34="Reporte 1"</formula>
    </cfRule>
    <cfRule type="expression" dxfId="1035" priority="1004">
      <formula>$Z34="Informe 10"</formula>
    </cfRule>
    <cfRule type="expression" dxfId="1034" priority="1005">
      <formula>$Z34="Informe 9"</formula>
    </cfRule>
    <cfRule type="expression" dxfId="1033" priority="1006">
      <formula>$Z34="Informe 8"</formula>
    </cfRule>
    <cfRule type="expression" dxfId="1032" priority="1007">
      <formula>$Z34="Informe 7"</formula>
    </cfRule>
    <cfRule type="expression" dxfId="1031" priority="1008">
      <formula>$Z34="Informe 6"</formula>
    </cfRule>
    <cfRule type="expression" dxfId="1030" priority="1009">
      <formula>$Z34="Informe 5"</formula>
    </cfRule>
    <cfRule type="expression" dxfId="1029" priority="1010">
      <formula>$Z34="Informe 4"</formula>
    </cfRule>
    <cfRule type="expression" dxfId="1028" priority="1011">
      <formula>$Z34="Informe 3"</formula>
    </cfRule>
    <cfRule type="expression" dxfId="1027" priority="1012">
      <formula>$Z34="Informe 2"</formula>
    </cfRule>
    <cfRule type="expression" dxfId="1026" priority="1013">
      <formula>$Z34="Informe 1"</formula>
    </cfRule>
    <cfRule type="expression" dxfId="1025" priority="1014">
      <formula>$Z34="Gráfico 10"</formula>
    </cfRule>
    <cfRule type="expression" dxfId="1024" priority="1015">
      <formula>$Z34="Gráfico 25"</formula>
    </cfRule>
    <cfRule type="expression" dxfId="1023" priority="1016">
      <formula>$Z34="Gráfico 24"</formula>
    </cfRule>
    <cfRule type="expression" dxfId="1022" priority="1017">
      <formula>$Z34="Gráfico 23"</formula>
    </cfRule>
    <cfRule type="expression" dxfId="1021" priority="1018">
      <formula>$Z34="Gráfico 22"</formula>
    </cfRule>
    <cfRule type="expression" dxfId="1020" priority="1019">
      <formula>$Z34="Gráfico 21"</formula>
    </cfRule>
    <cfRule type="expression" dxfId="1019" priority="1020">
      <formula>$Z34="Gráfico 20"</formula>
    </cfRule>
    <cfRule type="expression" dxfId="1018" priority="1021">
      <formula>$Z34="Gráfico 18"</formula>
    </cfRule>
    <cfRule type="expression" dxfId="1017" priority="1022">
      <formula>$Z34="Gráfico 19"</formula>
    </cfRule>
    <cfRule type="expression" dxfId="1016" priority="1023">
      <formula>$Z34="Gráfico 17"</formula>
    </cfRule>
    <cfRule type="expression" dxfId="1015" priority="1024">
      <formula>$Z34="Gráfico 16"</formula>
    </cfRule>
    <cfRule type="expression" dxfId="1014" priority="1025">
      <formula>$Z34="Gráfico 15"</formula>
    </cfRule>
    <cfRule type="expression" dxfId="1013" priority="1026">
      <formula>$Z34="Gráfico 14"</formula>
    </cfRule>
    <cfRule type="expression" dxfId="1012" priority="1027">
      <formula>$Z34="Gráfico 12"</formula>
    </cfRule>
    <cfRule type="expression" dxfId="1011" priority="1028">
      <formula>$Z34="Gráfico 13"</formula>
    </cfRule>
    <cfRule type="expression" dxfId="1010" priority="1029">
      <formula>$Z34="Gráfico 11"</formula>
    </cfRule>
    <cfRule type="expression" dxfId="1009" priority="1030">
      <formula>$Z34="Gráfico 9"</formula>
    </cfRule>
    <cfRule type="expression" dxfId="1008" priority="1031">
      <formula>$Z34="Gráfico 8"</formula>
    </cfRule>
    <cfRule type="expression" dxfId="1007" priority="1032">
      <formula>$Z34="Gráfico 7"</formula>
    </cfRule>
    <cfRule type="expression" dxfId="1006" priority="1033">
      <formula>$Z34="Gráfico 6"</formula>
    </cfRule>
    <cfRule type="expression" dxfId="1005" priority="1034">
      <formula>$Z34="Gráfico 4"</formula>
    </cfRule>
    <cfRule type="expression" dxfId="1004" priority="1035">
      <formula>$Z34="Gráfico 3"</formula>
    </cfRule>
    <cfRule type="expression" dxfId="1003" priority="1036">
      <formula>$Z34="Gráfico 2"</formula>
    </cfRule>
    <cfRule type="expression" dxfId="1002" priority="1037">
      <formula>$Z34="Gráfico 1"</formula>
    </cfRule>
    <cfRule type="expression" dxfId="1001" priority="1038">
      <formula>$Z34="Gráfico 5"</formula>
    </cfRule>
  </conditionalFormatting>
  <conditionalFormatting sqref="O35">
    <cfRule type="expression" dxfId="1000" priority="965">
      <formula>$Z35="Reporte 2"</formula>
    </cfRule>
    <cfRule type="expression" dxfId="999" priority="966">
      <formula>$Z35="Reporte 1"</formula>
    </cfRule>
    <cfRule type="expression" dxfId="998" priority="967">
      <formula>$Z35="Informe 10"</formula>
    </cfRule>
    <cfRule type="expression" dxfId="997" priority="968">
      <formula>$Z35="Informe 9"</formula>
    </cfRule>
    <cfRule type="expression" dxfId="996" priority="969">
      <formula>$Z35="Informe 8"</formula>
    </cfRule>
    <cfRule type="expression" dxfId="995" priority="970">
      <formula>$Z35="Informe 7"</formula>
    </cfRule>
    <cfRule type="expression" dxfId="994" priority="971">
      <formula>$Z35="Informe 6"</formula>
    </cfRule>
    <cfRule type="expression" dxfId="993" priority="972">
      <formula>$Z35="Informe 5"</formula>
    </cfRule>
    <cfRule type="expression" dxfId="992" priority="973">
      <formula>$Z35="Informe 4"</formula>
    </cfRule>
    <cfRule type="expression" dxfId="991" priority="974">
      <formula>$Z35="Informe 3"</formula>
    </cfRule>
    <cfRule type="expression" dxfId="990" priority="975">
      <formula>$Z35="Informe 2"</formula>
    </cfRule>
    <cfRule type="expression" dxfId="989" priority="976">
      <formula>$Z35="Informe 1"</formula>
    </cfRule>
    <cfRule type="expression" dxfId="988" priority="977">
      <formula>$Z35="Gráfico 10"</formula>
    </cfRule>
    <cfRule type="expression" dxfId="987" priority="978">
      <formula>$Z35="Gráfico 25"</formula>
    </cfRule>
    <cfRule type="expression" dxfId="986" priority="979">
      <formula>$Z35="Gráfico 24"</formula>
    </cfRule>
    <cfRule type="expression" dxfId="985" priority="980">
      <formula>$Z35="Gráfico 23"</formula>
    </cfRule>
    <cfRule type="expression" dxfId="984" priority="981">
      <formula>$Z35="Gráfico 22"</formula>
    </cfRule>
    <cfRule type="expression" dxfId="983" priority="982">
      <formula>$Z35="Gráfico 21"</formula>
    </cfRule>
    <cfRule type="expression" dxfId="982" priority="983">
      <formula>$Z35="Gráfico 20"</formula>
    </cfRule>
    <cfRule type="expression" dxfId="981" priority="984">
      <formula>$Z35="Gráfico 18"</formula>
    </cfRule>
    <cfRule type="expression" dxfId="980" priority="985">
      <formula>$Z35="Gráfico 19"</formula>
    </cfRule>
    <cfRule type="expression" dxfId="979" priority="986">
      <formula>$Z35="Gráfico 17"</formula>
    </cfRule>
    <cfRule type="expression" dxfId="978" priority="987">
      <formula>$Z35="Gráfico 16"</formula>
    </cfRule>
    <cfRule type="expression" dxfId="977" priority="988">
      <formula>$Z35="Gráfico 15"</formula>
    </cfRule>
    <cfRule type="expression" dxfId="976" priority="989">
      <formula>$Z35="Gráfico 14"</formula>
    </cfRule>
    <cfRule type="expression" dxfId="975" priority="990">
      <formula>$Z35="Gráfico 12"</formula>
    </cfRule>
    <cfRule type="expression" dxfId="974" priority="991">
      <formula>$Z35="Gráfico 13"</formula>
    </cfRule>
    <cfRule type="expression" dxfId="973" priority="992">
      <formula>$Z35="Gráfico 11"</formula>
    </cfRule>
    <cfRule type="expression" dxfId="972" priority="993">
      <formula>$Z35="Gráfico 9"</formula>
    </cfRule>
    <cfRule type="expression" dxfId="971" priority="994">
      <formula>$Z35="Gráfico 8"</formula>
    </cfRule>
    <cfRule type="expression" dxfId="970" priority="995">
      <formula>$Z35="Gráfico 7"</formula>
    </cfRule>
    <cfRule type="expression" dxfId="969" priority="996">
      <formula>$Z35="Gráfico 6"</formula>
    </cfRule>
    <cfRule type="expression" dxfId="968" priority="997">
      <formula>$Z35="Gráfico 4"</formula>
    </cfRule>
    <cfRule type="expression" dxfId="967" priority="998">
      <formula>$Z35="Gráfico 3"</formula>
    </cfRule>
    <cfRule type="expression" dxfId="966" priority="999">
      <formula>$Z35="Gráfico 2"</formula>
    </cfRule>
    <cfRule type="expression" dxfId="965" priority="1000">
      <formula>$Z35="Gráfico 1"</formula>
    </cfRule>
    <cfRule type="expression" dxfId="964" priority="1001">
      <formula>$Z35="Gráfico 5"</formula>
    </cfRule>
  </conditionalFormatting>
  <conditionalFormatting sqref="O35">
    <cfRule type="expression" dxfId="963" priority="928">
      <formula>$Z35="Reporte 2"</formula>
    </cfRule>
    <cfRule type="expression" dxfId="962" priority="929">
      <formula>$Z35="Reporte 1"</formula>
    </cfRule>
    <cfRule type="expression" dxfId="961" priority="930">
      <formula>$Z35="Informe 10"</formula>
    </cfRule>
    <cfRule type="expression" dxfId="960" priority="931">
      <formula>$Z35="Informe 9"</formula>
    </cfRule>
    <cfRule type="expression" dxfId="959" priority="932">
      <formula>$Z35="Informe 8"</formula>
    </cfRule>
    <cfRule type="expression" dxfId="958" priority="933">
      <formula>$Z35="Informe 7"</formula>
    </cfRule>
    <cfRule type="expression" dxfId="957" priority="934">
      <formula>$Z35="Informe 6"</formula>
    </cfRule>
    <cfRule type="expression" dxfId="956" priority="935">
      <formula>$Z35="Informe 5"</formula>
    </cfRule>
    <cfRule type="expression" dxfId="955" priority="936">
      <formula>$Z35="Informe 4"</formula>
    </cfRule>
    <cfRule type="expression" dxfId="954" priority="937">
      <formula>$Z35="Informe 3"</formula>
    </cfRule>
    <cfRule type="expression" dxfId="953" priority="938">
      <formula>$Z35="Informe 2"</formula>
    </cfRule>
    <cfRule type="expression" dxfId="952" priority="939">
      <formula>$Z35="Informe 1"</formula>
    </cfRule>
    <cfRule type="expression" dxfId="951" priority="940">
      <formula>$Z35="Gráfico 10"</formula>
    </cfRule>
    <cfRule type="expression" dxfId="950" priority="941">
      <formula>$Z35="Gráfico 25"</formula>
    </cfRule>
    <cfRule type="expression" dxfId="949" priority="942">
      <formula>$Z35="Gráfico 24"</formula>
    </cfRule>
    <cfRule type="expression" dxfId="948" priority="943">
      <formula>$Z35="Gráfico 23"</formula>
    </cfRule>
    <cfRule type="expression" dxfId="947" priority="944">
      <formula>$Z35="Gráfico 22"</formula>
    </cfRule>
    <cfRule type="expression" dxfId="946" priority="945">
      <formula>$Z35="Gráfico 21"</formula>
    </cfRule>
    <cfRule type="expression" dxfId="945" priority="946">
      <formula>$Z35="Gráfico 20"</formula>
    </cfRule>
    <cfRule type="expression" dxfId="944" priority="947">
      <formula>$Z35="Gráfico 18"</formula>
    </cfRule>
    <cfRule type="expression" dxfId="943" priority="948">
      <formula>$Z35="Gráfico 19"</formula>
    </cfRule>
    <cfRule type="expression" dxfId="942" priority="949">
      <formula>$Z35="Gráfico 17"</formula>
    </cfRule>
    <cfRule type="expression" dxfId="941" priority="950">
      <formula>$Z35="Gráfico 16"</formula>
    </cfRule>
    <cfRule type="expression" dxfId="940" priority="951">
      <formula>$Z35="Gráfico 15"</formula>
    </cfRule>
    <cfRule type="expression" dxfId="939" priority="952">
      <formula>$Z35="Gráfico 14"</formula>
    </cfRule>
    <cfRule type="expression" dxfId="938" priority="953">
      <formula>$Z35="Gráfico 12"</formula>
    </cfRule>
    <cfRule type="expression" dxfId="937" priority="954">
      <formula>$Z35="Gráfico 13"</formula>
    </cfRule>
    <cfRule type="expression" dxfId="936" priority="955">
      <formula>$Z35="Gráfico 11"</formula>
    </cfRule>
    <cfRule type="expression" dxfId="935" priority="956">
      <formula>$Z35="Gráfico 9"</formula>
    </cfRule>
    <cfRule type="expression" dxfId="934" priority="957">
      <formula>$Z35="Gráfico 8"</formula>
    </cfRule>
    <cfRule type="expression" dxfId="933" priority="958">
      <formula>$Z35="Gráfico 7"</formula>
    </cfRule>
    <cfRule type="expression" dxfId="932" priority="959">
      <formula>$Z35="Gráfico 6"</formula>
    </cfRule>
    <cfRule type="expression" dxfId="931" priority="960">
      <formula>$Z35="Gráfico 4"</formula>
    </cfRule>
    <cfRule type="expression" dxfId="930" priority="961">
      <formula>$Z35="Gráfico 3"</formula>
    </cfRule>
    <cfRule type="expression" dxfId="929" priority="962">
      <formula>$Z35="Gráfico 2"</formula>
    </cfRule>
    <cfRule type="expression" dxfId="928" priority="963">
      <formula>$Z35="Gráfico 1"</formula>
    </cfRule>
    <cfRule type="expression" dxfId="927" priority="964">
      <formula>$Z35="Gráfico 5"</formula>
    </cfRule>
  </conditionalFormatting>
  <conditionalFormatting sqref="M4:M8">
    <cfRule type="expression" dxfId="926" priority="891">
      <formula>$Z4="Reporte 2"</formula>
    </cfRule>
    <cfRule type="expression" dxfId="925" priority="892">
      <formula>$Z4="Reporte 1"</formula>
    </cfRule>
    <cfRule type="expression" dxfId="924" priority="893">
      <formula>$Z4="Informe 10"</formula>
    </cfRule>
    <cfRule type="expression" dxfId="923" priority="894">
      <formula>$Z4="Informe 9"</formula>
    </cfRule>
    <cfRule type="expression" dxfId="922" priority="895">
      <formula>$Z4="Informe 8"</formula>
    </cfRule>
    <cfRule type="expression" dxfId="921" priority="896">
      <formula>$Z4="Informe 7"</formula>
    </cfRule>
    <cfRule type="expression" dxfId="920" priority="897">
      <formula>$Z4="Informe 6"</formula>
    </cfRule>
    <cfRule type="expression" dxfId="919" priority="898">
      <formula>$Z4="Informe 5"</formula>
    </cfRule>
    <cfRule type="expression" dxfId="918" priority="899">
      <formula>$Z4="Informe 4"</formula>
    </cfRule>
    <cfRule type="expression" dxfId="917" priority="900">
      <formula>$Z4="Informe 3"</formula>
    </cfRule>
    <cfRule type="expression" dxfId="916" priority="901">
      <formula>$Z4="Informe 2"</formula>
    </cfRule>
    <cfRule type="expression" dxfId="915" priority="902">
      <formula>$Z4="Informe 1"</formula>
    </cfRule>
    <cfRule type="expression" dxfId="914" priority="903">
      <formula>$Z4="Gráfico 10"</formula>
    </cfRule>
    <cfRule type="expression" dxfId="913" priority="904">
      <formula>$Z4="Gráfico 25"</formula>
    </cfRule>
    <cfRule type="expression" dxfId="912" priority="905">
      <formula>$Z4="Gráfico 24"</formula>
    </cfRule>
    <cfRule type="expression" dxfId="911" priority="906">
      <formula>$Z4="Gráfico 23"</formula>
    </cfRule>
    <cfRule type="expression" dxfId="910" priority="907">
      <formula>$Z4="Gráfico 22"</formula>
    </cfRule>
    <cfRule type="expression" dxfId="909" priority="908">
      <formula>$Z4="Gráfico 21"</formula>
    </cfRule>
    <cfRule type="expression" dxfId="908" priority="909">
      <formula>$Z4="Gráfico 20"</formula>
    </cfRule>
    <cfRule type="expression" dxfId="907" priority="910">
      <formula>$Z4="Gráfico 18"</formula>
    </cfRule>
    <cfRule type="expression" dxfId="906" priority="911">
      <formula>$Z4="Gráfico 19"</formula>
    </cfRule>
    <cfRule type="expression" dxfId="905" priority="912">
      <formula>$Z4="Gráfico 17"</formula>
    </cfRule>
    <cfRule type="expression" dxfId="904" priority="913">
      <formula>$Z4="Gráfico 16"</formula>
    </cfRule>
    <cfRule type="expression" dxfId="903" priority="914">
      <formula>$Z4="Gráfico 15"</formula>
    </cfRule>
    <cfRule type="expression" dxfId="902" priority="915">
      <formula>$Z4="Gráfico 14"</formula>
    </cfRule>
    <cfRule type="expression" dxfId="901" priority="916">
      <formula>$Z4="Gráfico 12"</formula>
    </cfRule>
    <cfRule type="expression" dxfId="900" priority="917">
      <formula>$Z4="Gráfico 13"</formula>
    </cfRule>
    <cfRule type="expression" dxfId="899" priority="918">
      <formula>$Z4="Gráfico 11"</formula>
    </cfRule>
    <cfRule type="expression" dxfId="898" priority="919">
      <formula>$Z4="Gráfico 9"</formula>
    </cfRule>
    <cfRule type="expression" dxfId="897" priority="920">
      <formula>$Z4="Gráfico 8"</formula>
    </cfRule>
    <cfRule type="expression" dxfId="896" priority="921">
      <formula>$Z4="Gráfico 7"</formula>
    </cfRule>
    <cfRule type="expression" dxfId="895" priority="922">
      <formula>$Z4="Gráfico 6"</formula>
    </cfRule>
    <cfRule type="expression" dxfId="894" priority="923">
      <formula>$Z4="Gráfico 4"</formula>
    </cfRule>
    <cfRule type="expression" dxfId="893" priority="924">
      <formula>$Z4="Gráfico 3"</formula>
    </cfRule>
    <cfRule type="expression" dxfId="892" priority="925">
      <formula>$Z4="Gráfico 2"</formula>
    </cfRule>
    <cfRule type="expression" dxfId="891" priority="926">
      <formula>$Z4="Gráfico 1"</formula>
    </cfRule>
    <cfRule type="expression" dxfId="890" priority="927">
      <formula>$Z4="Gráfico 5"</formula>
    </cfRule>
  </conditionalFormatting>
  <conditionalFormatting sqref="M9">
    <cfRule type="expression" dxfId="889" priority="854">
      <formula>$Z9="Reporte 2"</formula>
    </cfRule>
    <cfRule type="expression" dxfId="888" priority="855">
      <formula>$Z9="Reporte 1"</formula>
    </cfRule>
    <cfRule type="expression" dxfId="887" priority="856">
      <formula>$Z9="Informe 10"</formula>
    </cfRule>
    <cfRule type="expression" dxfId="886" priority="857">
      <formula>$Z9="Informe 9"</formula>
    </cfRule>
    <cfRule type="expression" dxfId="885" priority="858">
      <formula>$Z9="Informe 8"</formula>
    </cfRule>
    <cfRule type="expression" dxfId="884" priority="859">
      <formula>$Z9="Informe 7"</formula>
    </cfRule>
    <cfRule type="expression" dxfId="883" priority="860">
      <formula>$Z9="Informe 6"</formula>
    </cfRule>
    <cfRule type="expression" dxfId="882" priority="861">
      <formula>$Z9="Informe 5"</formula>
    </cfRule>
    <cfRule type="expression" dxfId="881" priority="862">
      <formula>$Z9="Informe 4"</formula>
    </cfRule>
    <cfRule type="expression" dxfId="880" priority="863">
      <formula>$Z9="Informe 3"</formula>
    </cfRule>
    <cfRule type="expression" dxfId="879" priority="864">
      <formula>$Z9="Informe 2"</formula>
    </cfRule>
    <cfRule type="expression" dxfId="878" priority="865">
      <formula>$Z9="Informe 1"</formula>
    </cfRule>
    <cfRule type="expression" dxfId="877" priority="866">
      <formula>$Z9="Gráfico 10"</formula>
    </cfRule>
    <cfRule type="expression" dxfId="876" priority="867">
      <formula>$Z9="Gráfico 25"</formula>
    </cfRule>
    <cfRule type="expression" dxfId="875" priority="868">
      <formula>$Z9="Gráfico 24"</formula>
    </cfRule>
    <cfRule type="expression" dxfId="874" priority="869">
      <formula>$Z9="Gráfico 23"</formula>
    </cfRule>
    <cfRule type="expression" dxfId="873" priority="870">
      <formula>$Z9="Gráfico 22"</formula>
    </cfRule>
    <cfRule type="expression" dxfId="872" priority="871">
      <formula>$Z9="Gráfico 21"</formula>
    </cfRule>
    <cfRule type="expression" dxfId="871" priority="872">
      <formula>$Z9="Gráfico 20"</formula>
    </cfRule>
    <cfRule type="expression" dxfId="870" priority="873">
      <formula>$Z9="Gráfico 18"</formula>
    </cfRule>
    <cfRule type="expression" dxfId="869" priority="874">
      <formula>$Z9="Gráfico 19"</formula>
    </cfRule>
    <cfRule type="expression" dxfId="868" priority="875">
      <formula>$Z9="Gráfico 17"</formula>
    </cfRule>
    <cfRule type="expression" dxfId="867" priority="876">
      <formula>$Z9="Gráfico 16"</formula>
    </cfRule>
    <cfRule type="expression" dxfId="866" priority="877">
      <formula>$Z9="Gráfico 15"</formula>
    </cfRule>
    <cfRule type="expression" dxfId="865" priority="878">
      <formula>$Z9="Gráfico 14"</formula>
    </cfRule>
    <cfRule type="expression" dxfId="864" priority="879">
      <formula>$Z9="Gráfico 12"</formula>
    </cfRule>
    <cfRule type="expression" dxfId="863" priority="880">
      <formula>$Z9="Gráfico 13"</formula>
    </cfRule>
    <cfRule type="expression" dxfId="862" priority="881">
      <formula>$Z9="Gráfico 11"</formula>
    </cfRule>
    <cfRule type="expression" dxfId="861" priority="882">
      <formula>$Z9="Gráfico 9"</formula>
    </cfRule>
    <cfRule type="expression" dxfId="860" priority="883">
      <formula>$Z9="Gráfico 8"</formula>
    </cfRule>
    <cfRule type="expression" dxfId="859" priority="884">
      <formula>$Z9="Gráfico 7"</formula>
    </cfRule>
    <cfRule type="expression" dxfId="858" priority="885">
      <formula>$Z9="Gráfico 6"</formula>
    </cfRule>
    <cfRule type="expression" dxfId="857" priority="886">
      <formula>$Z9="Gráfico 4"</formula>
    </cfRule>
    <cfRule type="expression" dxfId="856" priority="887">
      <formula>$Z9="Gráfico 3"</formula>
    </cfRule>
    <cfRule type="expression" dxfId="855" priority="888">
      <formula>$Z9="Gráfico 2"</formula>
    </cfRule>
    <cfRule type="expression" dxfId="854" priority="889">
      <formula>$Z9="Gráfico 1"</formula>
    </cfRule>
    <cfRule type="expression" dxfId="853" priority="890">
      <formula>$Z9="Gráfico 5"</formula>
    </cfRule>
  </conditionalFormatting>
  <conditionalFormatting sqref="M10">
    <cfRule type="expression" dxfId="852" priority="817">
      <formula>$Z10="Reporte 2"</formula>
    </cfRule>
    <cfRule type="expression" dxfId="851" priority="818">
      <formula>$Z10="Reporte 1"</formula>
    </cfRule>
    <cfRule type="expression" dxfId="850" priority="819">
      <formula>$Z10="Informe 10"</formula>
    </cfRule>
    <cfRule type="expression" dxfId="849" priority="820">
      <formula>$Z10="Informe 9"</formula>
    </cfRule>
    <cfRule type="expression" dxfId="848" priority="821">
      <formula>$Z10="Informe 8"</formula>
    </cfRule>
    <cfRule type="expression" dxfId="847" priority="822">
      <formula>$Z10="Informe 7"</formula>
    </cfRule>
    <cfRule type="expression" dxfId="846" priority="823">
      <formula>$Z10="Informe 6"</formula>
    </cfRule>
    <cfRule type="expression" dxfId="845" priority="824">
      <formula>$Z10="Informe 5"</formula>
    </cfRule>
    <cfRule type="expression" dxfId="844" priority="825">
      <formula>$Z10="Informe 4"</formula>
    </cfRule>
    <cfRule type="expression" dxfId="843" priority="826">
      <formula>$Z10="Informe 3"</formula>
    </cfRule>
    <cfRule type="expression" dxfId="842" priority="827">
      <formula>$Z10="Informe 2"</formula>
    </cfRule>
    <cfRule type="expression" dxfId="841" priority="828">
      <formula>$Z10="Informe 1"</formula>
    </cfRule>
    <cfRule type="expression" dxfId="840" priority="829">
      <formula>$Z10="Gráfico 10"</formula>
    </cfRule>
    <cfRule type="expression" dxfId="839" priority="830">
      <formula>$Z10="Gráfico 25"</formula>
    </cfRule>
    <cfRule type="expression" dxfId="838" priority="831">
      <formula>$Z10="Gráfico 24"</formula>
    </cfRule>
    <cfRule type="expression" dxfId="837" priority="832">
      <formula>$Z10="Gráfico 23"</formula>
    </cfRule>
    <cfRule type="expression" dxfId="836" priority="833">
      <formula>$Z10="Gráfico 22"</formula>
    </cfRule>
    <cfRule type="expression" dxfId="835" priority="834">
      <formula>$Z10="Gráfico 21"</formula>
    </cfRule>
    <cfRule type="expression" dxfId="834" priority="835">
      <formula>$Z10="Gráfico 20"</formula>
    </cfRule>
    <cfRule type="expression" dxfId="833" priority="836">
      <formula>$Z10="Gráfico 18"</formula>
    </cfRule>
    <cfRule type="expression" dxfId="832" priority="837">
      <formula>$Z10="Gráfico 19"</formula>
    </cfRule>
    <cfRule type="expression" dxfId="831" priority="838">
      <formula>$Z10="Gráfico 17"</formula>
    </cfRule>
    <cfRule type="expression" dxfId="830" priority="839">
      <formula>$Z10="Gráfico 16"</formula>
    </cfRule>
    <cfRule type="expression" dxfId="829" priority="840">
      <formula>$Z10="Gráfico 15"</formula>
    </cfRule>
    <cfRule type="expression" dxfId="828" priority="841">
      <formula>$Z10="Gráfico 14"</formula>
    </cfRule>
    <cfRule type="expression" dxfId="827" priority="842">
      <formula>$Z10="Gráfico 12"</formula>
    </cfRule>
    <cfRule type="expression" dxfId="826" priority="843">
      <formula>$Z10="Gráfico 13"</formula>
    </cfRule>
    <cfRule type="expression" dxfId="825" priority="844">
      <formula>$Z10="Gráfico 11"</formula>
    </cfRule>
    <cfRule type="expression" dxfId="824" priority="845">
      <formula>$Z10="Gráfico 9"</formula>
    </cfRule>
    <cfRule type="expression" dxfId="823" priority="846">
      <formula>$Z10="Gráfico 8"</formula>
    </cfRule>
    <cfRule type="expression" dxfId="822" priority="847">
      <formula>$Z10="Gráfico 7"</formula>
    </cfRule>
    <cfRule type="expression" dxfId="821" priority="848">
      <formula>$Z10="Gráfico 6"</formula>
    </cfRule>
    <cfRule type="expression" dxfId="820" priority="849">
      <formula>$Z10="Gráfico 4"</formula>
    </cfRule>
    <cfRule type="expression" dxfId="819" priority="850">
      <formula>$Z10="Gráfico 3"</formula>
    </cfRule>
    <cfRule type="expression" dxfId="818" priority="851">
      <formula>$Z10="Gráfico 2"</formula>
    </cfRule>
    <cfRule type="expression" dxfId="817" priority="852">
      <formula>$Z10="Gráfico 1"</formula>
    </cfRule>
    <cfRule type="expression" dxfId="816" priority="853">
      <formula>$Z10="Gráfico 5"</formula>
    </cfRule>
  </conditionalFormatting>
  <conditionalFormatting sqref="M11">
    <cfRule type="expression" dxfId="815" priority="780">
      <formula>$Z11="Reporte 2"</formula>
    </cfRule>
    <cfRule type="expression" dxfId="814" priority="781">
      <formula>$Z11="Reporte 1"</formula>
    </cfRule>
    <cfRule type="expression" dxfId="813" priority="782">
      <formula>$Z11="Informe 10"</formula>
    </cfRule>
    <cfRule type="expression" dxfId="812" priority="783">
      <formula>$Z11="Informe 9"</formula>
    </cfRule>
    <cfRule type="expression" dxfId="811" priority="784">
      <formula>$Z11="Informe 8"</formula>
    </cfRule>
    <cfRule type="expression" dxfId="810" priority="785">
      <formula>$Z11="Informe 7"</formula>
    </cfRule>
    <cfRule type="expression" dxfId="809" priority="786">
      <formula>$Z11="Informe 6"</formula>
    </cfRule>
    <cfRule type="expression" dxfId="808" priority="787">
      <formula>$Z11="Informe 5"</formula>
    </cfRule>
    <cfRule type="expression" dxfId="807" priority="788">
      <formula>$Z11="Informe 4"</formula>
    </cfRule>
    <cfRule type="expression" dxfId="806" priority="789">
      <formula>$Z11="Informe 3"</formula>
    </cfRule>
    <cfRule type="expression" dxfId="805" priority="790">
      <formula>$Z11="Informe 2"</formula>
    </cfRule>
    <cfRule type="expression" dxfId="804" priority="791">
      <formula>$Z11="Informe 1"</formula>
    </cfRule>
    <cfRule type="expression" dxfId="803" priority="792">
      <formula>$Z11="Gráfico 10"</formula>
    </cfRule>
    <cfRule type="expression" dxfId="802" priority="793">
      <formula>$Z11="Gráfico 25"</formula>
    </cfRule>
    <cfRule type="expression" dxfId="801" priority="794">
      <formula>$Z11="Gráfico 24"</formula>
    </cfRule>
    <cfRule type="expression" dxfId="800" priority="795">
      <formula>$Z11="Gráfico 23"</formula>
    </cfRule>
    <cfRule type="expression" dxfId="799" priority="796">
      <formula>$Z11="Gráfico 22"</formula>
    </cfRule>
    <cfRule type="expression" dxfId="798" priority="797">
      <formula>$Z11="Gráfico 21"</formula>
    </cfRule>
    <cfRule type="expression" dxfId="797" priority="798">
      <formula>$Z11="Gráfico 20"</formula>
    </cfRule>
    <cfRule type="expression" dxfId="796" priority="799">
      <formula>$Z11="Gráfico 18"</formula>
    </cfRule>
    <cfRule type="expression" dxfId="795" priority="800">
      <formula>$Z11="Gráfico 19"</formula>
    </cfRule>
    <cfRule type="expression" dxfId="794" priority="801">
      <formula>$Z11="Gráfico 17"</formula>
    </cfRule>
    <cfRule type="expression" dxfId="793" priority="802">
      <formula>$Z11="Gráfico 16"</formula>
    </cfRule>
    <cfRule type="expression" dxfId="792" priority="803">
      <formula>$Z11="Gráfico 15"</formula>
    </cfRule>
    <cfRule type="expression" dxfId="791" priority="804">
      <formula>$Z11="Gráfico 14"</formula>
    </cfRule>
    <cfRule type="expression" dxfId="790" priority="805">
      <formula>$Z11="Gráfico 12"</formula>
    </cfRule>
    <cfRule type="expression" dxfId="789" priority="806">
      <formula>$Z11="Gráfico 13"</formula>
    </cfRule>
    <cfRule type="expression" dxfId="788" priority="807">
      <formula>$Z11="Gráfico 11"</formula>
    </cfRule>
    <cfRule type="expression" dxfId="787" priority="808">
      <formula>$Z11="Gráfico 9"</formula>
    </cfRule>
    <cfRule type="expression" dxfId="786" priority="809">
      <formula>$Z11="Gráfico 8"</formula>
    </cfRule>
    <cfRule type="expression" dxfId="785" priority="810">
      <formula>$Z11="Gráfico 7"</formula>
    </cfRule>
    <cfRule type="expression" dxfId="784" priority="811">
      <formula>$Z11="Gráfico 6"</formula>
    </cfRule>
    <cfRule type="expression" dxfId="783" priority="812">
      <formula>$Z11="Gráfico 4"</formula>
    </cfRule>
    <cfRule type="expression" dxfId="782" priority="813">
      <formula>$Z11="Gráfico 3"</formula>
    </cfRule>
    <cfRule type="expression" dxfId="781" priority="814">
      <formula>$Z11="Gráfico 2"</formula>
    </cfRule>
    <cfRule type="expression" dxfId="780" priority="815">
      <formula>$Z11="Gráfico 1"</formula>
    </cfRule>
    <cfRule type="expression" dxfId="779" priority="816">
      <formula>$Z11="Gráfico 5"</formula>
    </cfRule>
  </conditionalFormatting>
  <conditionalFormatting sqref="M12">
    <cfRule type="expression" dxfId="778" priority="743">
      <formula>$Z12="Reporte 2"</formula>
    </cfRule>
    <cfRule type="expression" dxfId="777" priority="744">
      <formula>$Z12="Reporte 1"</formula>
    </cfRule>
    <cfRule type="expression" dxfId="776" priority="745">
      <formula>$Z12="Informe 10"</formula>
    </cfRule>
    <cfRule type="expression" dxfId="775" priority="746">
      <formula>$Z12="Informe 9"</formula>
    </cfRule>
    <cfRule type="expression" dxfId="774" priority="747">
      <formula>$Z12="Informe 8"</formula>
    </cfRule>
    <cfRule type="expression" dxfId="773" priority="748">
      <formula>$Z12="Informe 7"</formula>
    </cfRule>
    <cfRule type="expression" dxfId="772" priority="749">
      <formula>$Z12="Informe 6"</formula>
    </cfRule>
    <cfRule type="expression" dxfId="771" priority="750">
      <formula>$Z12="Informe 5"</formula>
    </cfRule>
    <cfRule type="expression" dxfId="770" priority="751">
      <formula>$Z12="Informe 4"</formula>
    </cfRule>
    <cfRule type="expression" dxfId="769" priority="752">
      <formula>$Z12="Informe 3"</formula>
    </cfRule>
    <cfRule type="expression" dxfId="768" priority="753">
      <formula>$Z12="Informe 2"</formula>
    </cfRule>
    <cfRule type="expression" dxfId="767" priority="754">
      <formula>$Z12="Informe 1"</formula>
    </cfRule>
    <cfRule type="expression" dxfId="766" priority="755">
      <formula>$Z12="Gráfico 10"</formula>
    </cfRule>
    <cfRule type="expression" dxfId="765" priority="756">
      <formula>$Z12="Gráfico 25"</formula>
    </cfRule>
    <cfRule type="expression" dxfId="764" priority="757">
      <formula>$Z12="Gráfico 24"</formula>
    </cfRule>
    <cfRule type="expression" dxfId="763" priority="758">
      <formula>$Z12="Gráfico 23"</formula>
    </cfRule>
    <cfRule type="expression" dxfId="762" priority="759">
      <formula>$Z12="Gráfico 22"</formula>
    </cfRule>
    <cfRule type="expression" dxfId="761" priority="760">
      <formula>$Z12="Gráfico 21"</formula>
    </cfRule>
    <cfRule type="expression" dxfId="760" priority="761">
      <formula>$Z12="Gráfico 20"</formula>
    </cfRule>
    <cfRule type="expression" dxfId="759" priority="762">
      <formula>$Z12="Gráfico 18"</formula>
    </cfRule>
    <cfRule type="expression" dxfId="758" priority="763">
      <formula>$Z12="Gráfico 19"</formula>
    </cfRule>
    <cfRule type="expression" dxfId="757" priority="764">
      <formula>$Z12="Gráfico 17"</formula>
    </cfRule>
    <cfRule type="expression" dxfId="756" priority="765">
      <formula>$Z12="Gráfico 16"</formula>
    </cfRule>
    <cfRule type="expression" dxfId="755" priority="766">
      <formula>$Z12="Gráfico 15"</formula>
    </cfRule>
    <cfRule type="expression" dxfId="754" priority="767">
      <formula>$Z12="Gráfico 14"</formula>
    </cfRule>
    <cfRule type="expression" dxfId="753" priority="768">
      <formula>$Z12="Gráfico 12"</formula>
    </cfRule>
    <cfRule type="expression" dxfId="752" priority="769">
      <formula>$Z12="Gráfico 13"</formula>
    </cfRule>
    <cfRule type="expression" dxfId="751" priority="770">
      <formula>$Z12="Gráfico 11"</formula>
    </cfRule>
    <cfRule type="expression" dxfId="750" priority="771">
      <formula>$Z12="Gráfico 9"</formula>
    </cfRule>
    <cfRule type="expression" dxfId="749" priority="772">
      <formula>$Z12="Gráfico 8"</formula>
    </cfRule>
    <cfRule type="expression" dxfId="748" priority="773">
      <formula>$Z12="Gráfico 7"</formula>
    </cfRule>
    <cfRule type="expression" dxfId="747" priority="774">
      <formula>$Z12="Gráfico 6"</formula>
    </cfRule>
    <cfRule type="expression" dxfId="746" priority="775">
      <formula>$Z12="Gráfico 4"</formula>
    </cfRule>
    <cfRule type="expression" dxfId="745" priority="776">
      <formula>$Z12="Gráfico 3"</formula>
    </cfRule>
    <cfRule type="expression" dxfId="744" priority="777">
      <formula>$Z12="Gráfico 2"</formula>
    </cfRule>
    <cfRule type="expression" dxfId="743" priority="778">
      <formula>$Z12="Gráfico 1"</formula>
    </cfRule>
    <cfRule type="expression" dxfId="742" priority="779">
      <formula>$Z12="Gráfico 5"</formula>
    </cfRule>
  </conditionalFormatting>
  <conditionalFormatting sqref="M13">
    <cfRule type="expression" dxfId="741" priority="706">
      <formula>$Z13="Reporte 2"</formula>
    </cfRule>
    <cfRule type="expression" dxfId="740" priority="707">
      <formula>$Z13="Reporte 1"</formula>
    </cfRule>
    <cfRule type="expression" dxfId="739" priority="708">
      <formula>$Z13="Informe 10"</formula>
    </cfRule>
    <cfRule type="expression" dxfId="738" priority="709">
      <formula>$Z13="Informe 9"</formula>
    </cfRule>
    <cfRule type="expression" dxfId="737" priority="710">
      <formula>$Z13="Informe 8"</formula>
    </cfRule>
    <cfRule type="expression" dxfId="736" priority="711">
      <formula>$Z13="Informe 7"</formula>
    </cfRule>
    <cfRule type="expression" dxfId="735" priority="712">
      <formula>$Z13="Informe 6"</formula>
    </cfRule>
    <cfRule type="expression" dxfId="734" priority="713">
      <formula>$Z13="Informe 5"</formula>
    </cfRule>
    <cfRule type="expression" dxfId="733" priority="714">
      <formula>$Z13="Informe 4"</formula>
    </cfRule>
    <cfRule type="expression" dxfId="732" priority="715">
      <formula>$Z13="Informe 3"</formula>
    </cfRule>
    <cfRule type="expression" dxfId="731" priority="716">
      <formula>$Z13="Informe 2"</formula>
    </cfRule>
    <cfRule type="expression" dxfId="730" priority="717">
      <formula>$Z13="Informe 1"</formula>
    </cfRule>
    <cfRule type="expression" dxfId="729" priority="718">
      <formula>$Z13="Gráfico 10"</formula>
    </cfRule>
    <cfRule type="expression" dxfId="728" priority="719">
      <formula>$Z13="Gráfico 25"</formula>
    </cfRule>
    <cfRule type="expression" dxfId="727" priority="720">
      <formula>$Z13="Gráfico 24"</formula>
    </cfRule>
    <cfRule type="expression" dxfId="726" priority="721">
      <formula>$Z13="Gráfico 23"</formula>
    </cfRule>
    <cfRule type="expression" dxfId="725" priority="722">
      <formula>$Z13="Gráfico 22"</formula>
    </cfRule>
    <cfRule type="expression" dxfId="724" priority="723">
      <formula>$Z13="Gráfico 21"</formula>
    </cfRule>
    <cfRule type="expression" dxfId="723" priority="724">
      <formula>$Z13="Gráfico 20"</formula>
    </cfRule>
    <cfRule type="expression" dxfId="722" priority="725">
      <formula>$Z13="Gráfico 18"</formula>
    </cfRule>
    <cfRule type="expression" dxfId="721" priority="726">
      <formula>$Z13="Gráfico 19"</formula>
    </cfRule>
    <cfRule type="expression" dxfId="720" priority="727">
      <formula>$Z13="Gráfico 17"</formula>
    </cfRule>
    <cfRule type="expression" dxfId="719" priority="728">
      <formula>$Z13="Gráfico 16"</formula>
    </cfRule>
    <cfRule type="expression" dxfId="718" priority="729">
      <formula>$Z13="Gráfico 15"</formula>
    </cfRule>
    <cfRule type="expression" dxfId="717" priority="730">
      <formula>$Z13="Gráfico 14"</formula>
    </cfRule>
    <cfRule type="expression" dxfId="716" priority="731">
      <formula>$Z13="Gráfico 12"</formula>
    </cfRule>
    <cfRule type="expression" dxfId="715" priority="732">
      <formula>$Z13="Gráfico 13"</formula>
    </cfRule>
    <cfRule type="expression" dxfId="714" priority="733">
      <formula>$Z13="Gráfico 11"</formula>
    </cfRule>
    <cfRule type="expression" dxfId="713" priority="734">
      <formula>$Z13="Gráfico 9"</formula>
    </cfRule>
    <cfRule type="expression" dxfId="712" priority="735">
      <formula>$Z13="Gráfico 8"</formula>
    </cfRule>
    <cfRule type="expression" dxfId="711" priority="736">
      <formula>$Z13="Gráfico 7"</formula>
    </cfRule>
    <cfRule type="expression" dxfId="710" priority="737">
      <formula>$Z13="Gráfico 6"</formula>
    </cfRule>
    <cfRule type="expression" dxfId="709" priority="738">
      <formula>$Z13="Gráfico 4"</formula>
    </cfRule>
    <cfRule type="expression" dxfId="708" priority="739">
      <formula>$Z13="Gráfico 3"</formula>
    </cfRule>
    <cfRule type="expression" dxfId="707" priority="740">
      <formula>$Z13="Gráfico 2"</formula>
    </cfRule>
    <cfRule type="expression" dxfId="706" priority="741">
      <formula>$Z13="Gráfico 1"</formula>
    </cfRule>
    <cfRule type="expression" dxfId="705" priority="742">
      <formula>$Z13="Gráfico 5"</formula>
    </cfRule>
  </conditionalFormatting>
  <conditionalFormatting sqref="M14">
    <cfRule type="expression" dxfId="704" priority="669">
      <formula>$Z14="Reporte 2"</formula>
    </cfRule>
    <cfRule type="expression" dxfId="703" priority="670">
      <formula>$Z14="Reporte 1"</formula>
    </cfRule>
    <cfRule type="expression" dxfId="702" priority="671">
      <formula>$Z14="Informe 10"</formula>
    </cfRule>
    <cfRule type="expression" dxfId="701" priority="672">
      <formula>$Z14="Informe 9"</formula>
    </cfRule>
    <cfRule type="expression" dxfId="700" priority="673">
      <formula>$Z14="Informe 8"</formula>
    </cfRule>
    <cfRule type="expression" dxfId="699" priority="674">
      <formula>$Z14="Informe 7"</formula>
    </cfRule>
    <cfRule type="expression" dxfId="698" priority="675">
      <formula>$Z14="Informe 6"</formula>
    </cfRule>
    <cfRule type="expression" dxfId="697" priority="676">
      <formula>$Z14="Informe 5"</formula>
    </cfRule>
    <cfRule type="expression" dxfId="696" priority="677">
      <formula>$Z14="Informe 4"</formula>
    </cfRule>
    <cfRule type="expression" dxfId="695" priority="678">
      <formula>$Z14="Informe 3"</formula>
    </cfRule>
    <cfRule type="expression" dxfId="694" priority="679">
      <formula>$Z14="Informe 2"</formula>
    </cfRule>
    <cfRule type="expression" dxfId="693" priority="680">
      <formula>$Z14="Informe 1"</formula>
    </cfRule>
    <cfRule type="expression" dxfId="692" priority="681">
      <formula>$Z14="Gráfico 10"</formula>
    </cfRule>
    <cfRule type="expression" dxfId="691" priority="682">
      <formula>$Z14="Gráfico 25"</formula>
    </cfRule>
    <cfRule type="expression" dxfId="690" priority="683">
      <formula>$Z14="Gráfico 24"</formula>
    </cfRule>
    <cfRule type="expression" dxfId="689" priority="684">
      <formula>$Z14="Gráfico 23"</formula>
    </cfRule>
    <cfRule type="expression" dxfId="688" priority="685">
      <formula>$Z14="Gráfico 22"</formula>
    </cfRule>
    <cfRule type="expression" dxfId="687" priority="686">
      <formula>$Z14="Gráfico 21"</formula>
    </cfRule>
    <cfRule type="expression" dxfId="686" priority="687">
      <formula>$Z14="Gráfico 20"</formula>
    </cfRule>
    <cfRule type="expression" dxfId="685" priority="688">
      <formula>$Z14="Gráfico 18"</formula>
    </cfRule>
    <cfRule type="expression" dxfId="684" priority="689">
      <formula>$Z14="Gráfico 19"</formula>
    </cfRule>
    <cfRule type="expression" dxfId="683" priority="690">
      <formula>$Z14="Gráfico 17"</formula>
    </cfRule>
    <cfRule type="expression" dxfId="682" priority="691">
      <formula>$Z14="Gráfico 16"</formula>
    </cfRule>
    <cfRule type="expression" dxfId="681" priority="692">
      <formula>$Z14="Gráfico 15"</formula>
    </cfRule>
    <cfRule type="expression" dxfId="680" priority="693">
      <formula>$Z14="Gráfico 14"</formula>
    </cfRule>
    <cfRule type="expression" dxfId="679" priority="694">
      <formula>$Z14="Gráfico 12"</formula>
    </cfRule>
    <cfRule type="expression" dxfId="678" priority="695">
      <formula>$Z14="Gráfico 13"</formula>
    </cfRule>
    <cfRule type="expression" dxfId="677" priority="696">
      <formula>$Z14="Gráfico 11"</formula>
    </cfRule>
    <cfRule type="expression" dxfId="676" priority="697">
      <formula>$Z14="Gráfico 9"</formula>
    </cfRule>
    <cfRule type="expression" dxfId="675" priority="698">
      <formula>$Z14="Gráfico 8"</formula>
    </cfRule>
    <cfRule type="expression" dxfId="674" priority="699">
      <formula>$Z14="Gráfico 7"</formula>
    </cfRule>
    <cfRule type="expression" dxfId="673" priority="700">
      <formula>$Z14="Gráfico 6"</formula>
    </cfRule>
    <cfRule type="expression" dxfId="672" priority="701">
      <formula>$Z14="Gráfico 4"</formula>
    </cfRule>
    <cfRule type="expression" dxfId="671" priority="702">
      <formula>$Z14="Gráfico 3"</formula>
    </cfRule>
    <cfRule type="expression" dxfId="670" priority="703">
      <formula>$Z14="Gráfico 2"</formula>
    </cfRule>
    <cfRule type="expression" dxfId="669" priority="704">
      <formula>$Z14="Gráfico 1"</formula>
    </cfRule>
    <cfRule type="expression" dxfId="668" priority="705">
      <formula>$Z14="Gráfico 5"</formula>
    </cfRule>
  </conditionalFormatting>
  <conditionalFormatting sqref="M16:M19">
    <cfRule type="expression" dxfId="667" priority="632">
      <formula>$Z16="Reporte 2"</formula>
    </cfRule>
    <cfRule type="expression" dxfId="666" priority="633">
      <formula>$Z16="Reporte 1"</formula>
    </cfRule>
    <cfRule type="expression" dxfId="665" priority="634">
      <formula>$Z16="Informe 10"</formula>
    </cfRule>
    <cfRule type="expression" dxfId="664" priority="635">
      <formula>$Z16="Informe 9"</formula>
    </cfRule>
    <cfRule type="expression" dxfId="663" priority="636">
      <formula>$Z16="Informe 8"</formula>
    </cfRule>
    <cfRule type="expression" dxfId="662" priority="637">
      <formula>$Z16="Informe 7"</formula>
    </cfRule>
    <cfRule type="expression" dxfId="661" priority="638">
      <formula>$Z16="Informe 6"</formula>
    </cfRule>
    <cfRule type="expression" dxfId="660" priority="639">
      <formula>$Z16="Informe 5"</formula>
    </cfRule>
    <cfRule type="expression" dxfId="659" priority="640">
      <formula>$Z16="Informe 4"</formula>
    </cfRule>
    <cfRule type="expression" dxfId="658" priority="641">
      <formula>$Z16="Informe 3"</formula>
    </cfRule>
    <cfRule type="expression" dxfId="657" priority="642">
      <formula>$Z16="Informe 2"</formula>
    </cfRule>
    <cfRule type="expression" dxfId="656" priority="643">
      <formula>$Z16="Informe 1"</formula>
    </cfRule>
    <cfRule type="expression" dxfId="655" priority="644">
      <formula>$Z16="Gráfico 10"</formula>
    </cfRule>
    <cfRule type="expression" dxfId="654" priority="645">
      <formula>$Z16="Gráfico 25"</formula>
    </cfRule>
    <cfRule type="expression" dxfId="653" priority="646">
      <formula>$Z16="Gráfico 24"</formula>
    </cfRule>
    <cfRule type="expression" dxfId="652" priority="647">
      <formula>$Z16="Gráfico 23"</formula>
    </cfRule>
    <cfRule type="expression" dxfId="651" priority="648">
      <formula>$Z16="Gráfico 22"</formula>
    </cfRule>
    <cfRule type="expression" dxfId="650" priority="649">
      <formula>$Z16="Gráfico 21"</formula>
    </cfRule>
    <cfRule type="expression" dxfId="649" priority="650">
      <formula>$Z16="Gráfico 20"</formula>
    </cfRule>
    <cfRule type="expression" dxfId="648" priority="651">
      <formula>$Z16="Gráfico 18"</formula>
    </cfRule>
    <cfRule type="expression" dxfId="647" priority="652">
      <formula>$Z16="Gráfico 19"</formula>
    </cfRule>
    <cfRule type="expression" dxfId="646" priority="653">
      <formula>$Z16="Gráfico 17"</formula>
    </cfRule>
    <cfRule type="expression" dxfId="645" priority="654">
      <formula>$Z16="Gráfico 16"</formula>
    </cfRule>
    <cfRule type="expression" dxfId="644" priority="655">
      <formula>$Z16="Gráfico 15"</formula>
    </cfRule>
    <cfRule type="expression" dxfId="643" priority="656">
      <formula>$Z16="Gráfico 14"</formula>
    </cfRule>
    <cfRule type="expression" dxfId="642" priority="657">
      <formula>$Z16="Gráfico 12"</formula>
    </cfRule>
    <cfRule type="expression" dxfId="641" priority="658">
      <formula>$Z16="Gráfico 13"</formula>
    </cfRule>
    <cfRule type="expression" dxfId="640" priority="659">
      <formula>$Z16="Gráfico 11"</formula>
    </cfRule>
    <cfRule type="expression" dxfId="639" priority="660">
      <formula>$Z16="Gráfico 9"</formula>
    </cfRule>
    <cfRule type="expression" dxfId="638" priority="661">
      <formula>$Z16="Gráfico 8"</formula>
    </cfRule>
    <cfRule type="expression" dxfId="637" priority="662">
      <formula>$Z16="Gráfico 7"</formula>
    </cfRule>
    <cfRule type="expression" dxfId="636" priority="663">
      <formula>$Z16="Gráfico 6"</formula>
    </cfRule>
    <cfRule type="expression" dxfId="635" priority="664">
      <formula>$Z16="Gráfico 4"</formula>
    </cfRule>
    <cfRule type="expression" dxfId="634" priority="665">
      <formula>$Z16="Gráfico 3"</formula>
    </cfRule>
    <cfRule type="expression" dxfId="633" priority="666">
      <formula>$Z16="Gráfico 2"</formula>
    </cfRule>
    <cfRule type="expression" dxfId="632" priority="667">
      <formula>$Z16="Gráfico 1"</formula>
    </cfRule>
    <cfRule type="expression" dxfId="631" priority="668">
      <formula>$Z16="Gráfico 5"</formula>
    </cfRule>
  </conditionalFormatting>
  <conditionalFormatting sqref="M15:M19">
    <cfRule type="expression" dxfId="630" priority="595">
      <formula>$Z15="Reporte 2"</formula>
    </cfRule>
    <cfRule type="expression" dxfId="629" priority="596">
      <formula>$Z15="Reporte 1"</formula>
    </cfRule>
    <cfRule type="expression" dxfId="628" priority="597">
      <formula>$Z15="Informe 10"</formula>
    </cfRule>
    <cfRule type="expression" dxfId="627" priority="598">
      <formula>$Z15="Informe 9"</formula>
    </cfRule>
    <cfRule type="expression" dxfId="626" priority="599">
      <formula>$Z15="Informe 8"</formula>
    </cfRule>
    <cfRule type="expression" dxfId="625" priority="600">
      <formula>$Z15="Informe 7"</formula>
    </cfRule>
    <cfRule type="expression" dxfId="624" priority="601">
      <formula>$Z15="Informe 6"</formula>
    </cfRule>
    <cfRule type="expression" dxfId="623" priority="602">
      <formula>$Z15="Informe 5"</formula>
    </cfRule>
    <cfRule type="expression" dxfId="622" priority="603">
      <formula>$Z15="Informe 4"</formula>
    </cfRule>
    <cfRule type="expression" dxfId="621" priority="604">
      <formula>$Z15="Informe 3"</formula>
    </cfRule>
    <cfRule type="expression" dxfId="620" priority="605">
      <formula>$Z15="Informe 2"</formula>
    </cfRule>
    <cfRule type="expression" dxfId="619" priority="606">
      <formula>$Z15="Informe 1"</formula>
    </cfRule>
    <cfRule type="expression" dxfId="618" priority="607">
      <formula>$Z15="Gráfico 10"</formula>
    </cfRule>
    <cfRule type="expression" dxfId="617" priority="608">
      <formula>$Z15="Gráfico 25"</formula>
    </cfRule>
    <cfRule type="expression" dxfId="616" priority="609">
      <formula>$Z15="Gráfico 24"</formula>
    </cfRule>
    <cfRule type="expression" dxfId="615" priority="610">
      <formula>$Z15="Gráfico 23"</formula>
    </cfRule>
    <cfRule type="expression" dxfId="614" priority="611">
      <formula>$Z15="Gráfico 22"</formula>
    </cfRule>
    <cfRule type="expression" dxfId="613" priority="612">
      <formula>$Z15="Gráfico 21"</formula>
    </cfRule>
    <cfRule type="expression" dxfId="612" priority="613">
      <formula>$Z15="Gráfico 20"</formula>
    </cfRule>
    <cfRule type="expression" dxfId="611" priority="614">
      <formula>$Z15="Gráfico 18"</formula>
    </cfRule>
    <cfRule type="expression" dxfId="610" priority="615">
      <formula>$Z15="Gráfico 19"</formula>
    </cfRule>
    <cfRule type="expression" dxfId="609" priority="616">
      <formula>$Z15="Gráfico 17"</formula>
    </cfRule>
    <cfRule type="expression" dxfId="608" priority="617">
      <formula>$Z15="Gráfico 16"</formula>
    </cfRule>
    <cfRule type="expression" dxfId="607" priority="618">
      <formula>$Z15="Gráfico 15"</formula>
    </cfRule>
    <cfRule type="expression" dxfId="606" priority="619">
      <formula>$Z15="Gráfico 14"</formula>
    </cfRule>
    <cfRule type="expression" dxfId="605" priority="620">
      <formula>$Z15="Gráfico 12"</formula>
    </cfRule>
    <cfRule type="expression" dxfId="604" priority="621">
      <formula>$Z15="Gráfico 13"</formula>
    </cfRule>
    <cfRule type="expression" dxfId="603" priority="622">
      <formula>$Z15="Gráfico 11"</formula>
    </cfRule>
    <cfRule type="expression" dxfId="602" priority="623">
      <formula>$Z15="Gráfico 9"</formula>
    </cfRule>
    <cfRule type="expression" dxfId="601" priority="624">
      <formula>$Z15="Gráfico 8"</formula>
    </cfRule>
    <cfRule type="expression" dxfId="600" priority="625">
      <formula>$Z15="Gráfico 7"</formula>
    </cfRule>
    <cfRule type="expression" dxfId="599" priority="626">
      <formula>$Z15="Gráfico 6"</formula>
    </cfRule>
    <cfRule type="expression" dxfId="598" priority="627">
      <formula>$Z15="Gráfico 4"</formula>
    </cfRule>
    <cfRule type="expression" dxfId="597" priority="628">
      <formula>$Z15="Gráfico 3"</formula>
    </cfRule>
    <cfRule type="expression" dxfId="596" priority="629">
      <formula>$Z15="Gráfico 2"</formula>
    </cfRule>
    <cfRule type="expression" dxfId="595" priority="630">
      <formula>$Z15="Gráfico 1"</formula>
    </cfRule>
    <cfRule type="expression" dxfId="594" priority="631">
      <formula>$Z15="Gráfico 5"</formula>
    </cfRule>
  </conditionalFormatting>
  <conditionalFormatting sqref="M20">
    <cfRule type="expression" dxfId="593" priority="558">
      <formula>$Z20="Reporte 2"</formula>
    </cfRule>
    <cfRule type="expression" dxfId="592" priority="559">
      <formula>$Z20="Reporte 1"</formula>
    </cfRule>
    <cfRule type="expression" dxfId="591" priority="560">
      <formula>$Z20="Informe 10"</formula>
    </cfRule>
    <cfRule type="expression" dxfId="590" priority="561">
      <formula>$Z20="Informe 9"</formula>
    </cfRule>
    <cfRule type="expression" dxfId="589" priority="562">
      <formula>$Z20="Informe 8"</formula>
    </cfRule>
    <cfRule type="expression" dxfId="588" priority="563">
      <formula>$Z20="Informe 7"</formula>
    </cfRule>
    <cfRule type="expression" dxfId="587" priority="564">
      <formula>$Z20="Informe 6"</formula>
    </cfRule>
    <cfRule type="expression" dxfId="586" priority="565">
      <formula>$Z20="Informe 5"</formula>
    </cfRule>
    <cfRule type="expression" dxfId="585" priority="566">
      <formula>$Z20="Informe 4"</formula>
    </cfRule>
    <cfRule type="expression" dxfId="584" priority="567">
      <formula>$Z20="Informe 3"</formula>
    </cfRule>
    <cfRule type="expression" dxfId="583" priority="568">
      <formula>$Z20="Informe 2"</formula>
    </cfRule>
    <cfRule type="expression" dxfId="582" priority="569">
      <formula>$Z20="Informe 1"</formula>
    </cfRule>
    <cfRule type="expression" dxfId="581" priority="570">
      <formula>$Z20="Gráfico 10"</formula>
    </cfRule>
    <cfRule type="expression" dxfId="580" priority="571">
      <formula>$Z20="Gráfico 25"</formula>
    </cfRule>
    <cfRule type="expression" dxfId="579" priority="572">
      <formula>$Z20="Gráfico 24"</formula>
    </cfRule>
    <cfRule type="expression" dxfId="578" priority="573">
      <formula>$Z20="Gráfico 23"</formula>
    </cfRule>
    <cfRule type="expression" dxfId="577" priority="574">
      <formula>$Z20="Gráfico 22"</formula>
    </cfRule>
    <cfRule type="expression" dxfId="576" priority="575">
      <formula>$Z20="Gráfico 21"</formula>
    </cfRule>
    <cfRule type="expression" dxfId="575" priority="576">
      <formula>$Z20="Gráfico 20"</formula>
    </cfRule>
    <cfRule type="expression" dxfId="574" priority="577">
      <formula>$Z20="Gráfico 18"</formula>
    </cfRule>
    <cfRule type="expression" dxfId="573" priority="578">
      <formula>$Z20="Gráfico 19"</formula>
    </cfRule>
    <cfRule type="expression" dxfId="572" priority="579">
      <formula>$Z20="Gráfico 17"</formula>
    </cfRule>
    <cfRule type="expression" dxfId="571" priority="580">
      <formula>$Z20="Gráfico 16"</formula>
    </cfRule>
    <cfRule type="expression" dxfId="570" priority="581">
      <formula>$Z20="Gráfico 15"</formula>
    </cfRule>
    <cfRule type="expression" dxfId="569" priority="582">
      <formula>$Z20="Gráfico 14"</formula>
    </cfRule>
    <cfRule type="expression" dxfId="568" priority="583">
      <formula>$Z20="Gráfico 12"</formula>
    </cfRule>
    <cfRule type="expression" dxfId="567" priority="584">
      <formula>$Z20="Gráfico 13"</formula>
    </cfRule>
    <cfRule type="expression" dxfId="566" priority="585">
      <formula>$Z20="Gráfico 11"</formula>
    </cfRule>
    <cfRule type="expression" dxfId="565" priority="586">
      <formula>$Z20="Gráfico 9"</formula>
    </cfRule>
    <cfRule type="expression" dxfId="564" priority="587">
      <formula>$Z20="Gráfico 8"</formula>
    </cfRule>
    <cfRule type="expression" dxfId="563" priority="588">
      <formula>$Z20="Gráfico 7"</formula>
    </cfRule>
    <cfRule type="expression" dxfId="562" priority="589">
      <formula>$Z20="Gráfico 6"</formula>
    </cfRule>
    <cfRule type="expression" dxfId="561" priority="590">
      <formula>$Z20="Gráfico 4"</formula>
    </cfRule>
    <cfRule type="expression" dxfId="560" priority="591">
      <formula>$Z20="Gráfico 3"</formula>
    </cfRule>
    <cfRule type="expression" dxfId="559" priority="592">
      <formula>$Z20="Gráfico 2"</formula>
    </cfRule>
    <cfRule type="expression" dxfId="558" priority="593">
      <formula>$Z20="Gráfico 1"</formula>
    </cfRule>
    <cfRule type="expression" dxfId="557" priority="594">
      <formula>$Z20="Gráfico 5"</formula>
    </cfRule>
  </conditionalFormatting>
  <conditionalFormatting sqref="M21">
    <cfRule type="expression" dxfId="556" priority="521">
      <formula>$Z21="Reporte 2"</formula>
    </cfRule>
    <cfRule type="expression" dxfId="555" priority="522">
      <formula>$Z21="Reporte 1"</formula>
    </cfRule>
    <cfRule type="expression" dxfId="554" priority="523">
      <formula>$Z21="Informe 10"</formula>
    </cfRule>
    <cfRule type="expression" dxfId="553" priority="524">
      <formula>$Z21="Informe 9"</formula>
    </cfRule>
    <cfRule type="expression" dxfId="552" priority="525">
      <formula>$Z21="Informe 8"</formula>
    </cfRule>
    <cfRule type="expression" dxfId="551" priority="526">
      <formula>$Z21="Informe 7"</formula>
    </cfRule>
    <cfRule type="expression" dxfId="550" priority="527">
      <formula>$Z21="Informe 6"</formula>
    </cfRule>
    <cfRule type="expression" dxfId="549" priority="528">
      <formula>$Z21="Informe 5"</formula>
    </cfRule>
    <cfRule type="expression" dxfId="548" priority="529">
      <formula>$Z21="Informe 4"</formula>
    </cfRule>
    <cfRule type="expression" dxfId="547" priority="530">
      <formula>$Z21="Informe 3"</formula>
    </cfRule>
    <cfRule type="expression" dxfId="546" priority="531">
      <formula>$Z21="Informe 2"</formula>
    </cfRule>
    <cfRule type="expression" dxfId="545" priority="532">
      <formula>$Z21="Informe 1"</formula>
    </cfRule>
    <cfRule type="expression" dxfId="544" priority="533">
      <formula>$Z21="Gráfico 10"</formula>
    </cfRule>
    <cfRule type="expression" dxfId="543" priority="534">
      <formula>$Z21="Gráfico 25"</formula>
    </cfRule>
    <cfRule type="expression" dxfId="542" priority="535">
      <formula>$Z21="Gráfico 24"</formula>
    </cfRule>
    <cfRule type="expression" dxfId="541" priority="536">
      <formula>$Z21="Gráfico 23"</formula>
    </cfRule>
    <cfRule type="expression" dxfId="540" priority="537">
      <formula>$Z21="Gráfico 22"</formula>
    </cfRule>
    <cfRule type="expression" dxfId="539" priority="538">
      <formula>$Z21="Gráfico 21"</formula>
    </cfRule>
    <cfRule type="expression" dxfId="538" priority="539">
      <formula>$Z21="Gráfico 20"</formula>
    </cfRule>
    <cfRule type="expression" dxfId="537" priority="540">
      <formula>$Z21="Gráfico 18"</formula>
    </cfRule>
    <cfRule type="expression" dxfId="536" priority="541">
      <formula>$Z21="Gráfico 19"</formula>
    </cfRule>
    <cfRule type="expression" dxfId="535" priority="542">
      <formula>$Z21="Gráfico 17"</formula>
    </cfRule>
    <cfRule type="expression" dxfId="534" priority="543">
      <formula>$Z21="Gráfico 16"</formula>
    </cfRule>
    <cfRule type="expression" dxfId="533" priority="544">
      <formula>$Z21="Gráfico 15"</formula>
    </cfRule>
    <cfRule type="expression" dxfId="532" priority="545">
      <formula>$Z21="Gráfico 14"</formula>
    </cfRule>
    <cfRule type="expression" dxfId="531" priority="546">
      <formula>$Z21="Gráfico 12"</formula>
    </cfRule>
    <cfRule type="expression" dxfId="530" priority="547">
      <formula>$Z21="Gráfico 13"</formula>
    </cfRule>
    <cfRule type="expression" dxfId="529" priority="548">
      <formula>$Z21="Gráfico 11"</formula>
    </cfRule>
    <cfRule type="expression" dxfId="528" priority="549">
      <formula>$Z21="Gráfico 9"</formula>
    </cfRule>
    <cfRule type="expression" dxfId="527" priority="550">
      <formula>$Z21="Gráfico 8"</formula>
    </cfRule>
    <cfRule type="expression" dxfId="526" priority="551">
      <formula>$Z21="Gráfico 7"</formula>
    </cfRule>
    <cfRule type="expression" dxfId="525" priority="552">
      <formula>$Z21="Gráfico 6"</formula>
    </cfRule>
    <cfRule type="expression" dxfId="524" priority="553">
      <formula>$Z21="Gráfico 4"</formula>
    </cfRule>
    <cfRule type="expression" dxfId="523" priority="554">
      <formula>$Z21="Gráfico 3"</formula>
    </cfRule>
    <cfRule type="expression" dxfId="522" priority="555">
      <formula>$Z21="Gráfico 2"</formula>
    </cfRule>
    <cfRule type="expression" dxfId="521" priority="556">
      <formula>$Z21="Gráfico 1"</formula>
    </cfRule>
    <cfRule type="expression" dxfId="520" priority="557">
      <formula>$Z21="Gráfico 5"</formula>
    </cfRule>
  </conditionalFormatting>
  <conditionalFormatting sqref="M22">
    <cfRule type="expression" dxfId="519" priority="484">
      <formula>$Z22="Reporte 2"</formula>
    </cfRule>
    <cfRule type="expression" dxfId="518" priority="485">
      <formula>$Z22="Reporte 1"</formula>
    </cfRule>
    <cfRule type="expression" dxfId="517" priority="486">
      <formula>$Z22="Informe 10"</formula>
    </cfRule>
    <cfRule type="expression" dxfId="516" priority="487">
      <formula>$Z22="Informe 9"</formula>
    </cfRule>
    <cfRule type="expression" dxfId="515" priority="488">
      <formula>$Z22="Informe 8"</formula>
    </cfRule>
    <cfRule type="expression" dxfId="514" priority="489">
      <formula>$Z22="Informe 7"</formula>
    </cfRule>
    <cfRule type="expression" dxfId="513" priority="490">
      <formula>$Z22="Informe 6"</formula>
    </cfRule>
    <cfRule type="expression" dxfId="512" priority="491">
      <formula>$Z22="Informe 5"</formula>
    </cfRule>
    <cfRule type="expression" dxfId="511" priority="492">
      <formula>$Z22="Informe 4"</formula>
    </cfRule>
    <cfRule type="expression" dxfId="510" priority="493">
      <formula>$Z22="Informe 3"</formula>
    </cfRule>
    <cfRule type="expression" dxfId="509" priority="494">
      <formula>$Z22="Informe 2"</formula>
    </cfRule>
    <cfRule type="expression" dxfId="508" priority="495">
      <formula>$Z22="Informe 1"</formula>
    </cfRule>
    <cfRule type="expression" dxfId="507" priority="496">
      <formula>$Z22="Gráfico 10"</formula>
    </cfRule>
    <cfRule type="expression" dxfId="506" priority="497">
      <formula>$Z22="Gráfico 25"</formula>
    </cfRule>
    <cfRule type="expression" dxfId="505" priority="498">
      <formula>$Z22="Gráfico 24"</formula>
    </cfRule>
    <cfRule type="expression" dxfId="504" priority="499">
      <formula>$Z22="Gráfico 23"</formula>
    </cfRule>
    <cfRule type="expression" dxfId="503" priority="500">
      <formula>$Z22="Gráfico 22"</formula>
    </cfRule>
    <cfRule type="expression" dxfId="502" priority="501">
      <formula>$Z22="Gráfico 21"</formula>
    </cfRule>
    <cfRule type="expression" dxfId="501" priority="502">
      <formula>$Z22="Gráfico 20"</formula>
    </cfRule>
    <cfRule type="expression" dxfId="500" priority="503">
      <formula>$Z22="Gráfico 18"</formula>
    </cfRule>
    <cfRule type="expression" dxfId="499" priority="504">
      <formula>$Z22="Gráfico 19"</formula>
    </cfRule>
    <cfRule type="expression" dxfId="498" priority="505">
      <formula>$Z22="Gráfico 17"</formula>
    </cfRule>
    <cfRule type="expression" dxfId="497" priority="506">
      <formula>$Z22="Gráfico 16"</formula>
    </cfRule>
    <cfRule type="expression" dxfId="496" priority="507">
      <formula>$Z22="Gráfico 15"</formula>
    </cfRule>
    <cfRule type="expression" dxfId="495" priority="508">
      <formula>$Z22="Gráfico 14"</formula>
    </cfRule>
    <cfRule type="expression" dxfId="494" priority="509">
      <formula>$Z22="Gráfico 12"</formula>
    </cfRule>
    <cfRule type="expression" dxfId="493" priority="510">
      <formula>$Z22="Gráfico 13"</formula>
    </cfRule>
    <cfRule type="expression" dxfId="492" priority="511">
      <formula>$Z22="Gráfico 11"</formula>
    </cfRule>
    <cfRule type="expression" dxfId="491" priority="512">
      <formula>$Z22="Gráfico 9"</formula>
    </cfRule>
    <cfRule type="expression" dxfId="490" priority="513">
      <formula>$Z22="Gráfico 8"</formula>
    </cfRule>
    <cfRule type="expression" dxfId="489" priority="514">
      <formula>$Z22="Gráfico 7"</formula>
    </cfRule>
    <cfRule type="expression" dxfId="488" priority="515">
      <formula>$Z22="Gráfico 6"</formula>
    </cfRule>
    <cfRule type="expression" dxfId="487" priority="516">
      <formula>$Z22="Gráfico 4"</formula>
    </cfRule>
    <cfRule type="expression" dxfId="486" priority="517">
      <formula>$Z22="Gráfico 3"</formula>
    </cfRule>
    <cfRule type="expression" dxfId="485" priority="518">
      <formula>$Z22="Gráfico 2"</formula>
    </cfRule>
    <cfRule type="expression" dxfId="484" priority="519">
      <formula>$Z22="Gráfico 1"</formula>
    </cfRule>
    <cfRule type="expression" dxfId="483" priority="520">
      <formula>$Z22="Gráfico 5"</formula>
    </cfRule>
  </conditionalFormatting>
  <conditionalFormatting sqref="M23">
    <cfRule type="expression" dxfId="482" priority="447">
      <formula>$Z23="Reporte 2"</formula>
    </cfRule>
    <cfRule type="expression" dxfId="481" priority="448">
      <formula>$Z23="Reporte 1"</formula>
    </cfRule>
    <cfRule type="expression" dxfId="480" priority="449">
      <formula>$Z23="Informe 10"</formula>
    </cfRule>
    <cfRule type="expression" dxfId="479" priority="450">
      <formula>$Z23="Informe 9"</formula>
    </cfRule>
    <cfRule type="expression" dxfId="478" priority="451">
      <formula>$Z23="Informe 8"</formula>
    </cfRule>
    <cfRule type="expression" dxfId="477" priority="452">
      <formula>$Z23="Informe 7"</formula>
    </cfRule>
    <cfRule type="expression" dxfId="476" priority="453">
      <formula>$Z23="Informe 6"</formula>
    </cfRule>
    <cfRule type="expression" dxfId="475" priority="454">
      <formula>$Z23="Informe 5"</formula>
    </cfRule>
    <cfRule type="expression" dxfId="474" priority="455">
      <formula>$Z23="Informe 4"</formula>
    </cfRule>
    <cfRule type="expression" dxfId="473" priority="456">
      <formula>$Z23="Informe 3"</formula>
    </cfRule>
    <cfRule type="expression" dxfId="472" priority="457">
      <formula>$Z23="Informe 2"</formula>
    </cfRule>
    <cfRule type="expression" dxfId="471" priority="458">
      <formula>$Z23="Informe 1"</formula>
    </cfRule>
    <cfRule type="expression" dxfId="470" priority="459">
      <formula>$Z23="Gráfico 10"</formula>
    </cfRule>
    <cfRule type="expression" dxfId="469" priority="460">
      <formula>$Z23="Gráfico 25"</formula>
    </cfRule>
    <cfRule type="expression" dxfId="468" priority="461">
      <formula>$Z23="Gráfico 24"</formula>
    </cfRule>
    <cfRule type="expression" dxfId="467" priority="462">
      <formula>$Z23="Gráfico 23"</formula>
    </cfRule>
    <cfRule type="expression" dxfId="466" priority="463">
      <formula>$Z23="Gráfico 22"</formula>
    </cfRule>
    <cfRule type="expression" dxfId="465" priority="464">
      <formula>$Z23="Gráfico 21"</formula>
    </cfRule>
    <cfRule type="expression" dxfId="464" priority="465">
      <formula>$Z23="Gráfico 20"</formula>
    </cfRule>
    <cfRule type="expression" dxfId="463" priority="466">
      <formula>$Z23="Gráfico 18"</formula>
    </cfRule>
    <cfRule type="expression" dxfId="462" priority="467">
      <formula>$Z23="Gráfico 19"</formula>
    </cfRule>
    <cfRule type="expression" dxfId="461" priority="468">
      <formula>$Z23="Gráfico 17"</formula>
    </cfRule>
    <cfRule type="expression" dxfId="460" priority="469">
      <formula>$Z23="Gráfico 16"</formula>
    </cfRule>
    <cfRule type="expression" dxfId="459" priority="470">
      <formula>$Z23="Gráfico 15"</formula>
    </cfRule>
    <cfRule type="expression" dxfId="458" priority="471">
      <formula>$Z23="Gráfico 14"</formula>
    </cfRule>
    <cfRule type="expression" dxfId="457" priority="472">
      <formula>$Z23="Gráfico 12"</formula>
    </cfRule>
    <cfRule type="expression" dxfId="456" priority="473">
      <formula>$Z23="Gráfico 13"</formula>
    </cfRule>
    <cfRule type="expression" dxfId="455" priority="474">
      <formula>$Z23="Gráfico 11"</formula>
    </cfRule>
    <cfRule type="expression" dxfId="454" priority="475">
      <formula>$Z23="Gráfico 9"</formula>
    </cfRule>
    <cfRule type="expression" dxfId="453" priority="476">
      <formula>$Z23="Gráfico 8"</formula>
    </cfRule>
    <cfRule type="expression" dxfId="452" priority="477">
      <formula>$Z23="Gráfico 7"</formula>
    </cfRule>
    <cfRule type="expression" dxfId="451" priority="478">
      <formula>$Z23="Gráfico 6"</formula>
    </cfRule>
    <cfRule type="expression" dxfId="450" priority="479">
      <formula>$Z23="Gráfico 4"</formula>
    </cfRule>
    <cfRule type="expression" dxfId="449" priority="480">
      <formula>$Z23="Gráfico 3"</formula>
    </cfRule>
    <cfRule type="expression" dxfId="448" priority="481">
      <formula>$Z23="Gráfico 2"</formula>
    </cfRule>
    <cfRule type="expression" dxfId="447" priority="482">
      <formula>$Z23="Gráfico 1"</formula>
    </cfRule>
    <cfRule type="expression" dxfId="446" priority="483">
      <formula>$Z23="Gráfico 5"</formula>
    </cfRule>
  </conditionalFormatting>
  <conditionalFormatting sqref="M24">
    <cfRule type="expression" dxfId="445" priority="410">
      <formula>$Z24="Reporte 2"</formula>
    </cfRule>
    <cfRule type="expression" dxfId="444" priority="411">
      <formula>$Z24="Reporte 1"</formula>
    </cfRule>
    <cfRule type="expression" dxfId="443" priority="412">
      <formula>$Z24="Informe 10"</formula>
    </cfRule>
    <cfRule type="expression" dxfId="442" priority="413">
      <formula>$Z24="Informe 9"</formula>
    </cfRule>
    <cfRule type="expression" dxfId="441" priority="414">
      <formula>$Z24="Informe 8"</formula>
    </cfRule>
    <cfRule type="expression" dxfId="440" priority="415">
      <formula>$Z24="Informe 7"</formula>
    </cfRule>
    <cfRule type="expression" dxfId="439" priority="416">
      <formula>$Z24="Informe 6"</formula>
    </cfRule>
    <cfRule type="expression" dxfId="438" priority="417">
      <formula>$Z24="Informe 5"</formula>
    </cfRule>
    <cfRule type="expression" dxfId="437" priority="418">
      <formula>$Z24="Informe 4"</formula>
    </cfRule>
    <cfRule type="expression" dxfId="436" priority="419">
      <formula>$Z24="Informe 3"</formula>
    </cfRule>
    <cfRule type="expression" dxfId="435" priority="420">
      <formula>$Z24="Informe 2"</formula>
    </cfRule>
    <cfRule type="expression" dxfId="434" priority="421">
      <formula>$Z24="Informe 1"</formula>
    </cfRule>
    <cfRule type="expression" dxfId="433" priority="422">
      <formula>$Z24="Gráfico 10"</formula>
    </cfRule>
    <cfRule type="expression" dxfId="432" priority="423">
      <formula>$Z24="Gráfico 25"</formula>
    </cfRule>
    <cfRule type="expression" dxfId="431" priority="424">
      <formula>$Z24="Gráfico 24"</formula>
    </cfRule>
    <cfRule type="expression" dxfId="430" priority="425">
      <formula>$Z24="Gráfico 23"</formula>
    </cfRule>
    <cfRule type="expression" dxfId="429" priority="426">
      <formula>$Z24="Gráfico 22"</formula>
    </cfRule>
    <cfRule type="expression" dxfId="428" priority="427">
      <formula>$Z24="Gráfico 21"</formula>
    </cfRule>
    <cfRule type="expression" dxfId="427" priority="428">
      <formula>$Z24="Gráfico 20"</formula>
    </cfRule>
    <cfRule type="expression" dxfId="426" priority="429">
      <formula>$Z24="Gráfico 18"</formula>
    </cfRule>
    <cfRule type="expression" dxfId="425" priority="430">
      <formula>$Z24="Gráfico 19"</formula>
    </cfRule>
    <cfRule type="expression" dxfId="424" priority="431">
      <formula>$Z24="Gráfico 17"</formula>
    </cfRule>
    <cfRule type="expression" dxfId="423" priority="432">
      <formula>$Z24="Gráfico 16"</formula>
    </cfRule>
    <cfRule type="expression" dxfId="422" priority="433">
      <formula>$Z24="Gráfico 15"</formula>
    </cfRule>
    <cfRule type="expression" dxfId="421" priority="434">
      <formula>$Z24="Gráfico 14"</formula>
    </cfRule>
    <cfRule type="expression" dxfId="420" priority="435">
      <formula>$Z24="Gráfico 12"</formula>
    </cfRule>
    <cfRule type="expression" dxfId="419" priority="436">
      <formula>$Z24="Gráfico 13"</formula>
    </cfRule>
    <cfRule type="expression" dxfId="418" priority="437">
      <formula>$Z24="Gráfico 11"</formula>
    </cfRule>
    <cfRule type="expression" dxfId="417" priority="438">
      <formula>$Z24="Gráfico 9"</formula>
    </cfRule>
    <cfRule type="expression" dxfId="416" priority="439">
      <formula>$Z24="Gráfico 8"</formula>
    </cfRule>
    <cfRule type="expression" dxfId="415" priority="440">
      <formula>$Z24="Gráfico 7"</formula>
    </cfRule>
    <cfRule type="expression" dxfId="414" priority="441">
      <formula>$Z24="Gráfico 6"</formula>
    </cfRule>
    <cfRule type="expression" dxfId="413" priority="442">
      <formula>$Z24="Gráfico 4"</formula>
    </cfRule>
    <cfRule type="expression" dxfId="412" priority="443">
      <formula>$Z24="Gráfico 3"</formula>
    </cfRule>
    <cfRule type="expression" dxfId="411" priority="444">
      <formula>$Z24="Gráfico 2"</formula>
    </cfRule>
    <cfRule type="expression" dxfId="410" priority="445">
      <formula>$Z24="Gráfico 1"</formula>
    </cfRule>
    <cfRule type="expression" dxfId="409" priority="446">
      <formula>$Z24="Gráfico 5"</formula>
    </cfRule>
  </conditionalFormatting>
  <conditionalFormatting sqref="M25">
    <cfRule type="expression" dxfId="408" priority="373">
      <formula>$Z25="Reporte 2"</formula>
    </cfRule>
    <cfRule type="expression" dxfId="407" priority="374">
      <formula>$Z25="Reporte 1"</formula>
    </cfRule>
    <cfRule type="expression" dxfId="406" priority="375">
      <formula>$Z25="Informe 10"</formula>
    </cfRule>
    <cfRule type="expression" dxfId="405" priority="376">
      <formula>$Z25="Informe 9"</formula>
    </cfRule>
    <cfRule type="expression" dxfId="404" priority="377">
      <formula>$Z25="Informe 8"</formula>
    </cfRule>
    <cfRule type="expression" dxfId="403" priority="378">
      <formula>$Z25="Informe 7"</formula>
    </cfRule>
    <cfRule type="expression" dxfId="402" priority="379">
      <formula>$Z25="Informe 6"</formula>
    </cfRule>
    <cfRule type="expression" dxfId="401" priority="380">
      <formula>$Z25="Informe 5"</formula>
    </cfRule>
    <cfRule type="expression" dxfId="400" priority="381">
      <formula>$Z25="Informe 4"</formula>
    </cfRule>
    <cfRule type="expression" dxfId="399" priority="382">
      <formula>$Z25="Informe 3"</formula>
    </cfRule>
    <cfRule type="expression" dxfId="398" priority="383">
      <formula>$Z25="Informe 2"</formula>
    </cfRule>
    <cfRule type="expression" dxfId="397" priority="384">
      <formula>$Z25="Informe 1"</formula>
    </cfRule>
    <cfRule type="expression" dxfId="396" priority="385">
      <formula>$Z25="Gráfico 10"</formula>
    </cfRule>
    <cfRule type="expression" dxfId="395" priority="386">
      <formula>$Z25="Gráfico 25"</formula>
    </cfRule>
    <cfRule type="expression" dxfId="394" priority="387">
      <formula>$Z25="Gráfico 24"</formula>
    </cfRule>
    <cfRule type="expression" dxfId="393" priority="388">
      <formula>$Z25="Gráfico 23"</formula>
    </cfRule>
    <cfRule type="expression" dxfId="392" priority="389">
      <formula>$Z25="Gráfico 22"</formula>
    </cfRule>
    <cfRule type="expression" dxfId="391" priority="390">
      <formula>$Z25="Gráfico 21"</formula>
    </cfRule>
    <cfRule type="expression" dxfId="390" priority="391">
      <formula>$Z25="Gráfico 20"</formula>
    </cfRule>
    <cfRule type="expression" dxfId="389" priority="392">
      <formula>$Z25="Gráfico 18"</formula>
    </cfRule>
    <cfRule type="expression" dxfId="388" priority="393">
      <formula>$Z25="Gráfico 19"</formula>
    </cfRule>
    <cfRule type="expression" dxfId="387" priority="394">
      <formula>$Z25="Gráfico 17"</formula>
    </cfRule>
    <cfRule type="expression" dxfId="386" priority="395">
      <formula>$Z25="Gráfico 16"</formula>
    </cfRule>
    <cfRule type="expression" dxfId="385" priority="396">
      <formula>$Z25="Gráfico 15"</formula>
    </cfRule>
    <cfRule type="expression" dxfId="384" priority="397">
      <formula>$Z25="Gráfico 14"</formula>
    </cfRule>
    <cfRule type="expression" dxfId="383" priority="398">
      <formula>$Z25="Gráfico 12"</formula>
    </cfRule>
    <cfRule type="expression" dxfId="382" priority="399">
      <formula>$Z25="Gráfico 13"</formula>
    </cfRule>
    <cfRule type="expression" dxfId="381" priority="400">
      <formula>$Z25="Gráfico 11"</formula>
    </cfRule>
    <cfRule type="expression" dxfId="380" priority="401">
      <formula>$Z25="Gráfico 9"</formula>
    </cfRule>
    <cfRule type="expression" dxfId="379" priority="402">
      <formula>$Z25="Gráfico 8"</formula>
    </cfRule>
    <cfRule type="expression" dxfId="378" priority="403">
      <formula>$Z25="Gráfico 7"</formula>
    </cfRule>
    <cfRule type="expression" dxfId="377" priority="404">
      <formula>$Z25="Gráfico 6"</formula>
    </cfRule>
    <cfRule type="expression" dxfId="376" priority="405">
      <formula>$Z25="Gráfico 4"</formula>
    </cfRule>
    <cfRule type="expression" dxfId="375" priority="406">
      <formula>$Z25="Gráfico 3"</formula>
    </cfRule>
    <cfRule type="expression" dxfId="374" priority="407">
      <formula>$Z25="Gráfico 2"</formula>
    </cfRule>
    <cfRule type="expression" dxfId="373" priority="408">
      <formula>$Z25="Gráfico 1"</formula>
    </cfRule>
    <cfRule type="expression" dxfId="372" priority="409">
      <formula>$Z25="Gráfico 5"</formula>
    </cfRule>
  </conditionalFormatting>
  <conditionalFormatting sqref="M34">
    <cfRule type="expression" dxfId="371" priority="336">
      <formula>$Z34="Reporte 2"</formula>
    </cfRule>
    <cfRule type="expression" dxfId="370" priority="337">
      <formula>$Z34="Reporte 1"</formula>
    </cfRule>
    <cfRule type="expression" dxfId="369" priority="338">
      <formula>$Z34="Informe 10"</formula>
    </cfRule>
    <cfRule type="expression" dxfId="368" priority="339">
      <formula>$Z34="Informe 9"</formula>
    </cfRule>
    <cfRule type="expression" dxfId="367" priority="340">
      <formula>$Z34="Informe 8"</formula>
    </cfRule>
    <cfRule type="expression" dxfId="366" priority="341">
      <formula>$Z34="Informe 7"</formula>
    </cfRule>
    <cfRule type="expression" dxfId="365" priority="342">
      <formula>$Z34="Informe 6"</formula>
    </cfRule>
    <cfRule type="expression" dxfId="364" priority="343">
      <formula>$Z34="Informe 5"</formula>
    </cfRule>
    <cfRule type="expression" dxfId="363" priority="344">
      <formula>$Z34="Informe 4"</formula>
    </cfRule>
    <cfRule type="expression" dxfId="362" priority="345">
      <formula>$Z34="Informe 3"</formula>
    </cfRule>
    <cfRule type="expression" dxfId="361" priority="346">
      <formula>$Z34="Informe 2"</formula>
    </cfRule>
    <cfRule type="expression" dxfId="360" priority="347">
      <formula>$Z34="Informe 1"</formula>
    </cfRule>
    <cfRule type="expression" dxfId="359" priority="348">
      <formula>$Z34="Gráfico 10"</formula>
    </cfRule>
    <cfRule type="expression" dxfId="358" priority="349">
      <formula>$Z34="Gráfico 25"</formula>
    </cfRule>
    <cfRule type="expression" dxfId="357" priority="350">
      <formula>$Z34="Gráfico 24"</formula>
    </cfRule>
    <cfRule type="expression" dxfId="356" priority="351">
      <formula>$Z34="Gráfico 23"</formula>
    </cfRule>
    <cfRule type="expression" dxfId="355" priority="352">
      <formula>$Z34="Gráfico 22"</formula>
    </cfRule>
    <cfRule type="expression" dxfId="354" priority="353">
      <formula>$Z34="Gráfico 21"</formula>
    </cfRule>
    <cfRule type="expression" dxfId="353" priority="354">
      <formula>$Z34="Gráfico 20"</formula>
    </cfRule>
    <cfRule type="expression" dxfId="352" priority="355">
      <formula>$Z34="Gráfico 18"</formula>
    </cfRule>
    <cfRule type="expression" dxfId="351" priority="356">
      <formula>$Z34="Gráfico 19"</formula>
    </cfRule>
    <cfRule type="expression" dxfId="350" priority="357">
      <formula>$Z34="Gráfico 17"</formula>
    </cfRule>
    <cfRule type="expression" dxfId="349" priority="358">
      <formula>$Z34="Gráfico 16"</formula>
    </cfRule>
    <cfRule type="expression" dxfId="348" priority="359">
      <formula>$Z34="Gráfico 15"</formula>
    </cfRule>
    <cfRule type="expression" dxfId="347" priority="360">
      <formula>$Z34="Gráfico 14"</formula>
    </cfRule>
    <cfRule type="expression" dxfId="346" priority="361">
      <formula>$Z34="Gráfico 12"</formula>
    </cfRule>
    <cfRule type="expression" dxfId="345" priority="362">
      <formula>$Z34="Gráfico 13"</formula>
    </cfRule>
    <cfRule type="expression" dxfId="344" priority="363">
      <formula>$Z34="Gráfico 11"</formula>
    </cfRule>
    <cfRule type="expression" dxfId="343" priority="364">
      <formula>$Z34="Gráfico 9"</formula>
    </cfRule>
    <cfRule type="expression" dxfId="342" priority="365">
      <formula>$Z34="Gráfico 8"</formula>
    </cfRule>
    <cfRule type="expression" dxfId="341" priority="366">
      <formula>$Z34="Gráfico 7"</formula>
    </cfRule>
    <cfRule type="expression" dxfId="340" priority="367">
      <formula>$Z34="Gráfico 6"</formula>
    </cfRule>
    <cfRule type="expression" dxfId="339" priority="368">
      <formula>$Z34="Gráfico 4"</formula>
    </cfRule>
    <cfRule type="expression" dxfId="338" priority="369">
      <formula>$Z34="Gráfico 3"</formula>
    </cfRule>
    <cfRule type="expression" dxfId="337" priority="370">
      <formula>$Z34="Gráfico 2"</formula>
    </cfRule>
    <cfRule type="expression" dxfId="336" priority="371">
      <formula>$Z34="Gráfico 1"</formula>
    </cfRule>
    <cfRule type="expression" dxfId="335" priority="372">
      <formula>$Z34="Gráfico 5"</formula>
    </cfRule>
  </conditionalFormatting>
  <conditionalFormatting sqref="M36">
    <cfRule type="expression" dxfId="334" priority="299">
      <formula>$Z36="Reporte 2"</formula>
    </cfRule>
    <cfRule type="expression" dxfId="333" priority="300">
      <formula>$Z36="Reporte 1"</formula>
    </cfRule>
    <cfRule type="expression" dxfId="332" priority="301">
      <formula>$Z36="Informe 10"</formula>
    </cfRule>
    <cfRule type="expression" dxfId="331" priority="302">
      <formula>$Z36="Informe 9"</formula>
    </cfRule>
    <cfRule type="expression" dxfId="330" priority="303">
      <formula>$Z36="Informe 8"</formula>
    </cfRule>
    <cfRule type="expression" dxfId="329" priority="304">
      <formula>$Z36="Informe 7"</formula>
    </cfRule>
    <cfRule type="expression" dxfId="328" priority="305">
      <formula>$Z36="Informe 6"</formula>
    </cfRule>
    <cfRule type="expression" dxfId="327" priority="306">
      <formula>$Z36="Informe 5"</formula>
    </cfRule>
    <cfRule type="expression" dxfId="326" priority="307">
      <formula>$Z36="Informe 4"</formula>
    </cfRule>
    <cfRule type="expression" dxfId="325" priority="308">
      <formula>$Z36="Informe 3"</formula>
    </cfRule>
    <cfRule type="expression" dxfId="324" priority="309">
      <formula>$Z36="Informe 2"</formula>
    </cfRule>
    <cfRule type="expression" dxfId="323" priority="310">
      <formula>$Z36="Informe 1"</formula>
    </cfRule>
    <cfRule type="expression" dxfId="322" priority="311">
      <formula>$Z36="Gráfico 10"</formula>
    </cfRule>
    <cfRule type="expression" dxfId="321" priority="312">
      <formula>$Z36="Gráfico 25"</formula>
    </cfRule>
    <cfRule type="expression" dxfId="320" priority="313">
      <formula>$Z36="Gráfico 24"</formula>
    </cfRule>
    <cfRule type="expression" dxfId="319" priority="314">
      <formula>$Z36="Gráfico 23"</formula>
    </cfRule>
    <cfRule type="expression" dxfId="318" priority="315">
      <formula>$Z36="Gráfico 22"</formula>
    </cfRule>
    <cfRule type="expression" dxfId="317" priority="316">
      <formula>$Z36="Gráfico 21"</formula>
    </cfRule>
    <cfRule type="expression" dxfId="316" priority="317">
      <formula>$Z36="Gráfico 20"</formula>
    </cfRule>
    <cfRule type="expression" dxfId="315" priority="318">
      <formula>$Z36="Gráfico 18"</formula>
    </cfRule>
    <cfRule type="expression" dxfId="314" priority="319">
      <formula>$Z36="Gráfico 19"</formula>
    </cfRule>
    <cfRule type="expression" dxfId="313" priority="320">
      <formula>$Z36="Gráfico 17"</formula>
    </cfRule>
    <cfRule type="expression" dxfId="312" priority="321">
      <formula>$Z36="Gráfico 16"</formula>
    </cfRule>
    <cfRule type="expression" dxfId="311" priority="322">
      <formula>$Z36="Gráfico 15"</formula>
    </cfRule>
    <cfRule type="expression" dxfId="310" priority="323">
      <formula>$Z36="Gráfico 14"</formula>
    </cfRule>
    <cfRule type="expression" dxfId="309" priority="324">
      <formula>$Z36="Gráfico 12"</formula>
    </cfRule>
    <cfRule type="expression" dxfId="308" priority="325">
      <formula>$Z36="Gráfico 13"</formula>
    </cfRule>
    <cfRule type="expression" dxfId="307" priority="326">
      <formula>$Z36="Gráfico 11"</formula>
    </cfRule>
    <cfRule type="expression" dxfId="306" priority="327">
      <formula>$Z36="Gráfico 9"</formula>
    </cfRule>
    <cfRule type="expression" dxfId="305" priority="328">
      <formula>$Z36="Gráfico 8"</formula>
    </cfRule>
    <cfRule type="expression" dxfId="304" priority="329">
      <formula>$Z36="Gráfico 7"</formula>
    </cfRule>
    <cfRule type="expression" dxfId="303" priority="330">
      <formula>$Z36="Gráfico 6"</formula>
    </cfRule>
    <cfRule type="expression" dxfId="302" priority="331">
      <formula>$Z36="Gráfico 4"</formula>
    </cfRule>
    <cfRule type="expression" dxfId="301" priority="332">
      <formula>$Z36="Gráfico 3"</formula>
    </cfRule>
    <cfRule type="expression" dxfId="300" priority="333">
      <formula>$Z36="Gráfico 2"</formula>
    </cfRule>
    <cfRule type="expression" dxfId="299" priority="334">
      <formula>$Z36="Gráfico 1"</formula>
    </cfRule>
    <cfRule type="expression" dxfId="298" priority="335">
      <formula>$Z36="Gráfico 5"</formula>
    </cfRule>
  </conditionalFormatting>
  <conditionalFormatting sqref="M35">
    <cfRule type="expression" dxfId="297" priority="262">
      <formula>$Z35="Reporte 2"</formula>
    </cfRule>
    <cfRule type="expression" dxfId="296" priority="263">
      <formula>$Z35="Reporte 1"</formula>
    </cfRule>
    <cfRule type="expression" dxfId="295" priority="264">
      <formula>$Z35="Informe 10"</formula>
    </cfRule>
    <cfRule type="expression" dxfId="294" priority="265">
      <formula>$Z35="Informe 9"</formula>
    </cfRule>
    <cfRule type="expression" dxfId="293" priority="266">
      <formula>$Z35="Informe 8"</formula>
    </cfRule>
    <cfRule type="expression" dxfId="292" priority="267">
      <formula>$Z35="Informe 7"</formula>
    </cfRule>
    <cfRule type="expression" dxfId="291" priority="268">
      <formula>$Z35="Informe 6"</formula>
    </cfRule>
    <cfRule type="expression" dxfId="290" priority="269">
      <formula>$Z35="Informe 5"</formula>
    </cfRule>
    <cfRule type="expression" dxfId="289" priority="270">
      <formula>$Z35="Informe 4"</formula>
    </cfRule>
    <cfRule type="expression" dxfId="288" priority="271">
      <formula>$Z35="Informe 3"</formula>
    </cfRule>
    <cfRule type="expression" dxfId="287" priority="272">
      <formula>$Z35="Informe 2"</formula>
    </cfRule>
    <cfRule type="expression" dxfId="286" priority="273">
      <formula>$Z35="Informe 1"</formula>
    </cfRule>
    <cfRule type="expression" dxfId="285" priority="274">
      <formula>$Z35="Gráfico 10"</formula>
    </cfRule>
    <cfRule type="expression" dxfId="284" priority="275">
      <formula>$Z35="Gráfico 25"</formula>
    </cfRule>
    <cfRule type="expression" dxfId="283" priority="276">
      <formula>$Z35="Gráfico 24"</formula>
    </cfRule>
    <cfRule type="expression" dxfId="282" priority="277">
      <formula>$Z35="Gráfico 23"</formula>
    </cfRule>
    <cfRule type="expression" dxfId="281" priority="278">
      <formula>$Z35="Gráfico 22"</formula>
    </cfRule>
    <cfRule type="expression" dxfId="280" priority="279">
      <formula>$Z35="Gráfico 21"</formula>
    </cfRule>
    <cfRule type="expression" dxfId="279" priority="280">
      <formula>$Z35="Gráfico 20"</formula>
    </cfRule>
    <cfRule type="expression" dxfId="278" priority="281">
      <formula>$Z35="Gráfico 18"</formula>
    </cfRule>
    <cfRule type="expression" dxfId="277" priority="282">
      <formula>$Z35="Gráfico 19"</formula>
    </cfRule>
    <cfRule type="expression" dxfId="276" priority="283">
      <formula>$Z35="Gráfico 17"</formula>
    </cfRule>
    <cfRule type="expression" dxfId="275" priority="284">
      <formula>$Z35="Gráfico 16"</formula>
    </cfRule>
    <cfRule type="expression" dxfId="274" priority="285">
      <formula>$Z35="Gráfico 15"</formula>
    </cfRule>
    <cfRule type="expression" dxfId="273" priority="286">
      <formula>$Z35="Gráfico 14"</formula>
    </cfRule>
    <cfRule type="expression" dxfId="272" priority="287">
      <formula>$Z35="Gráfico 12"</formula>
    </cfRule>
    <cfRule type="expression" dxfId="271" priority="288">
      <formula>$Z35="Gráfico 13"</formula>
    </cfRule>
    <cfRule type="expression" dxfId="270" priority="289">
      <formula>$Z35="Gráfico 11"</formula>
    </cfRule>
    <cfRule type="expression" dxfId="269" priority="290">
      <formula>$Z35="Gráfico 9"</formula>
    </cfRule>
    <cfRule type="expression" dxfId="268" priority="291">
      <formula>$Z35="Gráfico 8"</formula>
    </cfRule>
    <cfRule type="expression" dxfId="267" priority="292">
      <formula>$Z35="Gráfico 7"</formula>
    </cfRule>
    <cfRule type="expression" dxfId="266" priority="293">
      <formula>$Z35="Gráfico 6"</formula>
    </cfRule>
    <cfRule type="expression" dxfId="265" priority="294">
      <formula>$Z35="Gráfico 4"</formula>
    </cfRule>
    <cfRule type="expression" dxfId="264" priority="295">
      <formula>$Z35="Gráfico 3"</formula>
    </cfRule>
    <cfRule type="expression" dxfId="263" priority="296">
      <formula>$Z35="Gráfico 2"</formula>
    </cfRule>
    <cfRule type="expression" dxfId="262" priority="297">
      <formula>$Z35="Gráfico 1"</formula>
    </cfRule>
    <cfRule type="expression" dxfId="261" priority="298">
      <formula>$Z35="Gráfico 5"</formula>
    </cfRule>
  </conditionalFormatting>
  <conditionalFormatting sqref="M37">
    <cfRule type="expression" dxfId="260" priority="225">
      <formula>$Z37="Reporte 2"</formula>
    </cfRule>
    <cfRule type="expression" dxfId="259" priority="226">
      <formula>$Z37="Reporte 1"</formula>
    </cfRule>
    <cfRule type="expression" dxfId="258" priority="227">
      <formula>$Z37="Informe 10"</formula>
    </cfRule>
    <cfRule type="expression" dxfId="257" priority="228">
      <formula>$Z37="Informe 9"</formula>
    </cfRule>
    <cfRule type="expression" dxfId="256" priority="229">
      <formula>$Z37="Informe 8"</formula>
    </cfRule>
    <cfRule type="expression" dxfId="255" priority="230">
      <formula>$Z37="Informe 7"</formula>
    </cfRule>
    <cfRule type="expression" dxfId="254" priority="231">
      <formula>$Z37="Informe 6"</formula>
    </cfRule>
    <cfRule type="expression" dxfId="253" priority="232">
      <formula>$Z37="Informe 5"</formula>
    </cfRule>
    <cfRule type="expression" dxfId="252" priority="233">
      <formula>$Z37="Informe 4"</formula>
    </cfRule>
    <cfRule type="expression" dxfId="251" priority="234">
      <formula>$Z37="Informe 3"</formula>
    </cfRule>
    <cfRule type="expression" dxfId="250" priority="235">
      <formula>$Z37="Informe 2"</formula>
    </cfRule>
    <cfRule type="expression" dxfId="249" priority="236">
      <formula>$Z37="Informe 1"</formula>
    </cfRule>
    <cfRule type="expression" dxfId="248" priority="237">
      <formula>$Z37="Gráfico 10"</formula>
    </cfRule>
    <cfRule type="expression" dxfId="247" priority="238">
      <formula>$Z37="Gráfico 25"</formula>
    </cfRule>
    <cfRule type="expression" dxfId="246" priority="239">
      <formula>$Z37="Gráfico 24"</formula>
    </cfRule>
    <cfRule type="expression" dxfId="245" priority="240">
      <formula>$Z37="Gráfico 23"</formula>
    </cfRule>
    <cfRule type="expression" dxfId="244" priority="241">
      <formula>$Z37="Gráfico 22"</formula>
    </cfRule>
    <cfRule type="expression" dxfId="243" priority="242">
      <formula>$Z37="Gráfico 21"</formula>
    </cfRule>
    <cfRule type="expression" dxfId="242" priority="243">
      <formula>$Z37="Gráfico 20"</formula>
    </cfRule>
    <cfRule type="expression" dxfId="241" priority="244">
      <formula>$Z37="Gráfico 18"</formula>
    </cfRule>
    <cfRule type="expression" dxfId="240" priority="245">
      <formula>$Z37="Gráfico 19"</formula>
    </cfRule>
    <cfRule type="expression" dxfId="239" priority="246">
      <formula>$Z37="Gráfico 17"</formula>
    </cfRule>
    <cfRule type="expression" dxfId="238" priority="247">
      <formula>$Z37="Gráfico 16"</formula>
    </cfRule>
    <cfRule type="expression" dxfId="237" priority="248">
      <formula>$Z37="Gráfico 15"</formula>
    </cfRule>
    <cfRule type="expression" dxfId="236" priority="249">
      <formula>$Z37="Gráfico 14"</formula>
    </cfRule>
    <cfRule type="expression" dxfId="235" priority="250">
      <formula>$Z37="Gráfico 12"</formula>
    </cfRule>
    <cfRule type="expression" dxfId="234" priority="251">
      <formula>$Z37="Gráfico 13"</formula>
    </cfRule>
    <cfRule type="expression" dxfId="233" priority="252">
      <formula>$Z37="Gráfico 11"</formula>
    </cfRule>
    <cfRule type="expression" dxfId="232" priority="253">
      <formula>$Z37="Gráfico 9"</formula>
    </cfRule>
    <cfRule type="expression" dxfId="231" priority="254">
      <formula>$Z37="Gráfico 8"</formula>
    </cfRule>
    <cfRule type="expression" dxfId="230" priority="255">
      <formula>$Z37="Gráfico 7"</formula>
    </cfRule>
    <cfRule type="expression" dxfId="229" priority="256">
      <formula>$Z37="Gráfico 6"</formula>
    </cfRule>
    <cfRule type="expression" dxfId="228" priority="257">
      <formula>$Z37="Gráfico 4"</formula>
    </cfRule>
    <cfRule type="expression" dxfId="227" priority="258">
      <formula>$Z37="Gráfico 3"</formula>
    </cfRule>
    <cfRule type="expression" dxfId="226" priority="259">
      <formula>$Z37="Gráfico 2"</formula>
    </cfRule>
    <cfRule type="expression" dxfId="225" priority="260">
      <formula>$Z37="Gráfico 1"</formula>
    </cfRule>
    <cfRule type="expression" dxfId="224" priority="261">
      <formula>$Z37="Gráfico 5"</formula>
    </cfRule>
  </conditionalFormatting>
  <conditionalFormatting sqref="M38">
    <cfRule type="expression" dxfId="223" priority="188">
      <formula>$Z38="Reporte 2"</formula>
    </cfRule>
    <cfRule type="expression" dxfId="222" priority="189">
      <formula>$Z38="Reporte 1"</formula>
    </cfRule>
    <cfRule type="expression" dxfId="221" priority="190">
      <formula>$Z38="Informe 10"</formula>
    </cfRule>
    <cfRule type="expression" dxfId="220" priority="191">
      <formula>$Z38="Informe 9"</formula>
    </cfRule>
    <cfRule type="expression" dxfId="219" priority="192">
      <formula>$Z38="Informe 8"</formula>
    </cfRule>
    <cfRule type="expression" dxfId="218" priority="193">
      <formula>$Z38="Informe 7"</formula>
    </cfRule>
    <cfRule type="expression" dxfId="217" priority="194">
      <formula>$Z38="Informe 6"</formula>
    </cfRule>
    <cfRule type="expression" dxfId="216" priority="195">
      <formula>$Z38="Informe 5"</formula>
    </cfRule>
    <cfRule type="expression" dxfId="215" priority="196">
      <formula>$Z38="Informe 4"</formula>
    </cfRule>
    <cfRule type="expression" dxfId="214" priority="197">
      <formula>$Z38="Informe 3"</formula>
    </cfRule>
    <cfRule type="expression" dxfId="213" priority="198">
      <formula>$Z38="Informe 2"</formula>
    </cfRule>
    <cfRule type="expression" dxfId="212" priority="199">
      <formula>$Z38="Informe 1"</formula>
    </cfRule>
    <cfRule type="expression" dxfId="211" priority="200">
      <formula>$Z38="Gráfico 10"</formula>
    </cfRule>
    <cfRule type="expression" dxfId="210" priority="201">
      <formula>$Z38="Gráfico 25"</formula>
    </cfRule>
    <cfRule type="expression" dxfId="209" priority="202">
      <formula>$Z38="Gráfico 24"</formula>
    </cfRule>
    <cfRule type="expression" dxfId="208" priority="203">
      <formula>$Z38="Gráfico 23"</formula>
    </cfRule>
    <cfRule type="expression" dxfId="207" priority="204">
      <formula>$Z38="Gráfico 22"</formula>
    </cfRule>
    <cfRule type="expression" dxfId="206" priority="205">
      <formula>$Z38="Gráfico 21"</formula>
    </cfRule>
    <cfRule type="expression" dxfId="205" priority="206">
      <formula>$Z38="Gráfico 20"</formula>
    </cfRule>
    <cfRule type="expression" dxfId="204" priority="207">
      <formula>$Z38="Gráfico 18"</formula>
    </cfRule>
    <cfRule type="expression" dxfId="203" priority="208">
      <formula>$Z38="Gráfico 19"</formula>
    </cfRule>
    <cfRule type="expression" dxfId="202" priority="209">
      <formula>$Z38="Gráfico 17"</formula>
    </cfRule>
    <cfRule type="expression" dxfId="201" priority="210">
      <formula>$Z38="Gráfico 16"</formula>
    </cfRule>
    <cfRule type="expression" dxfId="200" priority="211">
      <formula>$Z38="Gráfico 15"</formula>
    </cfRule>
    <cfRule type="expression" dxfId="199" priority="212">
      <formula>$Z38="Gráfico 14"</formula>
    </cfRule>
    <cfRule type="expression" dxfId="198" priority="213">
      <formula>$Z38="Gráfico 12"</formula>
    </cfRule>
    <cfRule type="expression" dxfId="197" priority="214">
      <formula>$Z38="Gráfico 13"</formula>
    </cfRule>
    <cfRule type="expression" dxfId="196" priority="215">
      <formula>$Z38="Gráfico 11"</formula>
    </cfRule>
    <cfRule type="expression" dxfId="195" priority="216">
      <formula>$Z38="Gráfico 9"</formula>
    </cfRule>
    <cfRule type="expression" dxfId="194" priority="217">
      <formula>$Z38="Gráfico 8"</formula>
    </cfRule>
    <cfRule type="expression" dxfId="193" priority="218">
      <formula>$Z38="Gráfico 7"</formula>
    </cfRule>
    <cfRule type="expression" dxfId="192" priority="219">
      <formula>$Z38="Gráfico 6"</formula>
    </cfRule>
    <cfRule type="expression" dxfId="191" priority="220">
      <formula>$Z38="Gráfico 4"</formula>
    </cfRule>
    <cfRule type="expression" dxfId="190" priority="221">
      <formula>$Z38="Gráfico 3"</formula>
    </cfRule>
    <cfRule type="expression" dxfId="189" priority="222">
      <formula>$Z38="Gráfico 2"</formula>
    </cfRule>
    <cfRule type="expression" dxfId="188" priority="223">
      <formula>$Z38="Gráfico 1"</formula>
    </cfRule>
    <cfRule type="expression" dxfId="187" priority="224">
      <formula>$Z38="Gráfico 5"</formula>
    </cfRule>
  </conditionalFormatting>
  <conditionalFormatting sqref="M39">
    <cfRule type="expression" dxfId="186" priority="151">
      <formula>$Z39="Reporte 2"</formula>
    </cfRule>
    <cfRule type="expression" dxfId="185" priority="152">
      <formula>$Z39="Reporte 1"</formula>
    </cfRule>
    <cfRule type="expression" dxfId="184" priority="153">
      <formula>$Z39="Informe 10"</formula>
    </cfRule>
    <cfRule type="expression" dxfId="183" priority="154">
      <formula>$Z39="Informe 9"</formula>
    </cfRule>
    <cfRule type="expression" dxfId="182" priority="155">
      <formula>$Z39="Informe 8"</formula>
    </cfRule>
    <cfRule type="expression" dxfId="181" priority="156">
      <formula>$Z39="Informe 7"</formula>
    </cfRule>
    <cfRule type="expression" dxfId="180" priority="157">
      <formula>$Z39="Informe 6"</formula>
    </cfRule>
    <cfRule type="expression" dxfId="179" priority="158">
      <formula>$Z39="Informe 5"</formula>
    </cfRule>
    <cfRule type="expression" dxfId="178" priority="159">
      <formula>$Z39="Informe 4"</formula>
    </cfRule>
    <cfRule type="expression" dxfId="177" priority="160">
      <formula>$Z39="Informe 3"</formula>
    </cfRule>
    <cfRule type="expression" dxfId="176" priority="161">
      <formula>$Z39="Informe 2"</formula>
    </cfRule>
    <cfRule type="expression" dxfId="175" priority="162">
      <formula>$Z39="Informe 1"</formula>
    </cfRule>
    <cfRule type="expression" dxfId="174" priority="163">
      <formula>$Z39="Gráfico 10"</formula>
    </cfRule>
    <cfRule type="expression" dxfId="173" priority="164">
      <formula>$Z39="Gráfico 25"</formula>
    </cfRule>
    <cfRule type="expression" dxfId="172" priority="165">
      <formula>$Z39="Gráfico 24"</formula>
    </cfRule>
    <cfRule type="expression" dxfId="171" priority="166">
      <formula>$Z39="Gráfico 23"</formula>
    </cfRule>
    <cfRule type="expression" dxfId="170" priority="167">
      <formula>$Z39="Gráfico 22"</formula>
    </cfRule>
    <cfRule type="expression" dxfId="169" priority="168">
      <formula>$Z39="Gráfico 21"</formula>
    </cfRule>
    <cfRule type="expression" dxfId="168" priority="169">
      <formula>$Z39="Gráfico 20"</formula>
    </cfRule>
    <cfRule type="expression" dxfId="167" priority="170">
      <formula>$Z39="Gráfico 18"</formula>
    </cfRule>
    <cfRule type="expression" dxfId="166" priority="171">
      <formula>$Z39="Gráfico 19"</formula>
    </cfRule>
    <cfRule type="expression" dxfId="165" priority="172">
      <formula>$Z39="Gráfico 17"</formula>
    </cfRule>
    <cfRule type="expression" dxfId="164" priority="173">
      <formula>$Z39="Gráfico 16"</formula>
    </cfRule>
    <cfRule type="expression" dxfId="163" priority="174">
      <formula>$Z39="Gráfico 15"</formula>
    </cfRule>
    <cfRule type="expression" dxfId="162" priority="175">
      <formula>$Z39="Gráfico 14"</formula>
    </cfRule>
    <cfRule type="expression" dxfId="161" priority="176">
      <formula>$Z39="Gráfico 12"</formula>
    </cfRule>
    <cfRule type="expression" dxfId="160" priority="177">
      <formula>$Z39="Gráfico 13"</formula>
    </cfRule>
    <cfRule type="expression" dxfId="159" priority="178">
      <formula>$Z39="Gráfico 11"</formula>
    </cfRule>
    <cfRule type="expression" dxfId="158" priority="179">
      <formula>$Z39="Gráfico 9"</formula>
    </cfRule>
    <cfRule type="expression" dxfId="157" priority="180">
      <formula>$Z39="Gráfico 8"</formula>
    </cfRule>
    <cfRule type="expression" dxfId="156" priority="181">
      <formula>$Z39="Gráfico 7"</formula>
    </cfRule>
    <cfRule type="expression" dxfId="155" priority="182">
      <formula>$Z39="Gráfico 6"</formula>
    </cfRule>
    <cfRule type="expression" dxfId="154" priority="183">
      <formula>$Z39="Gráfico 4"</formula>
    </cfRule>
    <cfRule type="expression" dxfId="153" priority="184">
      <formula>$Z39="Gráfico 3"</formula>
    </cfRule>
    <cfRule type="expression" dxfId="152" priority="185">
      <formula>$Z39="Gráfico 2"</formula>
    </cfRule>
    <cfRule type="expression" dxfId="151" priority="186">
      <formula>$Z39="Gráfico 1"</formula>
    </cfRule>
    <cfRule type="expression" dxfId="150" priority="187">
      <formula>$Z39="Gráfico 5"</formula>
    </cfRule>
  </conditionalFormatting>
  <conditionalFormatting sqref="O26:O33">
    <cfRule type="expression" dxfId="149" priority="114">
      <formula>$Z26="Reporte 2"</formula>
    </cfRule>
    <cfRule type="expression" dxfId="148" priority="115">
      <formula>$Z26="Reporte 1"</formula>
    </cfRule>
    <cfRule type="expression" dxfId="147" priority="116">
      <formula>$Z26="Informe 10"</formula>
    </cfRule>
    <cfRule type="expression" dxfId="146" priority="117">
      <formula>$Z26="Informe 9"</formula>
    </cfRule>
    <cfRule type="expression" dxfId="145" priority="118">
      <formula>$Z26="Informe 8"</formula>
    </cfRule>
    <cfRule type="expression" dxfId="144" priority="119">
      <formula>$Z26="Informe 7"</formula>
    </cfRule>
    <cfRule type="expression" dxfId="143" priority="120">
      <formula>$Z26="Informe 6"</formula>
    </cfRule>
    <cfRule type="expression" dxfId="142" priority="121">
      <formula>$Z26="Informe 5"</formula>
    </cfRule>
    <cfRule type="expression" dxfId="141" priority="122">
      <formula>$Z26="Informe 4"</formula>
    </cfRule>
    <cfRule type="expression" dxfId="140" priority="123">
      <formula>$Z26="Informe 3"</formula>
    </cfRule>
    <cfRule type="expression" dxfId="139" priority="124">
      <formula>$Z26="Informe 2"</formula>
    </cfRule>
    <cfRule type="expression" dxfId="138" priority="125">
      <formula>$Z26="Informe 1"</formula>
    </cfRule>
    <cfRule type="expression" dxfId="137" priority="126">
      <formula>$Z26="Gráfico 10"</formula>
    </cfRule>
    <cfRule type="expression" dxfId="136" priority="127">
      <formula>$Z26="Gráfico 25"</formula>
    </cfRule>
    <cfRule type="expression" dxfId="135" priority="128">
      <formula>$Z26="Gráfico 24"</formula>
    </cfRule>
    <cfRule type="expression" dxfId="134" priority="129">
      <formula>$Z26="Gráfico 23"</formula>
    </cfRule>
    <cfRule type="expression" dxfId="133" priority="130">
      <formula>$Z26="Gráfico 22"</formula>
    </cfRule>
    <cfRule type="expression" dxfId="132" priority="131">
      <formula>$Z26="Gráfico 21"</formula>
    </cfRule>
    <cfRule type="expression" dxfId="131" priority="132">
      <formula>$Z26="Gráfico 20"</formula>
    </cfRule>
    <cfRule type="expression" dxfId="130" priority="133">
      <formula>$Z26="Gráfico 18"</formula>
    </cfRule>
    <cfRule type="expression" dxfId="129" priority="134">
      <formula>$Z26="Gráfico 19"</formula>
    </cfRule>
    <cfRule type="expression" dxfId="128" priority="135">
      <formula>$Z26="Gráfico 17"</formula>
    </cfRule>
    <cfRule type="expression" dxfId="127" priority="136">
      <formula>$Z26="Gráfico 16"</formula>
    </cfRule>
    <cfRule type="expression" dxfId="126" priority="137">
      <formula>$Z26="Gráfico 15"</formula>
    </cfRule>
    <cfRule type="expression" dxfId="125" priority="138">
      <formula>$Z26="Gráfico 14"</formula>
    </cfRule>
    <cfRule type="expression" dxfId="124" priority="139">
      <formula>$Z26="Gráfico 12"</formula>
    </cfRule>
    <cfRule type="expression" dxfId="123" priority="140">
      <formula>$Z26="Gráfico 13"</formula>
    </cfRule>
    <cfRule type="expression" dxfId="122" priority="141">
      <formula>$Z26="Gráfico 11"</formula>
    </cfRule>
    <cfRule type="expression" dxfId="121" priority="142">
      <formula>$Z26="Gráfico 9"</formula>
    </cfRule>
    <cfRule type="expression" dxfId="120" priority="143">
      <formula>$Z26="Gráfico 8"</formula>
    </cfRule>
    <cfRule type="expression" dxfId="119" priority="144">
      <formula>$Z26="Gráfico 7"</formula>
    </cfRule>
    <cfRule type="expression" dxfId="118" priority="145">
      <formula>$Z26="Gráfico 6"</formula>
    </cfRule>
    <cfRule type="expression" dxfId="117" priority="146">
      <formula>$Z26="Gráfico 4"</formula>
    </cfRule>
    <cfRule type="expression" dxfId="116" priority="147">
      <formula>$Z26="Gráfico 3"</formula>
    </cfRule>
    <cfRule type="expression" dxfId="115" priority="148">
      <formula>$Z26="Gráfico 2"</formula>
    </cfRule>
    <cfRule type="expression" dxfId="114" priority="149">
      <formula>$Z26="Gráfico 1"</formula>
    </cfRule>
    <cfRule type="expression" dxfId="113" priority="150">
      <formula>$Z26="Gráfico 5"</formula>
    </cfRule>
  </conditionalFormatting>
  <conditionalFormatting sqref="K26:K33">
    <cfRule type="expression" dxfId="112" priority="113">
      <formula>+LEFT(D26,2)="GR"</formula>
    </cfRule>
  </conditionalFormatting>
  <conditionalFormatting sqref="L26:L33">
    <cfRule type="expression" dxfId="111" priority="112">
      <formula>+LEFT(D26,2)="GR"</formula>
    </cfRule>
  </conditionalFormatting>
  <conditionalFormatting sqref="N26:N33">
    <cfRule type="expression" dxfId="110" priority="75">
      <formula>$Z26="Reporte 2"</formula>
    </cfRule>
    <cfRule type="expression" dxfId="109" priority="76">
      <formula>$Z26="Reporte 1"</formula>
    </cfRule>
    <cfRule type="expression" dxfId="108" priority="77">
      <formula>$Z26="Informe 10"</formula>
    </cfRule>
    <cfRule type="expression" dxfId="107" priority="78">
      <formula>$Z26="Informe 9"</formula>
    </cfRule>
    <cfRule type="expression" dxfId="106" priority="79">
      <formula>$Z26="Informe 8"</formula>
    </cfRule>
    <cfRule type="expression" dxfId="105" priority="80">
      <formula>$Z26="Informe 7"</formula>
    </cfRule>
    <cfRule type="expression" dxfId="104" priority="81">
      <formula>$Z26="Informe 6"</formula>
    </cfRule>
    <cfRule type="expression" dxfId="103" priority="82">
      <formula>$Z26="Informe 5"</formula>
    </cfRule>
    <cfRule type="expression" dxfId="102" priority="83">
      <formula>$Z26="Informe 4"</formula>
    </cfRule>
    <cfRule type="expression" dxfId="101" priority="84">
      <formula>$Z26="Informe 3"</formula>
    </cfRule>
    <cfRule type="expression" dxfId="100" priority="85">
      <formula>$Z26="Informe 2"</formula>
    </cfRule>
    <cfRule type="expression" dxfId="99" priority="86">
      <formula>$Z26="Informe 1"</formula>
    </cfRule>
    <cfRule type="expression" dxfId="98" priority="87">
      <formula>$Z26="Gráfico 10"</formula>
    </cfRule>
    <cfRule type="expression" dxfId="97" priority="88">
      <formula>$Z26="Gráfico 25"</formula>
    </cfRule>
    <cfRule type="expression" dxfId="96" priority="89">
      <formula>$Z26="Gráfico 24"</formula>
    </cfRule>
    <cfRule type="expression" dxfId="95" priority="90">
      <formula>$Z26="Gráfico 23"</formula>
    </cfRule>
    <cfRule type="expression" dxfId="94" priority="91">
      <formula>$Z26="Gráfico 22"</formula>
    </cfRule>
    <cfRule type="expression" dxfId="93" priority="92">
      <formula>$Z26="Gráfico 21"</formula>
    </cfRule>
    <cfRule type="expression" dxfId="92" priority="93">
      <formula>$Z26="Gráfico 20"</formula>
    </cfRule>
    <cfRule type="expression" dxfId="91" priority="94">
      <formula>$Z26="Gráfico 18"</formula>
    </cfRule>
    <cfRule type="expression" dxfId="90" priority="95">
      <formula>$Z26="Gráfico 19"</formula>
    </cfRule>
    <cfRule type="expression" dxfId="89" priority="96">
      <formula>$Z26="Gráfico 17"</formula>
    </cfRule>
    <cfRule type="expression" dxfId="88" priority="97">
      <formula>$Z26="Gráfico 16"</formula>
    </cfRule>
    <cfRule type="expression" dxfId="87" priority="98">
      <formula>$Z26="Gráfico 15"</formula>
    </cfRule>
    <cfRule type="expression" dxfId="86" priority="99">
      <formula>$Z26="Gráfico 14"</formula>
    </cfRule>
    <cfRule type="expression" dxfId="85" priority="100">
      <formula>$Z26="Gráfico 12"</formula>
    </cfRule>
    <cfRule type="expression" dxfId="84" priority="101">
      <formula>$Z26="Gráfico 13"</formula>
    </cfRule>
    <cfRule type="expression" dxfId="83" priority="102">
      <formula>$Z26="Gráfico 11"</formula>
    </cfRule>
    <cfRule type="expression" dxfId="82" priority="103">
      <formula>$Z26="Gráfico 9"</formula>
    </cfRule>
    <cfRule type="expression" dxfId="81" priority="104">
      <formula>$Z26="Gráfico 8"</formula>
    </cfRule>
    <cfRule type="expression" dxfId="80" priority="105">
      <formula>$Z26="Gráfico 7"</formula>
    </cfRule>
    <cfRule type="expression" dxfId="79" priority="106">
      <formula>$Z26="Gráfico 6"</formula>
    </cfRule>
    <cfRule type="expression" dxfId="78" priority="107">
      <formula>$Z26="Gráfico 4"</formula>
    </cfRule>
    <cfRule type="expression" dxfId="77" priority="108">
      <formula>$Z26="Gráfico 3"</formula>
    </cfRule>
    <cfRule type="expression" dxfId="76" priority="109">
      <formula>$Z26="Gráfico 2"</formula>
    </cfRule>
    <cfRule type="expression" dxfId="75" priority="110">
      <formula>$Z26="Gráfico 1"</formula>
    </cfRule>
    <cfRule type="expression" dxfId="74" priority="111">
      <formula>$Z26="Gráfico 5"</formula>
    </cfRule>
  </conditionalFormatting>
  <conditionalFormatting sqref="M26:M33">
    <cfRule type="expression" dxfId="73" priority="38">
      <formula>$Z26="Reporte 2"</formula>
    </cfRule>
    <cfRule type="expression" dxfId="72" priority="39">
      <formula>$Z26="Reporte 1"</formula>
    </cfRule>
    <cfRule type="expression" dxfId="71" priority="40">
      <formula>$Z26="Informe 10"</formula>
    </cfRule>
    <cfRule type="expression" dxfId="70" priority="41">
      <formula>$Z26="Informe 9"</formula>
    </cfRule>
    <cfRule type="expression" dxfId="69" priority="42">
      <formula>$Z26="Informe 8"</formula>
    </cfRule>
    <cfRule type="expression" dxfId="68" priority="43">
      <formula>$Z26="Informe 7"</formula>
    </cfRule>
    <cfRule type="expression" dxfId="67" priority="44">
      <formula>$Z26="Informe 6"</formula>
    </cfRule>
    <cfRule type="expression" dxfId="66" priority="45">
      <formula>$Z26="Informe 5"</formula>
    </cfRule>
    <cfRule type="expression" dxfId="65" priority="46">
      <formula>$Z26="Informe 4"</formula>
    </cfRule>
    <cfRule type="expression" dxfId="64" priority="47">
      <formula>$Z26="Informe 3"</formula>
    </cfRule>
    <cfRule type="expression" dxfId="63" priority="48">
      <formula>$Z26="Informe 2"</formula>
    </cfRule>
    <cfRule type="expression" dxfId="62" priority="49">
      <formula>$Z26="Informe 1"</formula>
    </cfRule>
    <cfRule type="expression" dxfId="61" priority="50">
      <formula>$Z26="Gráfico 10"</formula>
    </cfRule>
    <cfRule type="expression" dxfId="60" priority="51">
      <formula>$Z26="Gráfico 25"</formula>
    </cfRule>
    <cfRule type="expression" dxfId="59" priority="52">
      <formula>$Z26="Gráfico 24"</formula>
    </cfRule>
    <cfRule type="expression" dxfId="58" priority="53">
      <formula>$Z26="Gráfico 23"</formula>
    </cfRule>
    <cfRule type="expression" dxfId="57" priority="54">
      <formula>$Z26="Gráfico 22"</formula>
    </cfRule>
    <cfRule type="expression" dxfId="56" priority="55">
      <formula>$Z26="Gráfico 21"</formula>
    </cfRule>
    <cfRule type="expression" dxfId="55" priority="56">
      <formula>$Z26="Gráfico 20"</formula>
    </cfRule>
    <cfRule type="expression" dxfId="54" priority="57">
      <formula>$Z26="Gráfico 18"</formula>
    </cfRule>
    <cfRule type="expression" dxfId="53" priority="58">
      <formula>$Z26="Gráfico 19"</formula>
    </cfRule>
    <cfRule type="expression" dxfId="52" priority="59">
      <formula>$Z26="Gráfico 17"</formula>
    </cfRule>
    <cfRule type="expression" dxfId="51" priority="60">
      <formula>$Z26="Gráfico 16"</formula>
    </cfRule>
    <cfRule type="expression" dxfId="50" priority="61">
      <formula>$Z26="Gráfico 15"</formula>
    </cfRule>
    <cfRule type="expression" dxfId="49" priority="62">
      <formula>$Z26="Gráfico 14"</formula>
    </cfRule>
    <cfRule type="expression" dxfId="48" priority="63">
      <formula>$Z26="Gráfico 12"</formula>
    </cfRule>
    <cfRule type="expression" dxfId="47" priority="64">
      <formula>$Z26="Gráfico 13"</formula>
    </cfRule>
    <cfRule type="expression" dxfId="46" priority="65">
      <formula>$Z26="Gráfico 11"</formula>
    </cfRule>
    <cfRule type="expression" dxfId="45" priority="66">
      <formula>$Z26="Gráfico 9"</formula>
    </cfRule>
    <cfRule type="expression" dxfId="44" priority="67">
      <formula>$Z26="Gráfico 8"</formula>
    </cfRule>
    <cfRule type="expression" dxfId="43" priority="68">
      <formula>$Z26="Gráfico 7"</formula>
    </cfRule>
    <cfRule type="expression" dxfId="42" priority="69">
      <formula>$Z26="Gráfico 6"</formula>
    </cfRule>
    <cfRule type="expression" dxfId="41" priority="70">
      <formula>$Z26="Gráfico 4"</formula>
    </cfRule>
    <cfRule type="expression" dxfId="40" priority="71">
      <formula>$Z26="Gráfico 3"</formula>
    </cfRule>
    <cfRule type="expression" dxfId="39" priority="72">
      <formula>$Z26="Gráfico 2"</formula>
    </cfRule>
    <cfRule type="expression" dxfId="38" priority="73">
      <formula>$Z26="Gráfico 1"</formula>
    </cfRule>
    <cfRule type="expression" dxfId="37" priority="74">
      <formula>$Z26="Gráfico 5"</formula>
    </cfRule>
  </conditionalFormatting>
  <conditionalFormatting sqref="O26:O29">
    <cfRule type="expression" dxfId="36" priority="1">
      <formula>$Z26="Reporte 2"</formula>
    </cfRule>
    <cfRule type="expression" dxfId="35" priority="2">
      <formula>$Z26="Reporte 1"</formula>
    </cfRule>
    <cfRule type="expression" dxfId="34" priority="3">
      <formula>$Z26="Informe 10"</formula>
    </cfRule>
    <cfRule type="expression" dxfId="33" priority="4">
      <formula>$Z26="Informe 9"</formula>
    </cfRule>
    <cfRule type="expression" dxfId="32" priority="5">
      <formula>$Z26="Informe 8"</formula>
    </cfRule>
    <cfRule type="expression" dxfId="31" priority="6">
      <formula>$Z26="Informe 7"</formula>
    </cfRule>
    <cfRule type="expression" dxfId="30" priority="7">
      <formula>$Z26="Informe 6"</formula>
    </cfRule>
    <cfRule type="expression" dxfId="29" priority="8">
      <formula>$Z26="Informe 5"</formula>
    </cfRule>
    <cfRule type="expression" dxfId="28" priority="9">
      <formula>$Z26="Informe 4"</formula>
    </cfRule>
    <cfRule type="expression" dxfId="27" priority="10">
      <formula>$Z26="Informe 3"</formula>
    </cfRule>
    <cfRule type="expression" dxfId="26" priority="11">
      <formula>$Z26="Informe 2"</formula>
    </cfRule>
    <cfRule type="expression" dxfId="25" priority="12">
      <formula>$Z26="Informe 1"</formula>
    </cfRule>
    <cfRule type="expression" dxfId="24" priority="13">
      <formula>$Z26="Gráfico 10"</formula>
    </cfRule>
    <cfRule type="expression" dxfId="23" priority="14">
      <formula>$Z26="Gráfico 25"</formula>
    </cfRule>
    <cfRule type="expression" dxfId="22" priority="15">
      <formula>$Z26="Gráfico 24"</formula>
    </cfRule>
    <cfRule type="expression" dxfId="21" priority="16">
      <formula>$Z26="Gráfico 23"</formula>
    </cfRule>
    <cfRule type="expression" dxfId="20" priority="17">
      <formula>$Z26="Gráfico 22"</formula>
    </cfRule>
    <cfRule type="expression" dxfId="19" priority="18">
      <formula>$Z26="Gráfico 21"</formula>
    </cfRule>
    <cfRule type="expression" dxfId="18" priority="19">
      <formula>$Z26="Gráfico 20"</formula>
    </cfRule>
    <cfRule type="expression" dxfId="17" priority="20">
      <formula>$Z26="Gráfico 18"</formula>
    </cfRule>
    <cfRule type="expression" dxfId="16" priority="21">
      <formula>$Z26="Gráfico 19"</formula>
    </cfRule>
    <cfRule type="expression" dxfId="15" priority="22">
      <formula>$Z26="Gráfico 17"</formula>
    </cfRule>
    <cfRule type="expression" dxfId="14" priority="23">
      <formula>$Z26="Gráfico 16"</formula>
    </cfRule>
    <cfRule type="expression" dxfId="13" priority="24">
      <formula>$Z26="Gráfico 15"</formula>
    </cfRule>
    <cfRule type="expression" dxfId="12" priority="25">
      <formula>$Z26="Gráfico 14"</formula>
    </cfRule>
    <cfRule type="expression" dxfId="11" priority="26">
      <formula>$Z26="Gráfico 12"</formula>
    </cfRule>
    <cfRule type="expression" dxfId="10" priority="27">
      <formula>$Z26="Gráfico 13"</formula>
    </cfRule>
    <cfRule type="expression" dxfId="9" priority="28">
      <formula>$Z26="Gráfico 11"</formula>
    </cfRule>
    <cfRule type="expression" dxfId="8" priority="29">
      <formula>$Z26="Gráfico 9"</formula>
    </cfRule>
    <cfRule type="expression" dxfId="7" priority="30">
      <formula>$Z26="Gráfico 8"</formula>
    </cfRule>
    <cfRule type="expression" dxfId="6" priority="31">
      <formula>$Z26="Gráfico 7"</formula>
    </cfRule>
    <cfRule type="expression" dxfId="5" priority="32">
      <formula>$Z26="Gráfico 6"</formula>
    </cfRule>
    <cfRule type="expression" dxfId="4" priority="33">
      <formula>$Z26="Gráfico 4"</formula>
    </cfRule>
    <cfRule type="expression" dxfId="3" priority="34">
      <formula>$Z26="Gráfico 3"</formula>
    </cfRule>
    <cfRule type="expression" dxfId="2" priority="35">
      <formula>$Z26="Gráfico 2"</formula>
    </cfRule>
    <cfRule type="expression" dxfId="1" priority="36">
      <formula>$Z26="Gráfico 1"</formula>
    </cfRule>
    <cfRule type="expression" dxfId="0"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B7F3D9C8-AC38-41AC-94D1-3FA1E95D5BC2}"/>
    <hyperlink ref="B31" r:id="rId10" xr:uid="{EF851043-953E-4821-A553-19B8E3F20E4B}"/>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13790</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13790</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I1" workbookViewId="0">
      <selection activeCell="F9" sqref="F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70584.481602457337</v>
      </c>
      <c r="Q2">
        <v>60084.19154677858</v>
      </c>
      <c r="R2">
        <v>39079.21638734451</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6718.7263406087086</v>
      </c>
      <c r="Q3">
        <v>9255.2253088835823</v>
      </c>
      <c r="R3">
        <v>12774.370276939537</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67945.445499578185</v>
      </c>
      <c r="Q4">
        <v>52692.858347719673</v>
      </c>
      <c r="R4">
        <v>29064.198676194934</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9357.7624434878544</v>
      </c>
      <c r="Q5">
        <v>16646.558507942496</v>
      </c>
      <c r="R5">
        <v>22789.387988089133</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75117.350580804254</v>
      </c>
      <c r="Q6">
        <v>67113.187768645264</v>
      </c>
      <c r="R6">
        <v>47705.442799672091</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2185.8573622617837</v>
      </c>
      <c r="Q7">
        <v>2226.2290870169227</v>
      </c>
      <c r="R7">
        <v>4148.143864612005</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70584.481602457337</v>
      </c>
      <c r="Q8">
        <v>60084.19154677858</v>
      </c>
      <c r="R8">
        <v>39676.220224599201</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6718.7263406087086</v>
      </c>
      <c r="Q9">
        <v>9255.2253088835823</v>
      </c>
      <c r="R9">
        <v>12177.366439684854</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40906.828813966145</v>
      </c>
      <c r="R10">
        <v>49283.027024428084</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13318.581333013153</v>
      </c>
      <c r="R11">
        <v>15962.589470300762</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33798.86156819087</v>
      </c>
      <c r="R12">
        <v>37567.040576670814</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20426.548578788454</v>
      </c>
      <c r="R13">
        <v>27678.575918058039</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52126.271155977171</v>
      </c>
      <c r="R14">
        <v>60101.612115535616</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2099.1389910021226</v>
      </c>
      <c r="R15">
        <v>5144.0043791931821</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41461.161813110702</v>
      </c>
      <c r="R16">
        <v>49852.541851755414</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12764.248333868594</v>
      </c>
      <c r="R17">
        <v>15393.074642973437</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68659.886223944181</v>
      </c>
      <c r="R18">
        <v>77612.063752001224</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22326.469659964179</v>
      </c>
      <c r="R19">
        <v>27612.308253667179</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64399.521635983496</v>
      </c>
      <c r="R20">
        <v>55018.68220021623</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26586.834247924857</v>
      </c>
      <c r="R21">
        <v>50205.689805452188</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90986.355883908356</v>
      </c>
      <c r="R22">
        <v>99852.010670335207</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5372.3613353332039</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68659.886223944181</v>
      </c>
      <c r="R24">
        <v>81015.659701882352</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22326.469659964179</v>
      </c>
      <c r="R25">
        <v>24208.712303786066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104145.144372336</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24075.436151055332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80735.787123203103</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47484.793400188195</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116627.00213721261</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11593.578386178713</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104145.144372336</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24075.436151055332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46919.677370965692</v>
      </c>
      <c r="Q34">
        <v>58810.939485061928</v>
      </c>
      <c r="R34">
        <v>43994.965211954135</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8317.2749616329929</v>
      </c>
      <c r="Q35">
        <v>15630.996805043264</v>
      </c>
      <c r="R35">
        <v>14683.310412092878</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43654.731546334653</v>
      </c>
      <c r="Q36">
        <v>43614.808498473969</v>
      </c>
      <c r="R36">
        <v>37443.52591166395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11582.220786264033</v>
      </c>
      <c r="Q37">
        <v>30827.127791631097</v>
      </c>
      <c r="R37">
        <v>21234.749712383094</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53721.311286246724</v>
      </c>
      <c r="Q38">
        <v>71780.902263604803</v>
      </c>
      <c r="R38">
        <v>54842.249118306485</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1515.641046351961</v>
      </c>
      <c r="Q39">
        <v>2661.0340265004161</v>
      </c>
      <c r="R39">
        <v>3836.02650574054</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46919.677370965692</v>
      </c>
      <c r="Q40">
        <v>59040.961554380039</v>
      </c>
      <c r="R40">
        <v>44806.933299589764</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8317.2749616329929</v>
      </c>
      <c r="Q41">
        <v>15400.974735725158</v>
      </c>
      <c r="R41">
        <v>13871.342324457253</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108514.90993372716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31278.78688034369</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63230.531999070365</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76563.164815000491</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139793.69681407086</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108514.90993372716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31278.78688034369</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48274.030130159255</v>
      </c>
      <c r="Q49">
        <v>41691.112507810336</v>
      </c>
      <c r="R49">
        <v>48686.752427873747</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7503.446880099169</v>
      </c>
      <c r="Q50">
        <v>8743.5205537323964</v>
      </c>
      <c r="R50">
        <v>9512.8349103275377</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42853.890231099082</v>
      </c>
      <c r="Q51">
        <v>26493.652222527631</v>
      </c>
      <c r="R51">
        <v>44930.478924184979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12923.586779159341</v>
      </c>
      <c r="Q52">
        <v>23940.980839015065</v>
      </c>
      <c r="R52">
        <v>13269.108414016293</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53772.594457163817</v>
      </c>
      <c r="Q53">
        <v>49419.954021406229</v>
      </c>
      <c r="R53">
        <v>55061.011215974569</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2004.8825530946026</v>
      </c>
      <c r="Q54">
        <v>1014.6790401365072</v>
      </c>
      <c r="R54">
        <v>3138.5761222267088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48274.030130159255</v>
      </c>
      <c r="Q55">
        <v>41691.112507810336</v>
      </c>
      <c r="R55">
        <v>49703.380102683659</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7503.446880099169</v>
      </c>
      <c r="Q56">
        <v>8743.5205537323964</v>
      </c>
      <c r="R56">
        <v>8496.2072355176279</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71867.231310805379</v>
      </c>
      <c r="R57">
        <v>105690.90891744998</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6437.0692290633033</v>
      </c>
      <c r="R58">
        <v>44687.399359801493</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41116.341803205192</v>
      </c>
      <c r="R59">
        <v>96887.938371171564</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37187.958736663488</v>
      </c>
      <c r="R60">
        <v>53490.369906079919</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78304.30053986868</v>
      </c>
      <c r="R61">
        <v>139078.64508200431</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11299.663195247142</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71867.231310805379</v>
      </c>
      <c r="R63">
        <v>105690.90891744998</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6437.0692290633033</v>
      </c>
      <c r="R64">
        <v>44687.399359801493</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58311.528202124122</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58311.528202124122</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58311.528202124122</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58311.528202124122</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46422.924388916246</v>
      </c>
      <c r="Q69">
        <v>64849.71092806034</v>
      </c>
      <c r="R69">
        <v>46072.402354963786</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7282.4593690868087</v>
      </c>
      <c r="Q70">
        <v>7264.3908044614445</v>
      </c>
      <c r="R70">
        <v>13267.625670544623</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138.67648202389901</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36566.525830114828</v>
      </c>
      <c r="Q72">
        <v>60959.232607017781</v>
      </c>
      <c r="R72">
        <v>39139.535863519632</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17277.534409912128</v>
      </c>
      <c r="Q73">
        <v>11154.869125503941</v>
      </c>
      <c r="R73">
        <v>20200.492161988688</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52389.901241608131</v>
      </c>
      <c r="Q74">
        <v>69594.908533434893</v>
      </c>
      <c r="R74">
        <v>57545.386870386072</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1131.444568288447</v>
      </c>
      <c r="Q75">
        <v>2519.1931990869502</v>
      </c>
      <c r="R75">
        <v>1794.6411551223275</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322.7144301303818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46422.924388916246</v>
      </c>
      <c r="Q77">
        <v>65737.438872471947</v>
      </c>
      <c r="R77">
        <v>46226.859579930155</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7282.4593690868087</v>
      </c>
      <c r="Q78">
        <v>6376.6628600498516</v>
      </c>
      <c r="R78">
        <v>13113.168445578247</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138.67648202389901</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91102.659829372744</v>
      </c>
      <c r="R80">
        <v>46424.738085800316</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22671.90325508079</v>
      </c>
      <c r="R81">
        <v>14043.148085447699</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68645.014965004797</v>
      </c>
      <c r="R82">
        <v>36627.110016447055</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45129.548119448729</v>
      </c>
      <c r="R83">
        <v>23840.776154800958</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108622.71529813811</v>
      </c>
      <c r="R84">
        <v>56003.029914211322</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5151.8477863154121</v>
      </c>
      <c r="R85">
        <v>4464.856257036693</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91102.659829372744</v>
      </c>
      <c r="R86">
        <v>46424.738085800316</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22671.90325508079</v>
      </c>
      <c r="R87">
        <v>14043.148085447699</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13646.807665574426</v>
      </c>
      <c r="R88">
        <v>87705.893583706638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2119.5900856496128</v>
      </c>
      <c r="R89">
        <v>30360.823420422366</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13646.807665574426</v>
      </c>
      <c r="R90">
        <v>53941.163529908903</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2119.5900856496128</v>
      </c>
      <c r="R91">
        <v>64125.553474220149</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15766.39775122404</v>
      </c>
      <c r="R92">
        <v>116158.32908349144</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1908.3879206375479</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13646.807665574426</v>
      </c>
      <c r="R94">
        <v>89614.281504344195</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2119.5900856496128</v>
      </c>
      <c r="R95">
        <v>28452.435499784817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59878.65534728342</v>
      </c>
      <c r="R96">
        <v>97546.179940461341</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6528.9192963478108</v>
      </c>
      <c r="R97">
        <v>8451.8875033141976</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56222.841876857077</v>
      </c>
      <c r="R98">
        <v>74075.932280772889</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10184.732766774154</v>
      </c>
      <c r="R99">
        <v>31922.13516300268</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66407.574643631233</v>
      </c>
      <c r="R100">
        <v>105998.06744377554</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59878.65534728342</v>
      </c>
      <c r="R101">
        <v>97546.179940461341</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6528.9192963478108</v>
      </c>
      <c r="R102">
        <v>8451.8875033141976</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42400.562921265089</v>
      </c>
      <c r="Q103">
        <v>56410.068534937229</v>
      </c>
      <c r="R103">
        <v>47167.925340409405</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12032.442041330272</v>
      </c>
      <c r="Q104">
        <v>11145.4120563547</v>
      </c>
      <c r="R104">
        <v>12036.055736495364</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36030.664395229986</v>
      </c>
      <c r="Q105">
        <v>54346.03301876691</v>
      </c>
      <c r="R105">
        <v>39718.562564675733</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18402.34056736538</v>
      </c>
      <c r="Q106">
        <v>13209.447572525014</v>
      </c>
      <c r="R106">
        <v>19485.418512229007</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51025.849937041698</v>
      </c>
      <c r="Q107">
        <v>66557.780168532059</v>
      </c>
      <c r="R107">
        <v>53365.204657689894</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3407.1550255536627</v>
      </c>
      <c r="Q108">
        <v>997.70042275989829</v>
      </c>
      <c r="R108">
        <v>5838.7764192148625</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42400.562921265089</v>
      </c>
      <c r="Q109">
        <v>56410.068534937229</v>
      </c>
      <c r="R109">
        <v>48666.94686016404</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12032.442041330272</v>
      </c>
      <c r="Q110">
        <v>11145.4120563547</v>
      </c>
      <c r="R110">
        <v>10537.034216740733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66307.925934261162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5897.6898923444905</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66307.925934261162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5897.6898923444905</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72205.615826605645</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66307.925934261162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5897.6898923444905</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16475.269692301099</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16475.269692301099</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16475.269692301099</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16475.269692301099</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43493.554362265422</v>
      </c>
      <c r="Q122">
        <v>48600.661628096292</v>
      </c>
      <c r="R122">
        <v>47967.778122544085</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4612.0455778621808</v>
      </c>
      <c r="Q123">
        <v>13470.0217686223</v>
      </c>
      <c r="R123">
        <v>11298.026421679037</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38010.552509963141</v>
      </c>
      <c r="Q124">
        <v>42601.079750724093</v>
      </c>
      <c r="R124">
        <v>37805.737027360257</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10095.047430164463</v>
      </c>
      <c r="Q125">
        <v>19469.603645994503</v>
      </c>
      <c r="R125">
        <v>21460.06751686295</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46138.23039646753</v>
      </c>
      <c r="Q126">
        <v>59671.771470228894</v>
      </c>
      <c r="R126">
        <v>56183.815937204781</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1967.3695436600744</v>
      </c>
      <c r="Q127">
        <v>2398.9119264897222</v>
      </c>
      <c r="R127">
        <v>3081.9886070183202</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43493.554362265422</v>
      </c>
      <c r="Q128">
        <v>48951.112243455536</v>
      </c>
      <c r="R128">
        <v>47967.778122544085</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4612.0455778621808</v>
      </c>
      <c r="Q129">
        <v>13119.571153263045</v>
      </c>
      <c r="R129">
        <v>11298.026421679037</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42196.706589569949</v>
      </c>
      <c r="Q130">
        <v>44408.84677556016</v>
      </c>
      <c r="R130">
        <v>38765.817839750875</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6278.0063595627116</v>
      </c>
      <c r="Q131">
        <v>15121.622195954405</v>
      </c>
      <c r="R131">
        <v>16015.318004729694</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30470.002840726858</v>
      </c>
      <c r="Q132">
        <v>43233.311557387256</v>
      </c>
      <c r="R132">
        <v>31195.393779416041</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18004.710108405801</v>
      </c>
      <c r="Q133">
        <v>16297.157414127312</v>
      </c>
      <c r="R133">
        <v>23585.742065064569</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47841.50576850825</v>
      </c>
      <c r="Q134">
        <v>57823.547905981002</v>
      </c>
      <c r="R134">
        <v>52602.533381591536</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462.76356905257177</v>
      </c>
      <c r="Q135">
        <v>1706.9210655335837</v>
      </c>
      <c r="R135">
        <v>2178.6024628889741</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170.44361157183832</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42196.706589569949</v>
      </c>
      <c r="Q137">
        <v>44408.84677556016</v>
      </c>
      <c r="R137">
        <v>38765.817839750875</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6278.0063595627116</v>
      </c>
      <c r="Q138">
        <v>15121.622195954405</v>
      </c>
      <c r="R138">
        <v>16015.318004729694</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72375.568524484785</v>
      </c>
      <c r="R139">
        <v>72001.992999081587</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14545.227904888328</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72375.568524484785</v>
      </c>
      <c r="R141">
        <v>61155.686177021285</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25391.534726948645</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72375.568524484785</v>
      </c>
      <c r="R143">
        <v>78453.826954371209</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8093.3939495986988</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72375.568524484785</v>
      </c>
      <c r="R145">
        <v>72001.992999081587</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14545.227904888328</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14246.827434126393</v>
      </c>
      <c r="R147">
        <v>75208.588747835238</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28638.280609338097</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14246.827434126393</v>
      </c>
      <c r="R149">
        <v>45991.807292802398</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57855.062064370926</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14246.827434126393</v>
      </c>
      <c r="R151">
        <v>103846.8693571733</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14246.827434126393</v>
      </c>
      <c r="R152">
        <v>75208.588747835238</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28638.280609338097</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59816.0888362103</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6232.5063781322933</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59816.0888362103</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6232.5063781322933</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66048.595214342597</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59816.0888362103</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6232.5063781322933</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37951.921952660428</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37951.921952660428</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37951.921952660428</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37951.921952660428</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135155.48214212776</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27879.860200961146</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135155.48214212776</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27879.860200961146</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158722.15651830027</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4313.1858247886312</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135155.48214212776</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27879.860200961146</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37561.463894352346</v>
      </c>
      <c r="Q173">
        <v>34684.968526349636</v>
      </c>
      <c r="R173">
        <v>36534.310798301849</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6546.7828041584717</v>
      </c>
      <c r="Q174">
        <v>12995.264244942793</v>
      </c>
      <c r="R174">
        <v>24725.910805105861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31193.804439449283</v>
      </c>
      <c r="Q175">
        <v>22961.359658259746</v>
      </c>
      <c r="R175">
        <v>28118.69552823967</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12914.442259061534</v>
      </c>
      <c r="Q176">
        <v>24718.873113032674</v>
      </c>
      <c r="R176">
        <v>33141.52607516804</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42696.333239674066</v>
      </c>
      <c r="Q177">
        <v>46180.646460917582</v>
      </c>
      <c r="R177">
        <v>54896.507523385153</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1411.9134588367519</v>
      </c>
      <c r="Q178">
        <v>1499.5863103748563</v>
      </c>
      <c r="R178">
        <v>6363.714080022587</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38107.614498454619</v>
      </c>
      <c r="Q179">
        <v>34684.968526349636</v>
      </c>
      <c r="R179">
        <v>36534.310798301849</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6000.6322000561959</v>
      </c>
      <c r="Q180">
        <v>12995.264244942793</v>
      </c>
      <c r="R180">
        <v>24725.910805105861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21836.953561228798</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6015.984952712115</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21836.953561228798</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6015.984952712115</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27852.938513940917</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21836.953561228798</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6015.984952712115</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37505.055539375862</v>
      </c>
      <c r="R188">
        <v>51686.779852207437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16019.665812365738</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37505.055539375862</v>
      </c>
      <c r="R190">
        <v>48762.127180064657</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18944.31848450852</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37505.055539375862</v>
      </c>
      <c r="R192">
        <v>67706.445664573141</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37505.055539375862</v>
      </c>
      <c r="R193">
        <v>51686.779852207437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16019.665812365738</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39752.230902494033</v>
      </c>
      <c r="Q195">
        <v>25154.970834869757</v>
      </c>
      <c r="R195">
        <v>53790.279116638565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21995.227666459647</v>
      </c>
      <c r="Q196">
        <v>28586.087297553131</v>
      </c>
      <c r="R196">
        <v>28526.325527494821</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38385.905272447948</v>
      </c>
      <c r="Q197">
        <v>24406.054656798289</v>
      </c>
      <c r="R197">
        <v>52359.131731373913</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23361.553296505735</v>
      </c>
      <c r="Q198">
        <v>29335.003475624595</v>
      </c>
      <c r="R198">
        <v>29957.472912759462</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53735.168175726474</v>
      </c>
      <c r="Q199">
        <v>51129.839395088718</v>
      </c>
      <c r="R199">
        <v>74431.983264514682</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8012.2903932272093</v>
      </c>
      <c r="Q200">
        <v>2611.2187373341931</v>
      </c>
      <c r="R200">
        <v>7884.6213796187039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39752.230902494033</v>
      </c>
      <c r="Q201">
        <v>25154.970834869757</v>
      </c>
      <c r="R201">
        <v>53790.279116638565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21995.227666459647</v>
      </c>
      <c r="Q202">
        <v>28586.087297553131</v>
      </c>
      <c r="R202">
        <v>28526.325527494821</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199192.05021049012</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23856.273387789606</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199192.05021049012</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23856.273387789606</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223048.32359827973</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199192.05021049012</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23856.273387789606</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64500.780050088782</v>
      </c>
      <c r="R210">
        <v>151805.164404515</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15068.471103263091</v>
      </c>
      <c r="R211">
        <v>3828.0919830798284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57060.721005833177</v>
      </c>
      <c r="R212">
        <v>125284.70057395876</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22508.530147518697</v>
      </c>
      <c r="R213">
        <v>30348.555813636078</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79569.25115335187</v>
      </c>
      <c r="R214">
        <v>155633.25638759483</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64500.780050088782</v>
      </c>
      <c r="R215">
        <v>151805.164404515</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15068.471103263091</v>
      </c>
      <c r="R216">
        <v>3828.0919830798284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165726.45899616179</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165726.45899616179</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165726.45899616179</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165726.45899616179</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85076.622983416761</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85076.622983416761</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85076.622983416761</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85076.622983416761</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52296.137715619348</v>
      </c>
      <c r="Q225">
        <v>48634.042837176014</v>
      </c>
      <c r="R225">
        <v>39858.220613155332</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7218.6054129304348</v>
      </c>
      <c r="Q226">
        <v>8473.6543804726261</v>
      </c>
      <c r="R226">
        <v>15630.183530136375</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43076.491129555863</v>
      </c>
      <c r="Q227">
        <v>45940.307486816935</v>
      </c>
      <c r="R227">
        <v>26847.69686955693</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16438.251998993921</v>
      </c>
      <c r="Q228">
        <v>11167.389730831706</v>
      </c>
      <c r="R228">
        <v>28640.707273734763</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57176.198080263923</v>
      </c>
      <c r="Q229">
        <v>55325.332484627615</v>
      </c>
      <c r="R229">
        <v>54620.277457038268</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2338.5450482858664</v>
      </c>
      <c r="Q230">
        <v>1782.3647330210372</v>
      </c>
      <c r="R230">
        <v>868.12668625344304</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52456.408186662455</v>
      </c>
      <c r="Q231">
        <v>49057.855839189629</v>
      </c>
      <c r="R231">
        <v>39858.220613155332</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7058.3349418873313</v>
      </c>
      <c r="Q232">
        <v>8049.8413784590102</v>
      </c>
      <c r="R232">
        <v>15630.183530136375</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47989.972515026129</v>
      </c>
      <c r="Q233">
        <v>10578.238898388081</v>
      </c>
      <c r="R233">
        <v>79608.773054874837</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8203.2075870609206</v>
      </c>
      <c r="Q234">
        <v>2240.1989429890332</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45803.255912289707</v>
      </c>
      <c r="Q235">
        <v>0</v>
      </c>
      <c r="R235">
        <v>54878.943278904087</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10389.924189797335</v>
      </c>
      <c r="Q236">
        <v>12818.437841377116</v>
      </c>
      <c r="R236">
        <v>24729.829775970746</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54758.524872391194</v>
      </c>
      <c r="Q237">
        <v>10578.238898388081</v>
      </c>
      <c r="R237">
        <v>79608.773054874837</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1434.655229695853</v>
      </c>
      <c r="Q238">
        <v>2240.1989429890332</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47989.972515026129</v>
      </c>
      <c r="Q239">
        <v>10578.238898388081</v>
      </c>
      <c r="R239">
        <v>79608.773054874837</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8203.2075870609206</v>
      </c>
      <c r="Q240">
        <v>2240.1989429890332</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63465.44477576849</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21282.939197521737</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63465.44477576849</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21282.939197521737</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84748.383973290242</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63465.44477576849</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21282.939197521737</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159338.52883778224</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16053.311107969139</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159338.52883778224</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16053.311107969139</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175391.83994575142</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159338.52883778224</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16053.311107969139</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90642.770224907683</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39490.433031218527</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90642.770224907683</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39490.433031218527</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130133.20325612622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90642.770224907683</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39490.433031218527</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78548.079838503836</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31777.68612084967</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78548.079838503836</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31777.68612084967</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110325.76595935352</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78548.079838503836</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31777.68612084967</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276642.40130080644</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276642.40130080644</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276642.40130080644</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276642.40130080644</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47133.352363804042</v>
      </c>
      <c r="Q273">
        <v>16497.55869113556</v>
      </c>
      <c r="R273">
        <v>50723.031321753318</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2652.554840693002</v>
      </c>
      <c r="Q274">
        <v>0</v>
      </c>
      <c r="R274">
        <v>23253.318052558963</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42713.159570496915</v>
      </c>
      <c r="Q275">
        <v>13002.62108987958</v>
      </c>
      <c r="R275">
        <v>38277.315183109677</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7072.7476340001322</v>
      </c>
      <c r="Q276">
        <v>3494.9376012559792</v>
      </c>
      <c r="R276">
        <v>35699.034191202605</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49785.907204497045</v>
      </c>
      <c r="Q277">
        <v>16497.55869113556</v>
      </c>
      <c r="R277">
        <v>69993.661444503494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3982.6879298087983</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47133.352363804042</v>
      </c>
      <c r="Q279">
        <v>16497.55869113556</v>
      </c>
      <c r="R279">
        <v>50723.031321753318</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2652.554840693002</v>
      </c>
      <c r="Q280">
        <v>0</v>
      </c>
      <c r="R280">
        <v>23253.318052558963</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54644.149577804586</v>
      </c>
      <c r="Q281">
        <v>30640.03206439779</v>
      </c>
      <c r="R281">
        <v>71858.927526585641</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6675.9650180940889</v>
      </c>
      <c r="Q282">
        <v>0</v>
      </c>
      <c r="R282">
        <v>12120.40902974466</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54644.149577804586</v>
      </c>
      <c r="Q283">
        <v>30640.03206439779</v>
      </c>
      <c r="R283">
        <v>49874.639880123941</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6675.9650180940889</v>
      </c>
      <c r="Q284">
        <v>0</v>
      </c>
      <c r="R284">
        <v>34104.696676206346</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61320.114595898674</v>
      </c>
      <c r="Q285">
        <v>30640.03206439779</v>
      </c>
      <c r="R285">
        <v>83979.336556330294</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54644.149577804586</v>
      </c>
      <c r="Q286">
        <v>30640.03206439779</v>
      </c>
      <c r="R286">
        <v>71858.927526585641</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6675.9650180940889</v>
      </c>
      <c r="Q287">
        <v>0</v>
      </c>
      <c r="R287">
        <v>12120.40902974466</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56233.76846456201</v>
      </c>
      <c r="R288">
        <v>202168.41425389578</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41092.407434514731</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56233.76846456201</v>
      </c>
      <c r="R290">
        <v>128953.74606916431</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114307.07561924626</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56233.76846456201</v>
      </c>
      <c r="R292">
        <v>243260.82168841053</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56233.76846456201</v>
      </c>
      <c r="R293">
        <v>202168.41425389578</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41092.407434514731</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37400.18801704004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37400.18801704004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37400.18801704004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37400.18801704004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55563.589961718419</v>
      </c>
      <c r="Q299">
        <v>64645.994152327126</v>
      </c>
      <c r="R299">
        <v>70681.049562712622</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4615.0574223734584</v>
      </c>
      <c r="Q300">
        <v>15428.88048808548</v>
      </c>
      <c r="R300">
        <v>22740.055115092902</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45610.378562313912</v>
      </c>
      <c r="Q301">
        <v>64645.994152327126</v>
      </c>
      <c r="R301">
        <v>62373.887084182148</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14568.268821777967</v>
      </c>
      <c r="Q302">
        <v>15428.88048808548</v>
      </c>
      <c r="R302">
        <v>31047.217593623358</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59795.831561037856</v>
      </c>
      <c r="Q303">
        <v>70255.034523320646</v>
      </c>
      <c r="R303">
        <v>78191.361638288407</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382.81582305401957</v>
      </c>
      <c r="Q304">
        <v>9819.8401170919387</v>
      </c>
      <c r="R304">
        <v>15229.743039517107</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55563.589961718419</v>
      </c>
      <c r="Q305">
        <v>64645.994152327126</v>
      </c>
      <c r="R305">
        <v>70681.049562712622</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4615.0574223734584</v>
      </c>
      <c r="Q306">
        <v>15428.88048808548</v>
      </c>
      <c r="R306">
        <v>22740.055115092902</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80351.004387177003</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33748.099487852705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80351.004387177003</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33748.099487852705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114099.1038750297</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80351.004387177003</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33748.099487852705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107721.26578899228</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27881.796871343951</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107721.26578899228</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27881.796871343951</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135603.06266033626</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107721.26578899228</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27881.796871343951</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46804.756871880061</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46804.756871880061</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46804.756871880061</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46804.756871880061</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127580.62508554614</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34887.900355871883</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127580.62508554614</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34887.900355871883</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162468.52544141802</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127580.62508554614</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34887.900355871883</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74485.949441504956</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50385.465563243386</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74485.949441504956</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50385.465563243386</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124871.41500474834</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74485.949441504956</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50385.465563243386</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38465.937150729085</v>
      </c>
      <c r="Q339">
        <v>73019.208269125738</v>
      </c>
      <c r="R339">
        <v>98082.257734419502</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12468.484391651287</v>
      </c>
      <c r="Q340">
        <v>27351.197221182156</v>
      </c>
      <c r="R340">
        <v>19047.666820475319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38465.937150729085</v>
      </c>
      <c r="Q341">
        <v>55700.984971497797</v>
      </c>
      <c r="R341">
        <v>90493.884367123959</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12468.484391651287</v>
      </c>
      <c r="Q342">
        <v>44669.42051881009</v>
      </c>
      <c r="R342">
        <v>26636.040187770879</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42629.896290905308</v>
      </c>
      <c r="Q343">
        <v>100370.40549030786</v>
      </c>
      <c r="R343">
        <v>113841.41986186944</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8304.5252514750609</v>
      </c>
      <c r="Q344">
        <v>0</v>
      </c>
      <c r="R344">
        <v>3288.5046930254221</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38465.937150729085</v>
      </c>
      <c r="Q345">
        <v>73019.208269125738</v>
      </c>
      <c r="R345">
        <v>98082.257734419502</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12468.484391651287</v>
      </c>
      <c r="Q346">
        <v>27351.197221182156</v>
      </c>
      <c r="R346">
        <v>19047.666820475319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107126.3741913033</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70956.551827773292</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12796.350780619756</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81371.696009111198</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83914.879229345635</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154587.14152390903</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23495.784495167569</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107126.3741913033</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70956.551827773292</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55137.621427764629</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24396.904499685337</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30740.716928079299</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55137.621427764629</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55137.621427764629</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43419.260325374591</v>
      </c>
      <c r="Q361">
        <v>56057.332321960101</v>
      </c>
      <c r="R361">
        <v>34672.443085523417</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13714.050733763397</v>
      </c>
      <c r="Q362">
        <v>7692.9724665422937</v>
      </c>
      <c r="R362">
        <v>7563.8674597456065</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29759.181680331028</v>
      </c>
      <c r="Q363">
        <v>53709.031986979127</v>
      </c>
      <c r="R363">
        <v>32585.186002161452</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27374.12937880696</v>
      </c>
      <c r="Q364">
        <v>10041.272801523273</v>
      </c>
      <c r="R364">
        <v>9651.1245431075677</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57133.311059137988</v>
      </c>
      <c r="Q365">
        <v>61714.449227168901</v>
      </c>
      <c r="R365">
        <v>42236.310545269022</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2035.8555613335029</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43419.260325374591</v>
      </c>
      <c r="Q367">
        <v>56057.332321960101</v>
      </c>
      <c r="R367">
        <v>34672.443085523417</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13714.050733763397</v>
      </c>
      <c r="Q368">
        <v>7692.9724665422937</v>
      </c>
      <c r="R368">
        <v>7563.8674597456065</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40195.655921392863</v>
      </c>
      <c r="Q369">
        <v>32133.357415848262</v>
      </c>
      <c r="R369">
        <v>52060.959996846141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9843.130494742285</v>
      </c>
      <c r="Q370">
        <v>0</v>
      </c>
      <c r="R370">
        <v>7458.0530350438048</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40195.655921392863</v>
      </c>
      <c r="Q371">
        <v>32133.357415848262</v>
      </c>
      <c r="R371">
        <v>32464.211761966766</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9843.130494742285</v>
      </c>
      <c r="Q372">
        <v>0</v>
      </c>
      <c r="R372">
        <v>27054.801269923173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50038.786416135146</v>
      </c>
      <c r="Q373">
        <v>32133.357415848262</v>
      </c>
      <c r="R373">
        <v>59519.013031889939</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40195.655921392863</v>
      </c>
      <c r="Q374">
        <v>32133.357415848262</v>
      </c>
      <c r="R374">
        <v>52060.959996846141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9843.130494742285</v>
      </c>
      <c r="Q375">
        <v>0</v>
      </c>
      <c r="R375">
        <v>7458.0530350438048</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66261.828108757196</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66261.828108757196</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66261.828108757196</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66261.828108757196</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46417.040142643731</v>
      </c>
      <c r="Q380">
        <v>31971.226127116024</v>
      </c>
      <c r="R380">
        <v>57992.685322227495</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6505.7105681653893</v>
      </c>
      <c r="Q381">
        <v>8178.9474014422167</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32252.260935215974</v>
      </c>
      <c r="Q382">
        <v>31971.226127116024</v>
      </c>
      <c r="R382">
        <v>52838.749649246587</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20670.489775593145</v>
      </c>
      <c r="Q383">
        <v>8178.9474014422167</v>
      </c>
      <c r="R383">
        <v>5153.9356729809051</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52922.750710809116</v>
      </c>
      <c r="Q384">
        <v>39028.788178122581</v>
      </c>
      <c r="R384">
        <v>57992.685322227495</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1121.385350435653</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46417.040142643731</v>
      </c>
      <c r="Q386">
        <v>31971.226127116024</v>
      </c>
      <c r="R386">
        <v>57992.685322227495</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6505.7105681653893</v>
      </c>
      <c r="Q387">
        <v>8178.9474014422167</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53789.105858170609</v>
      </c>
      <c r="Q388">
        <v>41123.404125532688</v>
      </c>
      <c r="R388">
        <v>51549.037391069265</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4716.135662898253</v>
      </c>
      <c r="Q389">
        <v>17440.325975196094</v>
      </c>
      <c r="R389">
        <v>18084.388274606707</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40795.066803699898</v>
      </c>
      <c r="Q390">
        <v>22414.023551453316</v>
      </c>
      <c r="R390">
        <v>34958.290503418968</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17710.174717368962</v>
      </c>
      <c r="Q391">
        <v>36149.706549275477</v>
      </c>
      <c r="R391">
        <v>34675.135162257029</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56891.264131551899</v>
      </c>
      <c r="Q392">
        <v>56692.96373238042</v>
      </c>
      <c r="R392">
        <v>63651.591560911904</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1613.9773895169578</v>
      </c>
      <c r="Q393">
        <v>1870.7663683483754</v>
      </c>
      <c r="R393">
        <v>5981.8341047640552</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54282.425488180881</v>
      </c>
      <c r="Q394">
        <v>41123.404125532688</v>
      </c>
      <c r="R394">
        <v>52336.585237738851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4222.8160328879758</v>
      </c>
      <c r="Q395">
        <v>17440.325975196094</v>
      </c>
      <c r="R395">
        <v>17296.840427937128</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29199.438689247509</v>
      </c>
      <c r="R396">
        <v>34526.02473602727</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4625.7911527372617</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6712.7938579181719</v>
      </c>
      <c r="R398">
        <v>34526.02473602727</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22486.64483132934</v>
      </c>
      <c r="R399">
        <v>4625.7911527372617</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29199.438689247509</v>
      </c>
      <c r="R400">
        <v>39151.815888764533</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29199.438689247509</v>
      </c>
      <c r="R401">
        <v>34526.02473602727</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4625.7911527372617</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18437.441395261609</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56981.718584597234</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18437.441395261609</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56981.718584597234</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62587.65036301448</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12831.509616844369</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18437.441395261609</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56981.718584597234</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27646.274794508055</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27646.274794508055</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27646.274794508055</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27646.274794508055</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25064.730178173893</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12307.027808822557</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20619.465364754462</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16752.292622241996</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37371.757986996454</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25064.730178173893</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12307.027808822557</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24544.324412036949</v>
      </c>
      <c r="R422">
        <v>63218.307152958609</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19459.080252046973</v>
      </c>
      <c r="R423">
        <v>11409.412451686065</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24544.324412036949</v>
      </c>
      <c r="R424">
        <v>43995.036793948115</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19459.080252046973</v>
      </c>
      <c r="R425">
        <v>30632.682810696573</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35666.873069493377</v>
      </c>
      <c r="R426">
        <v>74627.719604644677</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8336.5315945905477</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24544.324412036949</v>
      </c>
      <c r="R428">
        <v>63218.307152958609</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19459.080252046973</v>
      </c>
      <c r="R429">
        <v>11409.412451686065</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10933.41386295825</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3804.4743755653567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10933.41386295825</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3804.4743755653567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10933.41386295825</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3804.4743755653567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10933.41386295825</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3804.4743755653567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30763.141787938144</v>
      </c>
      <c r="R438">
        <v>36665.187858689278</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1742.6592891142775</v>
      </c>
      <c r="R439">
        <v>11281.640032660573</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27797.818194352487</v>
      </c>
      <c r="R440">
        <v>33177.835162018018</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4707.982882699931</v>
      </c>
      <c r="R441">
        <v>14768.992729331838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32505.80107705242</v>
      </c>
      <c r="R442">
        <v>43300.083691528438</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4646.7441998214181</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30763.141787938144</v>
      </c>
      <c r="R444">
        <v>36665.187858689278</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1742.6592891142775</v>
      </c>
      <c r="R445">
        <v>11281.640032660573</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43613.770040947857</v>
      </c>
      <c r="R446">
        <v>68207.932852624741</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3436.693506206911</v>
      </c>
      <c r="R447">
        <v>7649.6358503215815</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43613.770040947857</v>
      </c>
      <c r="R448">
        <v>39760.20880623725</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3436.693506206911</v>
      </c>
      <c r="R449">
        <v>36097.359896709095</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47050.463547154759</v>
      </c>
      <c r="R450">
        <v>75857.56870294633</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43613.770040947857</v>
      </c>
      <c r="R451">
        <v>68207.932852624741</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3436.693506206911</v>
      </c>
      <c r="R452">
        <v>7649.6358503215815</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23070.54721871631</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13702.797273517923</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23070.54721871631</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13702.797273517923</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36773.344492234239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23070.54721871631</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13702.797273517923</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129362.55494936339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5027.6340865777292</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104224.38451647472</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30165.804519466375</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134390.18903594112</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129362.55494936339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5027.6340865777292</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38301.227120038391</v>
      </c>
      <c r="Q467">
        <v>27463.050645667168</v>
      </c>
      <c r="R467">
        <v>51551.529380310771</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3732.7757592376774</v>
      </c>
      <c r="Q468">
        <v>12022.525626587381</v>
      </c>
      <c r="R468">
        <v>6732.2746074584829</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25563.85822993076</v>
      </c>
      <c r="Q469">
        <v>23497.208475890449</v>
      </c>
      <c r="R469">
        <v>42823.689998141977</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16470.144649345308</v>
      </c>
      <c r="Q470">
        <v>15988.367796364104</v>
      </c>
      <c r="R470">
        <v>15460.113989627273</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41067.388770823338</v>
      </c>
      <c r="Q471">
        <v>34050.738407236095</v>
      </c>
      <c r="R471">
        <v>54917.666684040014</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966.6141084527319</v>
      </c>
      <c r="Q472">
        <v>5434.8378650184595</v>
      </c>
      <c r="R472">
        <v>3366.1373037292415</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38301.227120038391</v>
      </c>
      <c r="Q473">
        <v>28662.018312203982</v>
      </c>
      <c r="R473">
        <v>51551.529380310771</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3732.7757592376774</v>
      </c>
      <c r="Q474">
        <v>10823.557960050568</v>
      </c>
      <c r="R474">
        <v>6732.2746074584829</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62312.091090898684</v>
      </c>
      <c r="R475">
        <v>31823.305598322659</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6269.6146028716867</v>
      </c>
      <c r="R476">
        <v>7118.841209389263</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62312.091090898684</v>
      </c>
      <c r="R477">
        <v>15911.652799161329</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6269.6146028716867</v>
      </c>
      <c r="R478">
        <v>23030.494008550595</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68581.705693770375</v>
      </c>
      <c r="R479">
        <v>38942.146807711928</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62312.091090898684</v>
      </c>
      <c r="R480">
        <v>31823.305598322659</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6269.6146028716867</v>
      </c>
      <c r="R481">
        <v>7118.841209389263</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30649.35064935065</v>
      </c>
      <c r="Q482">
        <v>23804.976534231049</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1121.2121212121212</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24194.805194805194</v>
      </c>
      <c r="Q484">
        <v>18109.102485333751</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7575.757575757576</v>
      </c>
      <c r="Q485">
        <v>5695.8740488972999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31770.56277056277</v>
      </c>
      <c r="Q486">
        <v>23804.976534231049</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30649.35064935065</v>
      </c>
      <c r="Q487">
        <v>23804.976534231049</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1121.2121212121212</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145145.24095981708</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83620.169343015135</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135033.62603541298</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93731.784267419251</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223035.45393816236</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5729.9563646698543</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145145.24095981708</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83620.169343015135</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36494.986545602136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32971.016871865024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14976.062696992931</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54489.940720474231</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47947.079568857953</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21518.923848609207</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36494.986545602136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32971.016871865024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135651.74974012526</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54629.670494225727</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103194.01792945228</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87087.4023048987</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190281.42023435104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135651.74974012526</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54629.670494225727</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42929.140759812646</v>
      </c>
      <c r="Q512">
        <v>44884.122640908397</v>
      </c>
      <c r="R512">
        <v>72791.547610073787</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5226.108630748583</v>
      </c>
      <c r="Q513">
        <v>4251.9446547972057</v>
      </c>
      <c r="R513">
        <v>4469.9222724941328</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27623.325755293215</v>
      </c>
      <c r="Q514">
        <v>39038.341751590458</v>
      </c>
      <c r="R514">
        <v>64768.611425224342</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20531.923635268016</v>
      </c>
      <c r="Q515">
        <v>10097.72554411515</v>
      </c>
      <c r="R515">
        <v>12492.858457343551</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47443.096222849163</v>
      </c>
      <c r="Q516">
        <v>49136.067295705609</v>
      </c>
      <c r="R516">
        <v>77261.469882567922</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712.15316771207097</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42929.140759812646</v>
      </c>
      <c r="Q518">
        <v>44884.122640908397</v>
      </c>
      <c r="R518">
        <v>72791.547610073787</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5226.108630748583</v>
      </c>
      <c r="Q519">
        <v>4251.9446547972057</v>
      </c>
      <c r="R519">
        <v>4469.9222724941328</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17220.609284963168</v>
      </c>
      <c r="R520">
        <v>112599.69392632745</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5835.8193701607424</v>
      </c>
      <c r="R521">
        <v>12599.76523920933</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6228.7596334539849</v>
      </c>
      <c r="R522">
        <v>99014.819227394386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16827.669021669924</v>
      </c>
      <c r="R523">
        <v>26184.639938142387</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23056.428655123913</v>
      </c>
      <c r="R524">
        <v>116697.87494758538</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8501.5842179513875</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17220.609284963168</v>
      </c>
      <c r="R526">
        <v>112599.69392632745</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5835.8193701607424</v>
      </c>
      <c r="R527">
        <v>12599.76523920933</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33933.243427704467</v>
      </c>
      <c r="R528">
        <v>103907.66988268263</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5119.5066816630333</v>
      </c>
      <c r="R529">
        <v>15745.764002248154</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33933.243427704467</v>
      </c>
      <c r="R530">
        <v>76597.864365066358</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5119.5066816630333</v>
      </c>
      <c r="R531">
        <v>43055.56951986441</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39052.750109367502</v>
      </c>
      <c r="R532">
        <v>111636.98027769908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8016.4536072317042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33933.243427704467</v>
      </c>
      <c r="R534">
        <v>103907.66988268263</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5119.5066816630333</v>
      </c>
      <c r="R535">
        <v>15745.764002248154</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108901.7261803289</v>
      </c>
      <c r="R536">
        <v>21014.570325706951</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12707.442410879605</v>
      </c>
      <c r="R537">
        <v>7839.072523343476</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100028.48677240121</v>
      </c>
      <c r="R538">
        <v>21014.570325706951</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21580.681818807305</v>
      </c>
      <c r="R539">
        <v>7839.072523343476</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121609.16859120849</v>
      </c>
      <c r="R540">
        <v>21014.570325706951</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7839.072523343476</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108901.7261803289</v>
      </c>
      <c r="R542">
        <v>21014.570325706951</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12707.442410879605</v>
      </c>
      <c r="R543">
        <v>7839.072523343476</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28721.598348900719</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7061.6328645796502</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28721.598348900719</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7061.6328645796502</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35783.231213480365</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28721.598348900719</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7061.6328645796502</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44221.523894267142</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16495.970535065637</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44221.523894267142</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16495.970535065637</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60717.494429332779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44221.523894267142</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16495.970535065637</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37387.470130659</v>
      </c>
      <c r="R558">
        <v>47196.772736840343</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6576.7008867957957</v>
      </c>
      <c r="R559">
        <v>4877.9096397567182</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37387.470130659</v>
      </c>
      <c r="R560">
        <v>39102.025975897363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6576.7008867957957</v>
      </c>
      <c r="R561">
        <v>12972.656400699709</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43964.171017454806</v>
      </c>
      <c r="R562">
        <v>52074.682376597069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37387.470130659</v>
      </c>
      <c r="R563">
        <v>47196.772736840343</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6576.7008867957957</v>
      </c>
      <c r="R564">
        <v>4877.9096397567182</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52029.738856769036</v>
      </c>
      <c r="Q565">
        <v>45890.097165426989</v>
      </c>
      <c r="R565">
        <v>58809.9168325137</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8630.8103042840212</v>
      </c>
      <c r="Q566">
        <v>5324.2058440021738</v>
      </c>
      <c r="R566">
        <v>12713.064352013471</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49587.156774341835</v>
      </c>
      <c r="Q567">
        <v>44890.992997785084</v>
      </c>
      <c r="R567">
        <v>39068.549914324598</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11073.392386711223</v>
      </c>
      <c r="Q568">
        <v>6323.3100116440864</v>
      </c>
      <c r="R568">
        <v>32454.431270202509</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57645.113951802545</v>
      </c>
      <c r="Q569">
        <v>50531.641478747435</v>
      </c>
      <c r="R569">
        <v>69436.147354682005</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3015.4352092505173</v>
      </c>
      <c r="Q570">
        <v>682.661530681719</v>
      </c>
      <c r="R570">
        <v>2086.833829845179</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52029.738856769036</v>
      </c>
      <c r="Q571">
        <v>45890.097165426989</v>
      </c>
      <c r="R571">
        <v>60060.059157415657</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8630.8103042840212</v>
      </c>
      <c r="Q572">
        <v>5324.2058440021738</v>
      </c>
      <c r="R572">
        <v>11462.922027111514</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45539.772727272728</v>
      </c>
      <c r="Q573">
        <v>80255.767459845534</v>
      </c>
      <c r="R573">
        <v>30968.42267554062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3214.5874073778464</v>
      </c>
      <c r="R574">
        <v>8459.9375583474903</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3262.9870129870128</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43494.318181818184</v>
      </c>
      <c r="Q576">
        <v>72175.568092181595</v>
      </c>
      <c r="R576">
        <v>26591.157791006674</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5308.4415584415583</v>
      </c>
      <c r="Q577">
        <v>11294.786775041797</v>
      </c>
      <c r="R577">
        <v>12837.202442881444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45539.772727272728</v>
      </c>
      <c r="Q578">
        <v>83470.354867223388</v>
      </c>
      <c r="R578">
        <v>35923.993890342834</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3504.3663435452863</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3262.9870129870128</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45539.772727272728</v>
      </c>
      <c r="Q581">
        <v>80255.767459845534</v>
      </c>
      <c r="R581">
        <v>30968.42267554062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3214.5874073778464</v>
      </c>
      <c r="R582">
        <v>8459.9375583474903</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3262.9870129870128</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69960.326082871354</v>
      </c>
      <c r="R584">
        <v>78479.173278852904</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8396.7049186722816</v>
      </c>
      <c r="R585">
        <v>21827.291661518888</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64147.797756320244</v>
      </c>
      <c r="R586">
        <v>68931.21529648501</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14209.23324522339</v>
      </c>
      <c r="R587">
        <v>31375.249643886789</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73345.227234054299</v>
      </c>
      <c r="R588">
        <v>93716.260733156319</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5011.8037674893139</v>
      </c>
      <c r="R589">
        <v>6590.2042072154454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69960.326082871354</v>
      </c>
      <c r="R590">
        <v>78479.173278852904</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8396.7049186722816</v>
      </c>
      <c r="R591">
        <v>21827.291661518888</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20072.15480485405</v>
      </c>
      <c r="Q592">
        <v>81602.448786352659</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1044.83905730216</v>
      </c>
      <c r="Q593">
        <v>10097.076788830716</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19800.402942416717</v>
      </c>
      <c r="Q594">
        <v>81602.448786352659</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1316.5909197394931</v>
      </c>
      <c r="Q595">
        <v>10097.076788830716</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21116.993862156211</v>
      </c>
      <c r="Q596">
        <v>91699.525575183376</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20072.15480485405</v>
      </c>
      <c r="Q597">
        <v>81602.448786352659</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1044.83905730216</v>
      </c>
      <c r="Q598">
        <v>10097.076788830716</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33283.2217211061</v>
      </c>
      <c r="Q599">
        <v>10922.317838560453</v>
      </c>
      <c r="R599">
        <v>43478.534397156131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12673.682292378478</v>
      </c>
      <c r="Q600">
        <v>0</v>
      </c>
      <c r="R600">
        <v>25999.514228041495</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1184.4562890073346</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31880.096578743563</v>
      </c>
      <c r="Q602">
        <v>10922.317838560453</v>
      </c>
      <c r="R602">
        <v>36862.043163257156</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15261.263723748349</v>
      </c>
      <c r="Q603">
        <v>0</v>
      </c>
      <c r="R603">
        <v>32616.005461940462</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44772.447724477242</v>
      </c>
      <c r="Q604">
        <v>10922.317838560453</v>
      </c>
      <c r="R604">
        <v>59995.879509210288</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9482.1691159873226</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2368.9125780146692</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33283.2217211061</v>
      </c>
      <c r="Q607">
        <v>10922.317838560453</v>
      </c>
      <c r="R607">
        <v>43478.534397156131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12673.682292378478</v>
      </c>
      <c r="Q608">
        <v>0</v>
      </c>
      <c r="R608">
        <v>25999.514228041495</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1184.4562890073346</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39427.953208465755</v>
      </c>
      <c r="Q610">
        <v>30960.327108195786</v>
      </c>
      <c r="R610">
        <v>48566.364171777554</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7865.3052944756237</v>
      </c>
      <c r="Q611">
        <v>9406.9561444384544</v>
      </c>
      <c r="R611">
        <v>17027.648757027975</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33392.386233011021</v>
      </c>
      <c r="Q612">
        <v>30037.310069233445</v>
      </c>
      <c r="R612">
        <v>26172.247094427054</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13900.872269930354</v>
      </c>
      <c r="Q613">
        <v>10329.9731834008</v>
      </c>
      <c r="R613">
        <v>39421.765834378428</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44748.123605382381</v>
      </c>
      <c r="Q614">
        <v>39355.895692625345</v>
      </c>
      <c r="R614">
        <v>60594.143121445704</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2545.1348975589967</v>
      </c>
      <c r="Q615">
        <v>1011.3875600088736</v>
      </c>
      <c r="R615">
        <v>4999.8698073598525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39427.953208465755</v>
      </c>
      <c r="Q616">
        <v>30960.327108195786</v>
      </c>
      <c r="R616">
        <v>49633.680241200018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7865.3052944756237</v>
      </c>
      <c r="Q617">
        <v>9406.9561444384544</v>
      </c>
      <c r="R617">
        <v>15960.332687605502</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38188.819545877042</v>
      </c>
      <c r="Q618">
        <v>55503.425656638923</v>
      </c>
      <c r="R618">
        <v>93694.342391303391</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4930.7307573142125</v>
      </c>
      <c r="Q619">
        <v>17045.012023909872</v>
      </c>
      <c r="R619">
        <v>28616.83153670462</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29898.641172044438</v>
      </c>
      <c r="Q620">
        <v>55503.425656638923</v>
      </c>
      <c r="R620">
        <v>76913.660810830508</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13220.909131146815</v>
      </c>
      <c r="Q621">
        <v>17045.012023909872</v>
      </c>
      <c r="R621">
        <v>45397.513117177536</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43119.550303191252</v>
      </c>
      <c r="Q622">
        <v>70377.561683280728</v>
      </c>
      <c r="R622">
        <v>119826.04426747083</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2170.8759972680891</v>
      </c>
      <c r="R623">
        <v>2485.1296605371704</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38188.819545877042</v>
      </c>
      <c r="Q624">
        <v>55503.425656638923</v>
      </c>
      <c r="R624">
        <v>93694.342391303391</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4930.7307573142125</v>
      </c>
      <c r="Q625">
        <v>17045.012023909872</v>
      </c>
      <c r="R625">
        <v>28616.83153670462</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53190.331396788912</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13003.213404258993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53190.331396788912</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13003.213404258993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57958.834995456869</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8234.7098055910355</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53190.331396788912</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13003.213404258993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16633.366374020585</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16633.366374020585</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16633.366374020585</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16633.366374020585</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205043.1267779574</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40790.82331008149</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205043.1267779574</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40790.82331008149</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245833.95008803884</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205043.1267779574</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40790.82331008149</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40629.39263610616</v>
      </c>
      <c r="Q645">
        <v>31848.850398207451</v>
      </c>
      <c r="R645">
        <v>45053.684488870866</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9082.1357390118537</v>
      </c>
      <c r="Q646">
        <v>5358.1019142012046</v>
      </c>
      <c r="R646">
        <v>17863.232625123641</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35076.051610196162</v>
      </c>
      <c r="Q647">
        <v>31848.850398207451</v>
      </c>
      <c r="R647">
        <v>45053.684488870866</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14635.47676492185</v>
      </c>
      <c r="Q648">
        <v>5358.1019142012046</v>
      </c>
      <c r="R648">
        <v>17863.232625123641</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47735.235497744674</v>
      </c>
      <c r="Q649">
        <v>34736.08301704967</v>
      </c>
      <c r="R649">
        <v>58190.4368478252</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1976.2928773733347</v>
      </c>
      <c r="Q650">
        <v>2470.8692953589884</v>
      </c>
      <c r="R650">
        <v>4726.480266169282</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40629.39263610616</v>
      </c>
      <c r="Q651">
        <v>31848.850398207451</v>
      </c>
      <c r="R651">
        <v>45053.684488870866</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9082.1357390118537</v>
      </c>
      <c r="Q652">
        <v>5358.1019142012046</v>
      </c>
      <c r="R652">
        <v>17863.232625123641</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81539.688596768217</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26137.382791588509</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74849.054210675546</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32828.017177681162</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102892.72703613597</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4784.3443522207617</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81539.688596768217</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26137.382791588509</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11038.209225748207</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11038.209225748207</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11038.209225748207</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11038.209225748207</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38750.354207990931</v>
      </c>
      <c r="Q665">
        <v>56943.509044611754</v>
      </c>
      <c r="R665">
        <v>25113.853952091918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2640.0302257485596</v>
      </c>
      <c r="Q666">
        <v>7660.7479933819704</v>
      </c>
      <c r="R666">
        <v>3909.8480429435008</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35146.878246906585</v>
      </c>
      <c r="Q667">
        <v>54569.272757446015</v>
      </c>
      <c r="R667">
        <v>11781.810826782865</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6243.5061868329085</v>
      </c>
      <c r="Q668">
        <v>10034.984280547711</v>
      </c>
      <c r="R668">
        <v>17241.891168252558</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41390.384433739491</v>
      </c>
      <c r="Q669">
        <v>64604.257037993717</v>
      </c>
      <c r="R669">
        <v>29023.701995035419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38750.354207990931</v>
      </c>
      <c r="Q670">
        <v>56943.509044611754</v>
      </c>
      <c r="R670">
        <v>25113.853952091918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2640.0302257485596</v>
      </c>
      <c r="Q671">
        <v>7660.7479933819704</v>
      </c>
      <c r="R671">
        <v>3909.8480429435008</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21200.46905332285</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21200.46905332285</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21200.46905332285</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21200.46905332285</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28137.767429600666</v>
      </c>
      <c r="Q676">
        <v>58791.904076738465</v>
      </c>
      <c r="R676">
        <v>12141.851649965049</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4849.9758379826908</v>
      </c>
      <c r="Q677">
        <v>4825.336789892287</v>
      </c>
      <c r="R677">
        <v>8795.0760434318072</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20875.982954795061</v>
      </c>
      <c r="Q678">
        <v>58791.904076738465</v>
      </c>
      <c r="R678">
        <v>12141.851649965049</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12111.760312788298</v>
      </c>
      <c r="Q679">
        <v>4825.336789892287</v>
      </c>
      <c r="R679">
        <v>8795.0760434318072</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32987.743267583362</v>
      </c>
      <c r="Q680">
        <v>63617.240866630767</v>
      </c>
      <c r="R680">
        <v>20936.92769339685</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28137.767429600666</v>
      </c>
      <c r="Q681">
        <v>58791.904076738465</v>
      </c>
      <c r="R681">
        <v>12141.851649965049</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4849.9758379826908</v>
      </c>
      <c r="Q682">
        <v>4825.336789892287</v>
      </c>
      <c r="R682">
        <v>8795.0760434318072</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47802.790321493565</v>
      </c>
      <c r="Q683">
        <v>56653.432714041061</v>
      </c>
      <c r="R683">
        <v>41348.502791768573</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16950.866078048122</v>
      </c>
      <c r="Q684">
        <v>16080.822957200569</v>
      </c>
      <c r="R684">
        <v>13546.864604742763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38812.596886162974</v>
      </c>
      <c r="Q685">
        <v>44603.959747069974</v>
      </c>
      <c r="R685">
        <v>25698.834445602664</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25941.059513378714</v>
      </c>
      <c r="Q686">
        <v>28130.295924171674</v>
      </c>
      <c r="R686">
        <v>29196.532950908681</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62979.375884612789</v>
      </c>
      <c r="Q687">
        <v>70873.894042233587</v>
      </c>
      <c r="R687">
        <v>49795.505413305451</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1774.280514928894</v>
      </c>
      <c r="Q688">
        <v>1860.3616290080577</v>
      </c>
      <c r="R688">
        <v>5099.8619832058748</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47802.790321493565</v>
      </c>
      <c r="Q689">
        <v>56653.432714041061</v>
      </c>
      <c r="R689">
        <v>41348.502791768573</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16950.866078048122</v>
      </c>
      <c r="Q690">
        <v>16080.822957200569</v>
      </c>
      <c r="R690">
        <v>13546.864604742763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46704.157055545264</v>
      </c>
      <c r="Q691">
        <v>22712.903099201503</v>
      </c>
      <c r="R691">
        <v>68728.902417932724</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6291.987271227249</v>
      </c>
      <c r="Q692">
        <v>12177.859275860868</v>
      </c>
      <c r="R692">
        <v>23464.421527831913</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21736.568282457527</v>
      </c>
      <c r="Q693">
        <v>11424.0429677385</v>
      </c>
      <c r="R693">
        <v>52665.335916625343</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31259.576044314988</v>
      </c>
      <c r="Q694">
        <v>23466.719407323879</v>
      </c>
      <c r="R694">
        <v>39527.988029139306</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52996.144326772512</v>
      </c>
      <c r="Q695">
        <v>34890.762375062368</v>
      </c>
      <c r="R695">
        <v>81631.48464961072</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10561.839296153914</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46704.157055545264</v>
      </c>
      <c r="Q697">
        <v>22712.903099201503</v>
      </c>
      <c r="R697">
        <v>68728.902417932724</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6291.987271227249</v>
      </c>
      <c r="Q698">
        <v>12177.859275860868</v>
      </c>
      <c r="R698">
        <v>23464.421527831913</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51187.19548490928</v>
      </c>
      <c r="Q699">
        <v>113720.88141331695</v>
      </c>
      <c r="R699">
        <v>45619.313088181807</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12339.337286977227</v>
      </c>
      <c r="Q700">
        <v>12255.657219999144</v>
      </c>
      <c r="R700">
        <v>12069.561639468027</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35957.582839127848</v>
      </c>
      <c r="Q701">
        <v>111301.50167149545</v>
      </c>
      <c r="R701">
        <v>34458.462922022343</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27568.94993275866</v>
      </c>
      <c r="Q702">
        <v>14675.036961820644</v>
      </c>
      <c r="R702">
        <v>23230.411805627497</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58477.92058907824</v>
      </c>
      <c r="Q703">
        <v>121740.61172044088</v>
      </c>
      <c r="R703">
        <v>51654.093907915834</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5048.6121828082632</v>
      </c>
      <c r="Q704">
        <v>4235.9269128751785</v>
      </c>
      <c r="R704">
        <v>6034.7808197340128</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51187.19548490928</v>
      </c>
      <c r="Q705">
        <v>117956.80832619211</v>
      </c>
      <c r="R705">
        <v>45619.313088181807</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12339.337286977227</v>
      </c>
      <c r="Q706">
        <v>8019.7303071239648</v>
      </c>
      <c r="R706">
        <v>12069.561639468027</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40837.28747419329</v>
      </c>
      <c r="R707">
        <v>13185.196446066011</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32764.163128057273</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40837.28747419329</v>
      </c>
      <c r="R709">
        <v>13185.196446066011</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32764.163128057273</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40837.28747419329</v>
      </c>
      <c r="R711">
        <v>34616.144724840378</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11333.214849282906</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40837.28747419329</v>
      </c>
      <c r="R713">
        <v>13185.196446066011</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32764.163128057273</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47116.029510395711</v>
      </c>
      <c r="Q715">
        <v>8801.4075019499251</v>
      </c>
      <c r="R715">
        <v>62216.864115473516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23528.672032193161</v>
      </c>
      <c r="Q716">
        <v>26269.616026832038</v>
      </c>
      <c r="R716">
        <v>14848.349794453956</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18104.460093896712</v>
      </c>
      <c r="Q717">
        <v>8801.4075019499251</v>
      </c>
      <c r="R717">
        <v>44303.883457784636</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52540.241448692155</v>
      </c>
      <c r="Q718">
        <v>26269.616026832038</v>
      </c>
      <c r="R718">
        <v>32761.33045214284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70644.701542588868</v>
      </c>
      <c r="Q719">
        <v>35071.023528781967</v>
      </c>
      <c r="R719">
        <v>70553.902333980528</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6511.3115759469447</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47116.029510395711</v>
      </c>
      <c r="Q721">
        <v>8801.4075019499251</v>
      </c>
      <c r="R721">
        <v>68728.175691420474</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23528.672032193161</v>
      </c>
      <c r="Q722">
        <v>26269.616026832038</v>
      </c>
      <c r="R722">
        <v>8337.0382185070102</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50226.607307584323</v>
      </c>
      <c r="Q723">
        <v>32559.279925047405</v>
      </c>
      <c r="R723">
        <v>84573.608630003917</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14173.986283239081</v>
      </c>
      <c r="Q724">
        <v>10250.823030465706</v>
      </c>
      <c r="R724">
        <v>7615.754496985438</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28636.746480567923</v>
      </c>
      <c r="Q725">
        <v>32559.279925047405</v>
      </c>
      <c r="R725">
        <v>45758.40517962903</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35763.847110255483</v>
      </c>
      <c r="Q726">
        <v>10250.823030465706</v>
      </c>
      <c r="R726">
        <v>46430.957947360308</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61564.99418441423</v>
      </c>
      <c r="Q727">
        <v>38913.732074721112</v>
      </c>
      <c r="R727">
        <v>92189.363126989338</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2835.5994064091765</v>
      </c>
      <c r="Q728">
        <v>3896.3708807919966</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50226.607307584323</v>
      </c>
      <c r="Q729">
        <v>32559.279925047405</v>
      </c>
      <c r="R729">
        <v>84573.608630003917</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14173.986283239081</v>
      </c>
      <c r="Q730">
        <v>10250.823030465706</v>
      </c>
      <c r="R730">
        <v>7615.754496985438</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37654.41925624045</v>
      </c>
      <c r="Q731">
        <v>39314.415124820094</v>
      </c>
      <c r="R731">
        <v>49095.860113306473</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7789.4167091186955</v>
      </c>
      <c r="Q732">
        <v>0</v>
      </c>
      <c r="R732">
        <v>24306.553982377951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29194.791136016302</v>
      </c>
      <c r="Q733">
        <v>31491.321735215213</v>
      </c>
      <c r="R733">
        <v>42843.165282951704</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16249.044829342842</v>
      </c>
      <c r="Q734">
        <v>7823.0933896048691</v>
      </c>
      <c r="R734">
        <v>30559.24881273272</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45443.835965359147</v>
      </c>
      <c r="Q735">
        <v>39314.415124820094</v>
      </c>
      <c r="R735">
        <v>69447.323105295553</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3955.0909903888646</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37654.41925624045</v>
      </c>
      <c r="Q737">
        <v>39314.415124820094</v>
      </c>
      <c r="R737">
        <v>49095.860113306473</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7789.4167091186955</v>
      </c>
      <c r="Q738">
        <v>0</v>
      </c>
      <c r="R738">
        <v>24306.553982377951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84142.89575194713</v>
      </c>
      <c r="Q739">
        <v>29358.923621778384</v>
      </c>
      <c r="R739">
        <v>95512.902217714654</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23167.735436475763</v>
      </c>
      <c r="Q740">
        <v>1385.3759252785007</v>
      </c>
      <c r="R740">
        <v>21247.895143973878</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57265.177759760205</v>
      </c>
      <c r="Q741">
        <v>20943.451599217635</v>
      </c>
      <c r="R741">
        <v>52093.380299970901</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50045.453428662688</v>
      </c>
      <c r="Q742">
        <v>9800.8479478392583</v>
      </c>
      <c r="R742">
        <v>64667.417061717642</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102100.68548684308</v>
      </c>
      <c r="Q743">
        <v>29358.923621778384</v>
      </c>
      <c r="R743">
        <v>111596.5895394682</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4362.3006805729592</v>
      </c>
      <c r="Q744">
        <v>1385.3759252785007</v>
      </c>
      <c r="R744">
        <v>5164.207822220229</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847.6450210068549</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84142.89575194713</v>
      </c>
      <c r="Q746">
        <v>29358.923621778384</v>
      </c>
      <c r="R746">
        <v>97127.402296888191</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23167.735436475763</v>
      </c>
      <c r="Q747">
        <v>1385.3759252785007</v>
      </c>
      <c r="R747">
        <v>19633.395064800305</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51344.901646609622</v>
      </c>
      <c r="Q748">
        <v>50813.963302679789</v>
      </c>
      <c r="R748">
        <v>68161.866863890726</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3443.2209456925648</v>
      </c>
      <c r="Q749">
        <v>5386.3023200990538</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43456.175638359528</v>
      </c>
      <c r="Q750">
        <v>42124.932278225955</v>
      </c>
      <c r="R750">
        <v>40731.766291827873</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11331.946953942659</v>
      </c>
      <c r="Q751">
        <v>14075.333344552893</v>
      </c>
      <c r="R751">
        <v>27430.10057206286</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52786.96348822146</v>
      </c>
      <c r="Q752">
        <v>56200.265622778839</v>
      </c>
      <c r="R752">
        <v>68161.866863890726</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2001.1591040807282</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51344.901646609622</v>
      </c>
      <c r="Q754">
        <v>50813.963302679789</v>
      </c>
      <c r="R754">
        <v>68161.866863890726</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3443.2209456925648</v>
      </c>
      <c r="Q755">
        <v>5386.3023200990538</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87895.574955801072</v>
      </c>
      <c r="R756">
        <v>77476.313745837484</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27225.896908850929</v>
      </c>
      <c r="R757">
        <v>12868.721376958722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87895.574955801072</v>
      </c>
      <c r="R758">
        <v>52295.334154389129</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27225.896908850929</v>
      </c>
      <c r="R759">
        <v>38049.70096840708</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111862.72574515248</v>
      </c>
      <c r="R760">
        <v>85354.991732334762</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3258.7461194994639</v>
      </c>
      <c r="R761">
        <v>4990.0433904614611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87895.574955801072</v>
      </c>
      <c r="R762">
        <v>77476.313745837484</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27225.896908850929</v>
      </c>
      <c r="R763">
        <v>12868.721376958722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68372.265914743883</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21471.05754087714</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60210.507166465643</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29632.816289155373</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82662.132420858034</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7181.1910347629846</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68372.265914743883</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21471.05754087714</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41631.013252634875</v>
      </c>
      <c r="Q772">
        <v>113139.29027898796</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10084.981684981693</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31874.152144422416</v>
      </c>
      <c r="Q774">
        <v>113139.29027898796</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9756.8611082124589</v>
      </c>
      <c r="Q775">
        <v>10084.981684981693</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41631.013252634875</v>
      </c>
      <c r="Q776">
        <v>123224.27196396964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41631.013252634875</v>
      </c>
      <c r="Q777">
        <v>113139.29027898796</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10084.981684981693</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60928.536927309535</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45107.75768666323</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15820.779240646314</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60928.536927309535</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60928.536927309535</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64759.34573501096</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15130.462950694378</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49628.882784316578</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64759.34573501096</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64759.34573501096</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93521.980019713927</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27382.069013731656</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93521.980019713927</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27382.069013731656</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120904.0490334456</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93521.980019713927</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27382.069013731656</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35721.558018442563</v>
      </c>
      <c r="Q796">
        <v>62073.340972933787</v>
      </c>
      <c r="R796">
        <v>34037.551143441269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5263.2089284502235</v>
      </c>
      <c r="Q797">
        <v>8510.3407142265714</v>
      </c>
      <c r="R797">
        <v>24354.865484948932</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32049.529239510914</v>
      </c>
      <c r="Q798">
        <v>60010.851895843378</v>
      </c>
      <c r="R798">
        <v>22423.042311035068</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8935.2377073818734</v>
      </c>
      <c r="Q799">
        <v>10572.829791316977</v>
      </c>
      <c r="R799">
        <v>35969.374317355134</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39437.220622315304</v>
      </c>
      <c r="Q800">
        <v>68778.145987630036</v>
      </c>
      <c r="R800">
        <v>54078.144387215689</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1547.546324577479</v>
      </c>
      <c r="Q801">
        <v>1805.5356995303209</v>
      </c>
      <c r="R801">
        <v>4314.2722411744962</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35721.558018442563</v>
      </c>
      <c r="Q802">
        <v>62073.340972933787</v>
      </c>
      <c r="R802">
        <v>34037.551143441269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5263.2089284502235</v>
      </c>
      <c r="Q803">
        <v>8510.3407142265714</v>
      </c>
      <c r="R803">
        <v>24354.865484948932</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49848.586560159929</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25480.724620728022</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24367.861939431899</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49848.586560159929</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49848.586560159929</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108279.44539785392</v>
      </c>
      <c r="R809">
        <v>54104.994118182185</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41535.540578441694</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108279.44539785392</v>
      </c>
      <c r="R811">
        <v>33473.149429767363</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62167.385266856531</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108279.44539785392</v>
      </c>
      <c r="R813">
        <v>73381.469854834912</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22259.064841788968</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108279.44539785392</v>
      </c>
      <c r="R815">
        <v>54104.994118182185</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41535.540578441694</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40072.714436386865</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33072.108711345551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7000.6057250413114</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40072.714436386865</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40072.714436386865</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99789.627842921589</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80824.448218970691</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18965.179623950909</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99789.627842921589</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99789.627842921589</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42405.846723652096</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21129.303136382274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42405.846723652096</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21129.303136382274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63535.149860034377</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42405.846723652096</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21129.303136382274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42755.710291712821</v>
      </c>
      <c r="Q834">
        <v>58184.240255648685</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13690.984860473704</v>
      </c>
      <c r="Q835">
        <v>13436.301004343024</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32063.090151395263</v>
      </c>
      <c r="Q836">
        <v>52279.860320039712</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24383.605000791264</v>
      </c>
      <c r="Q837">
        <v>19340.680939951999</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54313.446220393525</v>
      </c>
      <c r="Q838">
        <v>70010.247281329255</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2133.2489317930053</v>
      </c>
      <c r="Q839">
        <v>1610.2939786624436</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42755.710291712821</v>
      </c>
      <c r="Q840">
        <v>58184.240255648685</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13690.984860473704</v>
      </c>
      <c r="Q841">
        <v>13436.301004343024</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56841.651985176693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12649.752870489649</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45060.131325151357</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24431.273530514991</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69491.404855666347</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56841.651985176693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12649.752870489649</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127712.42915030866</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21168.691373212379</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127712.42915030866</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21168.691373212379</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148881.12052352104</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127712.42915030866</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21168.691373212379</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36797.854606073786</v>
      </c>
      <c r="Q856">
        <v>71955.901669961619</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1830.1079944915562</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36797.854606073786</v>
      </c>
      <c r="Q858">
        <v>71955.901669961619</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1830.1079944915562</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38627.962600565341</v>
      </c>
      <c r="Q860">
        <v>71955.901669961619</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36797.854606073786</v>
      </c>
      <c r="Q861">
        <v>71955.901669961619</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1830.1079944915562</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49075.684085293338</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50773.066658983749</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49075.684085293338</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50773.066658983749</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99848.750744277088</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49075.684085293338</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50773.066658983749</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51531.65044272122</v>
      </c>
      <c r="Q870">
        <v>49467.703950349423</v>
      </c>
      <c r="R870">
        <v>60495.918212002056</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6197.4096683715561</v>
      </c>
      <c r="Q871">
        <v>10783.722251853424</v>
      </c>
      <c r="R871">
        <v>13840.721721436963</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41419.870208436449</v>
      </c>
      <c r="Q872">
        <v>44028.092007042789</v>
      </c>
      <c r="R872">
        <v>52952.88381061182</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16309.189902656328</v>
      </c>
      <c r="Q873">
        <v>16223.334195160021</v>
      </c>
      <c r="R873">
        <v>21383.756122827137</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56640.130891492052</v>
      </c>
      <c r="Q874">
        <v>57083.616665775953</v>
      </c>
      <c r="R874">
        <v>70811.689191734462</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999.56002859814112</v>
      </c>
      <c r="Q875">
        <v>3167.809536426907</v>
      </c>
      <c r="R875">
        <v>3524.9507417045934</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89.369191002584827</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51531.65044272122</v>
      </c>
      <c r="Q877">
        <v>49467.703950349423</v>
      </c>
      <c r="R877">
        <v>60495.918212002056</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6197.4096683715561</v>
      </c>
      <c r="Q878">
        <v>10783.722251853424</v>
      </c>
      <c r="R878">
        <v>13840.721721436963</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68576.523788922277</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23287.843852069658</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64029.315732532174</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27835.051908459769</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84884.756105208435</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6979.6115357835042</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68576.523788922277</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23287.843852069658</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25003.120388971784</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21866.711713424054</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3136.4086755477265</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25003.120388971784</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25003.120388971784</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29635.406337004875</v>
      </c>
      <c r="R892">
        <v>64999.294210119289</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7041.6159464394432</v>
      </c>
      <c r="R893">
        <v>20270.863885898743</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29635.406337004875</v>
      </c>
      <c r="R894">
        <v>64999.294210119289</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7041.6159464394432</v>
      </c>
      <c r="R895">
        <v>20270.863885898743</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36677.022283444319</v>
      </c>
      <c r="R896">
        <v>85270.158096018044</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29635.406337004875</v>
      </c>
      <c r="R897">
        <v>64999.294210119289</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7041.6159464394432</v>
      </c>
      <c r="R898">
        <v>20270.863885898743</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109847.07019390454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9705.627988778906</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109847.07019390454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9705.627988778906</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109847.07019390454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9705.627988778906</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109847.07019390454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9705.627988778906</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42127.300205332976</v>
      </c>
      <c r="R907">
        <v>57047.03801445225</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12172.581098318704</v>
      </c>
      <c r="R908">
        <v>6498.933300072651</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37705.650660054322</v>
      </c>
      <c r="R909">
        <v>38247.934970903356</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16594.230643597359</v>
      </c>
      <c r="R910">
        <v>25298.036343621548</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51419.182237271947</v>
      </c>
      <c r="R911">
        <v>63545.971314524912</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2880.6990663797355</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42127.300205332976</v>
      </c>
      <c r="R913">
        <v>57047.03801445225</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12172.581098318704</v>
      </c>
      <c r="R914">
        <v>6498.933300072651</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12656.596334185853</v>
      </c>
      <c r="R915">
        <v>96687.473997678331</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13269.020752423352</v>
      </c>
      <c r="R916">
        <v>54040.043454420476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12656.596334185853</v>
      </c>
      <c r="R917">
        <v>81375.933412974831</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13269.020752423352</v>
      </c>
      <c r="R918">
        <v>69351.584039123976</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25925.617086609207</v>
      </c>
      <c r="R919">
        <v>130147.82373646683</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20579.693715631998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12656.596334185853</v>
      </c>
      <c r="R921">
        <v>96687.473997678331</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13269.020752423352</v>
      </c>
      <c r="R922">
        <v>54040.043454420476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27233.062659071627</v>
      </c>
      <c r="Q923">
        <v>0</v>
      </c>
      <c r="R923">
        <v>58228.81599333835</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9465.5193309901824</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15101.199854563083</v>
      </c>
      <c r="Q925">
        <v>0</v>
      </c>
      <c r="R925">
        <v>46676.942746423876</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21597.382135498727</v>
      </c>
      <c r="Q926">
        <v>0</v>
      </c>
      <c r="R926">
        <v>11551.873246914471</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35462.368197794203</v>
      </c>
      <c r="Q927">
        <v>0</v>
      </c>
      <c r="R927">
        <v>58228.81599333835</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1236.2137922676038</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27233.062659071627</v>
      </c>
      <c r="Q929">
        <v>0</v>
      </c>
      <c r="R929">
        <v>58228.81599333835</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9465.5193309901824</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29939.89581942033</v>
      </c>
      <c r="Q931">
        <v>9881.9704926231589</v>
      </c>
      <c r="R931">
        <v>34488.204334496309</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1781.7550420729265</v>
      </c>
      <c r="Q932">
        <v>11419.848716480177</v>
      </c>
      <c r="R932">
        <v>16069.478363115581</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1475.8812615955471</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25249.098437291304</v>
      </c>
      <c r="Q934">
        <v>9881.9704926231589</v>
      </c>
      <c r="R934">
        <v>30062.976899024514</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6472.5524242019501</v>
      </c>
      <c r="Q935">
        <v>11419.848716480177</v>
      </c>
      <c r="R935">
        <v>19018.82453699183</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30963.002537732067</v>
      </c>
      <c r="Q936">
        <v>16886.970409979898</v>
      </c>
      <c r="R936">
        <v>47605.920174420797</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758.64832376118602</v>
      </c>
      <c r="Q937">
        <v>4414.8487991234388</v>
      </c>
      <c r="R937">
        <v>2951.7625231910943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30698.544143181516</v>
      </c>
      <c r="Q938">
        <v>9881.9704926231589</v>
      </c>
      <c r="R938">
        <v>34488.204334496309</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1023.1067183117403</v>
      </c>
      <c r="Q939">
        <v>11419.848716480177</v>
      </c>
      <c r="R939">
        <v>16069.478363115581</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84262.838801437043</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46841.229541544206</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37421.609259892844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84262.838801437043</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84262.838801437043</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108653.10201345886</v>
      </c>
      <c r="R945">
        <v>35299.52885829044</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37407.937874056443</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94615.99330438413</v>
      </c>
      <c r="R947">
        <v>21641.234498697053</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14037.108709074742</v>
      </c>
      <c r="R948">
        <v>51066.232233649833</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108653.10201345886</v>
      </c>
      <c r="R949">
        <v>61037.785953199978</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11669.680779146911</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108653.10201345886</v>
      </c>
      <c r="R951">
        <v>35299.52885829044</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37407.937874056443</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96251.825853872098</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75336.98739905715</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20914.838454814941</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96251.825853872098</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96251.825853872098</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57561.280180528534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21427.782993578501</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57561.280180528534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21427.782993578501</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78989.063174107039</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57561.280180528534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21427.782993578501</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15387.11092557419</v>
      </c>
      <c r="R965">
        <v>31924.660714760539</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7303.2791535472179</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1916.1902199502254</v>
      </c>
      <c r="R967">
        <v>25763.774796977254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13470.920705623965</v>
      </c>
      <c r="R968">
        <v>13464.165071330504</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15387.11092557419</v>
      </c>
      <c r="R969">
        <v>31924.660714760539</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7303.2791535472179</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15387.11092557419</v>
      </c>
      <c r="R971">
        <v>31924.660714760539</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7303.2791535472179</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23172.577854671279</v>
      </c>
      <c r="Q973">
        <v>41298.257766380695</v>
      </c>
      <c r="R973">
        <v>45667.080976091136</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13948.961937716263</v>
      </c>
      <c r="Q974">
        <v>8878.6316034823576</v>
      </c>
      <c r="R974">
        <v>26571.349737557473</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20069.204152249134</v>
      </c>
      <c r="Q975">
        <v>33380.222180164383</v>
      </c>
      <c r="R975">
        <v>28309.999964724713</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17052.335640138408</v>
      </c>
      <c r="Q976">
        <v>16796.667189698677</v>
      </c>
      <c r="R976">
        <v>43928.4307489239</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35899.653979238756</v>
      </c>
      <c r="Q977">
        <v>50176.889369863056</v>
      </c>
      <c r="R977">
        <v>68123.520132991893</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1221.8858131487889</v>
      </c>
      <c r="Q978">
        <v>0</v>
      </c>
      <c r="R978">
        <v>4114.9105806567304</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23172.577854671279</v>
      </c>
      <c r="Q979">
        <v>41298.257766380695</v>
      </c>
      <c r="R979">
        <v>45667.080976091136</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13948.961937716263</v>
      </c>
      <c r="Q980">
        <v>8878.6316034823576</v>
      </c>
      <c r="R980">
        <v>26571.349737557473</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46866.43522748036</v>
      </c>
      <c r="Q981">
        <v>38758.520825200809</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7670.3818746574088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29574.273707290333</v>
      </c>
      <c r="Q983">
        <v>35591.287627226629</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24962.543394847431</v>
      </c>
      <c r="Q984">
        <v>3167.2331979741766</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53316.279919605338</v>
      </c>
      <c r="Q985">
        <v>38758.520825200809</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1220.5371825324319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46866.43522748036</v>
      </c>
      <c r="Q987">
        <v>38758.520825200809</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7670.3818746574088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103353.92893028025</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6064.1546041714564</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96702.912541549755</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12715.170992901967</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109418.08353445174</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103353.92893028025</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6064.1546041714564</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75068.730079918008</v>
      </c>
      <c r="R996">
        <v>31741.3923160452</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61013.390974578891</v>
      </c>
      <c r="R997">
        <v>25086.140760643342</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14055.339105339113</v>
      </c>
      <c r="R998">
        <v>6655.2515554018664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75068.730079918008</v>
      </c>
      <c r="R999">
        <v>31741.3923160452</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75068.730079918008</v>
      </c>
      <c r="R1000">
        <v>31741.3923160452</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19838.440111420612</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20791.400844640139</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19838.440111420612</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20791.400844640139</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40629.84095606074</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19838.440111420612</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20791.400844640139</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76133.841074132186</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76133.841074132186</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76133.841074132186</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76133.841074132186</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33422.266093360347</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10039.941902687007</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33422.266093360347</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10039.941902687007</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33422.266093360347</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10039.941902687007</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33422.266093360347</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10039.941902687007</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80732.06774108221</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38239.505325000726</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52524.252610547504</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66447.320455535417</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118971.57306608291</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80732.06774108221</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38239.505325000726</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113443.37492121985</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9296.1061189559332</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82497.286253444981</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40242.194786730812</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122739.48104017576</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113443.37492121985</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9296.1061189559332</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14616.130659886108</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5874.2018308490333</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14616.130659886108</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5874.2018308490333</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14616.130659886108</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5874.2018308490333</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14616.130659886108</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5874.2018308490333</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43899.849103001172</v>
      </c>
      <c r="Q1042">
        <v>65892.273896887302</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1514.5587659978762</v>
      </c>
      <c r="Q1043">
        <v>4378.9219481620785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38512.267367126806</v>
      </c>
      <c r="Q1044">
        <v>53332.637656812592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6902.1405018722407</v>
      </c>
      <c r="Q1045">
        <v>16938.558188236777</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44676.689208070195</v>
      </c>
      <c r="Q1046">
        <v>70271.195845049369</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737.71866092885489</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43899.849103001172</v>
      </c>
      <c r="Q1048">
        <v>65892.273896887302</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1514.5587659978762</v>
      </c>
      <c r="Q1049">
        <v>4378.9219481620785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35717.171377110441</v>
      </c>
      <c r="Q1050">
        <v>40047.952947398684</v>
      </c>
      <c r="R1050">
        <v>58297.350012691131</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9132.7621324086394</v>
      </c>
      <c r="Q1051">
        <v>7408.9169417203593</v>
      </c>
      <c r="R1051">
        <v>3671.7053878864344</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27435.31907014325</v>
      </c>
      <c r="Q1052">
        <v>36577.143698037173</v>
      </c>
      <c r="R1052">
        <v>52192.70933737939</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17414.61443937583</v>
      </c>
      <c r="Q1053">
        <v>10879.72619108186</v>
      </c>
      <c r="R1053">
        <v>9776.3460631981816</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43722.120288854851</v>
      </c>
      <c r="Q1054">
        <v>45960.675953826809</v>
      </c>
      <c r="R1054">
        <v>61069.651701739167</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1127.8132206642315</v>
      </c>
      <c r="Q1055">
        <v>1496.1939352922238</v>
      </c>
      <c r="R1055">
        <v>899.40369883839355</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35717.171377110441</v>
      </c>
      <c r="Q1056">
        <v>40318.161014354286</v>
      </c>
      <c r="R1056">
        <v>58297.350012691131</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9132.7621324086394</v>
      </c>
      <c r="Q1057">
        <v>7138.7088747647622</v>
      </c>
      <c r="R1057">
        <v>3671.7053878864344</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23540.305705962473</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7749.4921823404702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18960.718479972918</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12329.07940833003</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31289.797888302946</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23540.305705962473</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7749.4921823404702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26026.508457590149</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26026.508457590149</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26026.508457590149</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26026.508457590149</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19011.602351589703</v>
      </c>
      <c r="R1069">
        <v>45677.673954460552</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15887.276170699026</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19011.602351589703</v>
      </c>
      <c r="R1071">
        <v>33689.857271727895</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27875.092853431677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19011.602351589703</v>
      </c>
      <c r="R1073">
        <v>56376.235994403229</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5188.7141307563361</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19011.602351589703</v>
      </c>
      <c r="R1075">
        <v>45677.673954460552</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15887.276170699026</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68917.059778676616</v>
      </c>
      <c r="R1077">
        <v>68626.473789828917</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14682.269096692724</v>
      </c>
      <c r="R1078">
        <v>8056.6820838450622</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61287.932262575079</v>
      </c>
      <c r="R1079">
        <v>32902.290950287264</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22311.396612794262</v>
      </c>
      <c r="R1080">
        <v>43780.864923386725</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83599.328875369305</v>
      </c>
      <c r="R1081">
        <v>71768.38586836071</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4914.7700053132658</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68917.059778676616</v>
      </c>
      <c r="R1083">
        <v>73541.243795142189</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14682.269096692724</v>
      </c>
      <c r="R1084">
        <v>3141.9120785317964</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17374.589751751548</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6270.8604645145651</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11016.131790878542</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12629.31842538757</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23645.450216266116</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17374.589751751548</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6270.8604645145651</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26453.884064773527</v>
      </c>
      <c r="Q1092">
        <v>27710.6881764274</v>
      </c>
      <c r="R1092">
        <v>84000.058820126549</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11959.633888758508</v>
      </c>
      <c r="Q1093">
        <v>5888.8369607881732</v>
      </c>
      <c r="R1093">
        <v>14625.126147880825</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25186.575921145271</v>
      </c>
      <c r="Q1094">
        <v>23702.21465098382</v>
      </c>
      <c r="R1094">
        <v>65524.401302078717</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13226.942032386763</v>
      </c>
      <c r="Q1095">
        <v>9897.3104862317541</v>
      </c>
      <c r="R1095">
        <v>33100.783665928655</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37826.801220370806</v>
      </c>
      <c r="Q1096">
        <v>33599.525137215576</v>
      </c>
      <c r="R1096">
        <v>87348.000644539061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586.71673316122974</v>
      </c>
      <c r="Q1097">
        <v>0</v>
      </c>
      <c r="R1097">
        <v>11277.184323468289</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26453.884064773527</v>
      </c>
      <c r="Q1098">
        <v>27710.6881764274</v>
      </c>
      <c r="R1098">
        <v>85879.188409299022</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11959.633888758508</v>
      </c>
      <c r="Q1099">
        <v>5888.8369607881732</v>
      </c>
      <c r="R1099">
        <v>12745.996558708341</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33661.139530781446</v>
      </c>
      <c r="Q1100">
        <v>62602.604134099733</v>
      </c>
      <c r="R1100">
        <v>64655.90645272065</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10341.330040571529</v>
      </c>
      <c r="Q1101">
        <v>7994.3196772402835</v>
      </c>
      <c r="R1101">
        <v>19409.198090747966</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30530.075851120127</v>
      </c>
      <c r="Q1102">
        <v>62602.604134099733</v>
      </c>
      <c r="R1102">
        <v>45384.696059665141</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13472.393720232845</v>
      </c>
      <c r="Q1103">
        <v>7994.3196772402835</v>
      </c>
      <c r="R1103">
        <v>38680.408483803498</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42115.011465866999</v>
      </c>
      <c r="Q1104">
        <v>70596.923811340021</v>
      </c>
      <c r="R1104">
        <v>79013.805888223564</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1887.4581054859764</v>
      </c>
      <c r="Q1105">
        <v>0</v>
      </c>
      <c r="R1105">
        <v>5051.2986552450375</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33661.139530781446</v>
      </c>
      <c r="Q1106">
        <v>62602.604134099733</v>
      </c>
      <c r="R1106">
        <v>65881.699475782851</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10341.330040571529</v>
      </c>
      <c r="Q1107">
        <v>7994.3196772402835</v>
      </c>
      <c r="R1107">
        <v>18183.405067685773</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36641.402179062054</v>
      </c>
      <c r="Q1108">
        <v>41631.146133878436</v>
      </c>
      <c r="R1108">
        <v>80549.039507452675</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7550.9237328280433</v>
      </c>
      <c r="Q1109">
        <v>2096.1333987805156</v>
      </c>
      <c r="R1109">
        <v>13267.757655231702</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34424.443391757464</v>
      </c>
      <c r="Q1110">
        <v>41631.146133878436</v>
      </c>
      <c r="R1110">
        <v>65136.008834434426</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9767.8825201326381</v>
      </c>
      <c r="Q1111">
        <v>2096.1333987805156</v>
      </c>
      <c r="R1111">
        <v>28680.788328249986</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41553.765987683561</v>
      </c>
      <c r="Q1112">
        <v>43727.279532658955</v>
      </c>
      <c r="R1112">
        <v>85175.386178329194</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2638.5599242065373</v>
      </c>
      <c r="Q1113">
        <v>0</v>
      </c>
      <c r="R1113">
        <v>8641.4109843551942</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36641.402179062054</v>
      </c>
      <c r="Q1114">
        <v>41631.146133878436</v>
      </c>
      <c r="R1114">
        <v>84857.351570101382</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7550.9237328280433</v>
      </c>
      <c r="Q1115">
        <v>2096.1333987805156</v>
      </c>
      <c r="R1115">
        <v>8959.4455925830243</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67821.593394606913</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5909.1721795100966</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67821.593394606913</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5909.1721795100966</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73730.765574117017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67821.593394606913</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5909.1721795100966</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53795.97525747816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53795.97525747816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53795.97525747816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53795.97525747816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57259.742226437571</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12316.444067557062</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57259.742226437571</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12316.444067557062</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69576.186293994644</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57259.742226437571</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12316.444067557062</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10216.905546708153</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56149.14033819508</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10216.905546708153</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56149.14033819508</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58301.808666437151</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8064.2372184660844</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10216.905546708153</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56149.14033819508</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38158.744621975166</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38158.744621975166</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38158.744621975166</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38158.744621975166</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45941.397624873185</v>
      </c>
      <c r="Q1146">
        <v>58115.96819681277</v>
      </c>
      <c r="R1146">
        <v>46375.816679382675</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8934.773527481053</v>
      </c>
      <c r="Q1147">
        <v>4561.3164724997405</v>
      </c>
      <c r="R1147">
        <v>14279.753529825866</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1047.5580591415521</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37129.557796741661</v>
      </c>
      <c r="Q1149">
        <v>56274.896666008513</v>
      </c>
      <c r="R1149">
        <v>39781.451212403656</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17746.613355612579</v>
      </c>
      <c r="Q1150">
        <v>6402.388003303995</v>
      </c>
      <c r="R1150">
        <v>19826.560937663333</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53183.744106940387</v>
      </c>
      <c r="Q1151">
        <v>62162.81863793308</v>
      </c>
      <c r="R1151">
        <v>56928.492461613154</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1692.4270454138568</v>
      </c>
      <c r="Q1152">
        <v>514.4660313794443</v>
      </c>
      <c r="R1152">
        <v>3727.0777475953778</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45941.397624873185</v>
      </c>
      <c r="Q1153">
        <v>58115.96819681277</v>
      </c>
      <c r="R1153">
        <v>47417.382335757524</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8934.773527481053</v>
      </c>
      <c r="Q1154">
        <v>4561.3164724997405</v>
      </c>
      <c r="R1154">
        <v>13238.187873451021</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36106.634646239414</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36106.634646239414</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36106.634646239414</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36106.634646239414</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9919.900127978477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4430.7454447247055</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9919.900127978477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4430.7454447247055</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14350.645572703183</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9919.900127978477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4430.7454447247055</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23839.547042711547</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23839.547042711547</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23839.547042711547</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23839.547042711547</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79662.076260125701</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79662.076260125701</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79662.076260125701</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79662.076260125701</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72654.583492639562</v>
      </c>
      <c r="R1174">
        <v>28601.725397628281</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23116.654021244311</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72654.583492639562</v>
      </c>
      <c r="R1176">
        <v>17431.01219580734</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34287.367223065252</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72654.583492639562</v>
      </c>
      <c r="R1178">
        <v>46133.022817962119</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5585.3566009104698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72654.583492639562</v>
      </c>
      <c r="R1180">
        <v>28601.725397628281</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23116.654021244311</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42977.209283843258</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42977.209283843258</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42977.209283843258</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42977.209283843258</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48113.338902812589</v>
      </c>
      <c r="Q1186">
        <v>47991.421718354373</v>
      </c>
      <c r="R1186">
        <v>49817.200602886194</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3393.9014202172098</v>
      </c>
      <c r="Q1187">
        <v>6686.846673822406</v>
      </c>
      <c r="R1187">
        <v>9176.3409180761519</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44796.017822333612</v>
      </c>
      <c r="Q1188">
        <v>44678.973508397845</v>
      </c>
      <c r="R1188">
        <v>36221.596416218119</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6711.2225006961853</v>
      </c>
      <c r="Q1189">
        <v>9999.2948837789081</v>
      </c>
      <c r="R1189">
        <v>22771.945104744234</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50365.497076023392</v>
      </c>
      <c r="Q1190">
        <v>52446.936097534839</v>
      </c>
      <c r="R1190">
        <v>55870.807403433049</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1141.743247006405</v>
      </c>
      <c r="Q1191">
        <v>2231.3322946419839</v>
      </c>
      <c r="R1191">
        <v>3122.7341175293159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48113.338902812589</v>
      </c>
      <c r="Q1192">
        <v>47991.421718354373</v>
      </c>
      <c r="R1192">
        <v>50303.324486741178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3393.9014202172098</v>
      </c>
      <c r="Q1193">
        <v>6686.846673822406</v>
      </c>
      <c r="R1193">
        <v>8690.2170342211703</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69936.324373989206</v>
      </c>
      <c r="R1194">
        <v>63176.739151878173</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11545.821388646707</v>
      </c>
      <c r="R1195">
        <v>19219.543156152278</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58428.493767993023</v>
      </c>
      <c r="R1196">
        <v>53103.332350186822</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23053.651994642933</v>
      </c>
      <c r="R1197">
        <v>29292.949957843579</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78566.588128661242</v>
      </c>
      <c r="R1198">
        <v>79247.064193684622</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2915.5576339747004</v>
      </c>
      <c r="R1199">
        <v>3149.2181143458151</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70592.454642188444</v>
      </c>
      <c r="R1200">
        <v>63534.317886175966</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10889.691120447473</v>
      </c>
      <c r="R1201">
        <v>18861.964421854489</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62324.639674424368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13436.90220169112</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55695.311621697118</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20066.230254418369</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68475.68708568695</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7285.8547904285442</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62324.639674424368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13436.90220169112</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89994.649669060658</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10473.383568303354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89994.649669060658</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10473.383568303354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89994.649669060658</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10473.383568303354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89994.649669060658</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10473.383568303354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30124.322439932548</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18688.978023921682</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30124.322439932548</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18688.978023921682</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44279.683039611817</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4533.617424242424</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34657.939864174972</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14155.360599679258</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40666.543679871371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3212.3880939986984</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31410.481429355386</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12468.450344514684</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43878.931773870063</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40666.543679871371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3212.3880939986984</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56994.466256530744</v>
      </c>
      <c r="Q1233">
        <v>58952.722929630443</v>
      </c>
      <c r="R1233">
        <v>54857.776236749349</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3400.6244783132902</v>
      </c>
      <c r="Q1234">
        <v>8582.348225835347</v>
      </c>
      <c r="R1234">
        <v>5542.2136602321652</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170.03122391566453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63.375274368565861</v>
      </c>
      <c r="Q1236">
        <v>0</v>
      </c>
      <c r="R1236">
        <v>204.09954270317459</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49540.915695427706</v>
      </c>
      <c r="Q1237">
        <v>54030.858675602263</v>
      </c>
      <c r="R1237">
        <v>45053.85187545378</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10960.830988963427</v>
      </c>
      <c r="Q1238">
        <v>13504.212479863572</v>
      </c>
      <c r="R1238">
        <v>15142.038478824674</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59166.228707453549</v>
      </c>
      <c r="Q1239">
        <v>66237.088069797581</v>
      </c>
      <c r="R1239">
        <v>58426.126854582311</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1228.8620273904844</v>
      </c>
      <c r="Q1240">
        <v>1297.9830856681651</v>
      </c>
      <c r="R1240">
        <v>1973.8630423991765</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170.03122391566453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56994.466256530744</v>
      </c>
      <c r="Q1242">
        <v>59141.558223711603</v>
      </c>
      <c r="R1242">
        <v>54857.776236749349</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3400.6244783132902</v>
      </c>
      <c r="Q1243">
        <v>8393.5129317541741</v>
      </c>
      <c r="R1243">
        <v>5542.2136602321652</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170.03122391566453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54723.715035832465</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3845.4945431689507</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50878.220492663517</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7690.9890863379014</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58569.209579001414</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54723.715035832465</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3845.4945431689507</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43222.750283842077</v>
      </c>
      <c r="R1252">
        <v>67362.295993001127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7139.6838454801045</v>
      </c>
      <c r="R1253">
        <v>23146.812089681727</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35449.98892656387</v>
      </c>
      <c r="R1254">
        <v>45186.478648010721</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14912.445202758312</v>
      </c>
      <c r="R1255">
        <v>45322.629434672112</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47974.642387850014</v>
      </c>
      <c r="R1256">
        <v>86049.723850111797</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2387.7917414721724</v>
      </c>
      <c r="R1257">
        <v>4459.3842325710866</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43222.750283842077</v>
      </c>
      <c r="R1258">
        <v>67362.295993001127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7139.6838454801045</v>
      </c>
      <c r="R1259">
        <v>23146.812089681727</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38991.030657061587</v>
      </c>
      <c r="Q1260">
        <v>51435.596327130974</v>
      </c>
      <c r="R1260">
        <v>71960.737335492144</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18362.343576045103</v>
      </c>
      <c r="R1261">
        <v>5277.7163482277219</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30772.584108024457</v>
      </c>
      <c r="Q1262">
        <v>27365.19137427587</v>
      </c>
      <c r="R1262">
        <v>55221.864001777758</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8218.4465490371313</v>
      </c>
      <c r="Q1263">
        <v>42432.748528900192</v>
      </c>
      <c r="R1263">
        <v>22016.589681942045</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38991.030657061587</v>
      </c>
      <c r="Q1264">
        <v>66802.252184739817</v>
      </c>
      <c r="R1264">
        <v>75740.914615922578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2995.6877184363098</v>
      </c>
      <c r="R1265">
        <v>1497.5390677972862</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38991.030657061587</v>
      </c>
      <c r="Q1266">
        <v>51435.596327130974</v>
      </c>
      <c r="R1266">
        <v>71960.737335492144</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18362.343576045103</v>
      </c>
      <c r="R1267">
        <v>5277.7163482277219</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59830.573370345555</v>
      </c>
      <c r="Q1268">
        <v>178518.55428212928</v>
      </c>
      <c r="R1268">
        <v>99333.822971147514</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15561.446257138339</v>
      </c>
      <c r="R1269">
        <v>44078.536972523543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37833.827893175076</v>
      </c>
      <c r="Q1270">
        <v>98448.008091495823</v>
      </c>
      <c r="R1270">
        <v>71980.143608551632</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21996.74547717048</v>
      </c>
      <c r="Q1271">
        <v>95631.992447771743</v>
      </c>
      <c r="R1271">
        <v>71432.216335119447</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59830.573370345555</v>
      </c>
      <c r="Q1272">
        <v>194080.00053926764</v>
      </c>
      <c r="R1272">
        <v>134943.18323237807</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8469.1767112929774</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59830.573370345555</v>
      </c>
      <c r="Q1274">
        <v>178518.55428212928</v>
      </c>
      <c r="R1274">
        <v>107802.9996824405</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15561.446257138339</v>
      </c>
      <c r="R1275">
        <v>35609.360261230569</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58285.385500575372</v>
      </c>
      <c r="Q1276">
        <v>53405.32305244734</v>
      </c>
      <c r="R1276">
        <v>112324.90274785124</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10884.15803605677</v>
      </c>
      <c r="Q1277">
        <v>36653.917967224406</v>
      </c>
      <c r="R1277">
        <v>50827.11630852204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25430.160556742834</v>
      </c>
      <c r="Q1278">
        <v>30554.631859951838</v>
      </c>
      <c r="R1278">
        <v>57224.449773902365</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43739.382979889306</v>
      </c>
      <c r="Q1279">
        <v>59504.609159719912</v>
      </c>
      <c r="R1279">
        <v>105927.56928247094</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69169.543536632147</v>
      </c>
      <c r="Q1280">
        <v>85705.081754510844</v>
      </c>
      <c r="R1280">
        <v>157921.45986326085</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4354.1592651609235</v>
      </c>
      <c r="R1281">
        <v>5230.5591931124791</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58285.385500575372</v>
      </c>
      <c r="Q1282">
        <v>53405.32305244734</v>
      </c>
      <c r="R1282">
        <v>112324.90274785124</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10884.15803605677</v>
      </c>
      <c r="Q1283">
        <v>36653.917967224406</v>
      </c>
      <c r="R1283">
        <v>50827.11630852204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47730.932934545039</v>
      </c>
      <c r="Q1284">
        <v>86813.46133736115</v>
      </c>
      <c r="R1284">
        <v>45257.420385119563</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17643.50626941217</v>
      </c>
      <c r="Q1285">
        <v>18241.587924378957</v>
      </c>
      <c r="R1285">
        <v>6042.8576043386656</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34371.045668929022</v>
      </c>
      <c r="Q1286">
        <v>60907.434456331946</v>
      </c>
      <c r="R1286">
        <v>41245.949148909924</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31003.393535028183</v>
      </c>
      <c r="Q1287">
        <v>44147.614805408142</v>
      </c>
      <c r="R1287">
        <v>10054.328840548307</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60071.321753134704</v>
      </c>
      <c r="Q1288">
        <v>100968.20203350415</v>
      </c>
      <c r="R1288">
        <v>51300.277989458227</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5303.1174508225013</v>
      </c>
      <c r="Q1289">
        <v>4086.8472282359935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47730.932934545039</v>
      </c>
      <c r="Q1290">
        <v>86813.46133736115</v>
      </c>
      <c r="R1290">
        <v>45257.420385119563</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17643.50626941217</v>
      </c>
      <c r="Q1291">
        <v>18241.587924378957</v>
      </c>
      <c r="R1291">
        <v>6042.8576043386656</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67588.375867977273</v>
      </c>
      <c r="Q1292">
        <v>14614.89249999335</v>
      </c>
      <c r="R1292">
        <v>34809.328040146211</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29065.267506480184</v>
      </c>
      <c r="R1293">
        <v>5721.7094673841239</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49094.82369916133</v>
      </c>
      <c r="Q1294">
        <v>6873.0025850515576</v>
      </c>
      <c r="R1294">
        <v>23344.852859425951</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18493.552168815942</v>
      </c>
      <c r="Q1295">
        <v>36807.15742142198</v>
      </c>
      <c r="R1295">
        <v>17186.184648104383</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67588.375867977273</v>
      </c>
      <c r="Q1296">
        <v>35938.270091531747</v>
      </c>
      <c r="R1296">
        <v>36361.847127784778</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7741.8899149417912</v>
      </c>
      <c r="R1297">
        <v>4169.190379745557</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67588.375867977273</v>
      </c>
      <c r="Q1298">
        <v>14614.89249999335</v>
      </c>
      <c r="R1298">
        <v>34809.328040146211</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29065.267506480184</v>
      </c>
      <c r="R1299">
        <v>5721.7094673841239</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62742.774566473985</v>
      </c>
      <c r="Q1300">
        <v>39709.417145177074</v>
      </c>
      <c r="R1300">
        <v>45132.092804871667</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2277.4566473988439</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52596.820809248558</v>
      </c>
      <c r="Q1302">
        <v>27292.245778696866</v>
      </c>
      <c r="R1302">
        <v>34573.436735447372</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12423.410404624277</v>
      </c>
      <c r="Q1303">
        <v>12417.171366480208</v>
      </c>
      <c r="R1303">
        <v>10558.656069424307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62742.774566473985</v>
      </c>
      <c r="Q1304">
        <v>39709.417145177074</v>
      </c>
      <c r="R1304">
        <v>45132.092804871667</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2277.4566473988439</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62742.774566473985</v>
      </c>
      <c r="Q1306">
        <v>39709.417145177074</v>
      </c>
      <c r="R1306">
        <v>45132.092804871667</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2277.4566473988439</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48208.992094861664</v>
      </c>
      <c r="Q1308">
        <v>68446.174574792705</v>
      </c>
      <c r="R1308">
        <v>14319.322506316788</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3882.5757575757575</v>
      </c>
      <c r="Q1309">
        <v>31420.401326574087</v>
      </c>
      <c r="R1309">
        <v>3984.9857765265369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37423.830698287224</v>
      </c>
      <c r="Q1310">
        <v>52549.100278283287</v>
      </c>
      <c r="R1310">
        <v>7969.9715530530739</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14667.737154150198</v>
      </c>
      <c r="Q1311">
        <v>47317.475623083519</v>
      </c>
      <c r="R1311">
        <v>10334.336729790251</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52091.567852437416</v>
      </c>
      <c r="Q1312">
        <v>92979.689393460358</v>
      </c>
      <c r="R1312">
        <v>18304.308282843322</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6886.8865079064662</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48208.992094861664</v>
      </c>
      <c r="Q1314">
        <v>68446.174574792705</v>
      </c>
      <c r="R1314">
        <v>14319.322506316788</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3882.5757575757575</v>
      </c>
      <c r="Q1315">
        <v>31420.401326574087</v>
      </c>
      <c r="R1315">
        <v>3984.9857765265369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26616.8938275892</v>
      </c>
      <c r="Q1316">
        <v>36907.949842913658</v>
      </c>
      <c r="R1316">
        <v>55179.862248430574</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22814.480423647885</v>
      </c>
      <c r="Q1317">
        <v>0</v>
      </c>
      <c r="R1317">
        <v>18513.152951869139</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7287.9590242208524</v>
      </c>
      <c r="Q1318">
        <v>32560.927299398438</v>
      </c>
      <c r="R1318">
        <v>30669.891521798523</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42143.415227016238</v>
      </c>
      <c r="Q1319">
        <v>4347.0225435152306</v>
      </c>
      <c r="R1319">
        <v>43023.123678501193</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26616.8938275892</v>
      </c>
      <c r="Q1320">
        <v>36907.949842913658</v>
      </c>
      <c r="R1320">
        <v>73693.015200299706</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22814.480423647885</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26616.8938275892</v>
      </c>
      <c r="Q1322">
        <v>36907.949842913658</v>
      </c>
      <c r="R1322">
        <v>55179.862248430574</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22814.480423647885</v>
      </c>
      <c r="Q1323">
        <v>0</v>
      </c>
      <c r="R1323">
        <v>18513.152951869139</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31681.231793591345</v>
      </c>
      <c r="Q1324">
        <v>0</v>
      </c>
      <c r="R1324">
        <v>44997.16447442909</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30738.660008322931</v>
      </c>
      <c r="Q1325">
        <v>0</v>
      </c>
      <c r="R1325">
        <v>5694.1507709047273</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31681.231793591345</v>
      </c>
      <c r="Q1326">
        <v>0</v>
      </c>
      <c r="R1326">
        <v>36805.478301814212</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30738.660008322931</v>
      </c>
      <c r="Q1327">
        <v>0</v>
      </c>
      <c r="R1327">
        <v>13885.836943519613</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62419.891801914273</v>
      </c>
      <c r="Q1328">
        <v>0</v>
      </c>
      <c r="R1328">
        <v>50691.315245333812</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31681.231793591345</v>
      </c>
      <c r="Q1329">
        <v>0</v>
      </c>
      <c r="R1329">
        <v>44997.16447442909</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30738.660008322931</v>
      </c>
      <c r="Q1330">
        <v>0</v>
      </c>
      <c r="R1330">
        <v>5694.1507709047273</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57628.468181539778</v>
      </c>
      <c r="Q1331">
        <v>38511.274783753564</v>
      </c>
      <c r="R1331">
        <v>48335.350640191704</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10661.787223617321</v>
      </c>
      <c r="Q1332">
        <v>11294.301582232447</v>
      </c>
      <c r="R1332">
        <v>12390.802282512635</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48069.65966395133</v>
      </c>
      <c r="Q1333">
        <v>28481.526997968409</v>
      </c>
      <c r="R1333">
        <v>38022.159683755512</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20220.595741205772</v>
      </c>
      <c r="Q1334">
        <v>21324.049368017601</v>
      </c>
      <c r="R1334">
        <v>22703.99323894882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57628.468181539778</v>
      </c>
      <c r="Q1335">
        <v>49805.576365986009</v>
      </c>
      <c r="R1335">
        <v>60726.15292270435</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10661.787223617321</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57628.468181539778</v>
      </c>
      <c r="Q1337">
        <v>38511.274783753564</v>
      </c>
      <c r="R1337">
        <v>48335.350640191704</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10661.787223617321</v>
      </c>
      <c r="Q1338">
        <v>11294.301582232447</v>
      </c>
      <c r="R1338">
        <v>12390.802282512635</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68556.764588021324</v>
      </c>
      <c r="Q1339">
        <v>18445.567879569076</v>
      </c>
      <c r="R1339">
        <v>25427.289163115787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1273.0803612712309</v>
      </c>
      <c r="Q1340">
        <v>9586.9750192343363</v>
      </c>
      <c r="R1340">
        <v>10838.566512729263</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22268.117505625596</v>
      </c>
      <c r="Q1341">
        <v>8863.2147066049656</v>
      </c>
      <c r="R1341">
        <v>25427.289163115787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47561.727443666961</v>
      </c>
      <c r="Q1342">
        <v>19169.328192198453</v>
      </c>
      <c r="R1342">
        <v>10838.566512729263</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68556.764588021324</v>
      </c>
      <c r="Q1343">
        <v>22183.279000759023</v>
      </c>
      <c r="R1343">
        <v>36265.85567584505</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1273.0803612712309</v>
      </c>
      <c r="Q1344">
        <v>5849.2638980443908</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68556.764588021324</v>
      </c>
      <c r="Q1345">
        <v>18445.567879569076</v>
      </c>
      <c r="R1345">
        <v>25427.289163115787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1273.0803612712309</v>
      </c>
      <c r="Q1346">
        <v>9586.9750192343363</v>
      </c>
      <c r="R1346">
        <v>10838.566512729263</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66510.783907092497</v>
      </c>
      <c r="Q1347">
        <v>82521.953826891113</v>
      </c>
      <c r="R1347">
        <v>27261.199527292636</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21487.568453504871</v>
      </c>
      <c r="R1348">
        <v>20826.720971930987</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48187.474077146413</v>
      </c>
      <c r="Q1349">
        <v>44943.194340120506</v>
      </c>
      <c r="R1349">
        <v>16658.959408386399</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18323.30982994608</v>
      </c>
      <c r="Q1350">
        <v>59066.327940275514</v>
      </c>
      <c r="R1350">
        <v>31428.96109083722</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66510.783907092497</v>
      </c>
      <c r="Q1351">
        <v>97317.208129421953</v>
      </c>
      <c r="R1351">
        <v>37592.664416370317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6692.3141509740472</v>
      </c>
      <c r="R1352">
        <v>10495.256082853308</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66510.783907092497</v>
      </c>
      <c r="Q1353">
        <v>89214.267977865165</v>
      </c>
      <c r="R1353">
        <v>27261.199527292636</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14795.254302530824</v>
      </c>
      <c r="R1354">
        <v>20826.720971930987</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64065.19199160346</v>
      </c>
      <c r="Q1355">
        <v>28672.161574894806</v>
      </c>
      <c r="R1355">
        <v>47655.994401529962</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7891.5579143315445</v>
      </c>
      <c r="Q1356">
        <v>6196.6642516039929</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51664.455314177081</v>
      </c>
      <c r="Q1357">
        <v>23092.50992140975</v>
      </c>
      <c r="R1357">
        <v>39389.189416828114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20292.294591757927</v>
      </c>
      <c r="Q1358">
        <v>11776.315905089048</v>
      </c>
      <c r="R1358">
        <v>8266.8049847018519</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71956.749905935008</v>
      </c>
      <c r="Q1359">
        <v>34868.825826498796</v>
      </c>
      <c r="R1359">
        <v>47655.994401529962</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64065.19199160346</v>
      </c>
      <c r="Q1360">
        <v>28672.161574894806</v>
      </c>
      <c r="R1360">
        <v>47655.994401529962</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7891.5579143315445</v>
      </c>
      <c r="Q1361">
        <v>6196.6642516039929</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65749.417288788303</v>
      </c>
      <c r="Q1362">
        <v>44056.153827094357</v>
      </c>
      <c r="R1362">
        <v>83199.790039408021</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1103.9421680235112</v>
      </c>
      <c r="Q1363">
        <v>9476.6493239762549</v>
      </c>
      <c r="R1363">
        <v>3917.494738099022</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57743.471945410936</v>
      </c>
      <c r="Q1364">
        <v>34755.368720369144</v>
      </c>
      <c r="R1364">
        <v>79399.57203353566</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9109.8875114008715</v>
      </c>
      <c r="Q1365">
        <v>18777.434430701462</v>
      </c>
      <c r="R1365">
        <v>7717.7127439713749</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66853.359456811813</v>
      </c>
      <c r="Q1366">
        <v>51591.360663579588</v>
      </c>
      <c r="R1366">
        <v>87117.284777507026</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1941.4424874910164</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65749.417288788303</v>
      </c>
      <c r="Q1368">
        <v>44056.153827094357</v>
      </c>
      <c r="R1368">
        <v>83199.790039408021</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1103.9421680235112</v>
      </c>
      <c r="Q1369">
        <v>9476.6493239762549</v>
      </c>
      <c r="R1369">
        <v>3917.494738099022</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54103.128438924694</v>
      </c>
      <c r="Q1370">
        <v>42994.875350354872</v>
      </c>
      <c r="R1370">
        <v>22657.936024388666</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5467.7549851509302</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23730.545511711996</v>
      </c>
      <c r="Q1372">
        <v>20879.683069889168</v>
      </c>
      <c r="R1372">
        <v>22657.936024388666</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30372.582927212701</v>
      </c>
      <c r="Q1373">
        <v>27582.947265616633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54103.128438924694</v>
      </c>
      <c r="Q1374">
        <v>42994.875350354872</v>
      </c>
      <c r="R1374">
        <v>22657.936024388666</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5467.7549851509302</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54103.128438924694</v>
      </c>
      <c r="Q1376">
        <v>42994.875350354872</v>
      </c>
      <c r="R1376">
        <v>22657.936024388666</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5467.7549851509302</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67276.971332701141</v>
      </c>
      <c r="Q1378">
        <v>78193.166858622382</v>
      </c>
      <c r="R1378">
        <v>15310.886222478277</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10331.967326779528</v>
      </c>
      <c r="R1379">
        <v>11672.867795180797</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67276.971332701141</v>
      </c>
      <c r="Q1380">
        <v>78193.166858622382</v>
      </c>
      <c r="R1380">
        <v>15310.886222478277</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10331.967326779528</v>
      </c>
      <c r="R1381">
        <v>11672.867795180797</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67276.971332701141</v>
      </c>
      <c r="Q1382">
        <v>88525.134185401927</v>
      </c>
      <c r="R1382">
        <v>26983.75401765907</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67276.971332701141</v>
      </c>
      <c r="Q1383">
        <v>78193.166858622382</v>
      </c>
      <c r="R1383">
        <v>15310.886222478277</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10331.967326779528</v>
      </c>
      <c r="R1384">
        <v>11672.867795180797</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62360.624704212023</v>
      </c>
      <c r="Q1385">
        <v>38381.972222659322</v>
      </c>
      <c r="R1385">
        <v>34904.186385882575</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7657.3592049219124</v>
      </c>
      <c r="Q1386">
        <v>0</v>
      </c>
      <c r="R1386">
        <v>12437.820243268077</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58530.998580217703</v>
      </c>
      <c r="Q1387">
        <v>28438.60548182976</v>
      </c>
      <c r="R1387">
        <v>28044.394589502175</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11486.985328916233</v>
      </c>
      <c r="Q1388">
        <v>9943.366740829566</v>
      </c>
      <c r="R1388">
        <v>19297.61203964848</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70017.983909133938</v>
      </c>
      <c r="Q1389">
        <v>38381.972222659322</v>
      </c>
      <c r="R1389">
        <v>47342.006629150652</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62360.624704212023</v>
      </c>
      <c r="Q1390">
        <v>38381.972222659322</v>
      </c>
      <c r="R1390">
        <v>34904.186385882575</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7657.3592049219124</v>
      </c>
      <c r="Q1391">
        <v>0</v>
      </c>
      <c r="R1391">
        <v>12437.820243268077</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65822.329716302789</v>
      </c>
      <c r="Q1392">
        <v>34066.728736636804</v>
      </c>
      <c r="R1392">
        <v>73224.752264798837</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36500.62948433256</v>
      </c>
      <c r="R1393">
        <v>17069.272390781603</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48406.654464635903</v>
      </c>
      <c r="Q1394">
        <v>4871.3780192720851</v>
      </c>
      <c r="R1394">
        <v>59440.434149073291</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17415.675251666886</v>
      </c>
      <c r="Q1395">
        <v>65695.980201697268</v>
      </c>
      <c r="R1395">
        <v>30853.590506507164</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65822.329716302789</v>
      </c>
      <c r="Q1396">
        <v>70567.358220969356</v>
      </c>
      <c r="R1396">
        <v>86168.018708041913</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4126.0059475385133</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65822.329716302789</v>
      </c>
      <c r="Q1398">
        <v>34066.728736636804</v>
      </c>
      <c r="R1398">
        <v>77350.758212337343</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36500.62948433256</v>
      </c>
      <c r="R1399">
        <v>12943.266443243092</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56052.022718689383</v>
      </c>
      <c r="Q1400">
        <v>51122.766786124434</v>
      </c>
      <c r="R1400">
        <v>67340.849293479157</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4610.8379441712777</v>
      </c>
      <c r="Q1401">
        <v>21246.240917415445</v>
      </c>
      <c r="R1401">
        <v>9492.6773821351089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49441.016107682772</v>
      </c>
      <c r="Q1402">
        <v>39097.006991801951</v>
      </c>
      <c r="R1402">
        <v>58586.218231875195</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11221.844555177888</v>
      </c>
      <c r="Q1403">
        <v>33272.000711737885</v>
      </c>
      <c r="R1403">
        <v>18247.308443739064</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60662.860662860665</v>
      </c>
      <c r="Q1404">
        <v>65346.87930997245</v>
      </c>
      <c r="R1404">
        <v>74572.951458325959</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7022.1283935674701</v>
      </c>
      <c r="R1405">
        <v>2260.5752172883499</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56052.022718689383</v>
      </c>
      <c r="Q1406">
        <v>51952.410334194275</v>
      </c>
      <c r="R1406">
        <v>67340.849293479157</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4610.8379441712777</v>
      </c>
      <c r="Q1407">
        <v>20416.5973693456</v>
      </c>
      <c r="R1407">
        <v>9492.6773821351089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61755.727368691332</v>
      </c>
      <c r="Q1408">
        <v>32402.083692702596</v>
      </c>
      <c r="R1408">
        <v>44051.232407183168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1391.5290077525294</v>
      </c>
      <c r="R1409">
        <v>18310.444142971985</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54740.235656614648</v>
      </c>
      <c r="Q1410">
        <v>24779.044293192877</v>
      </c>
      <c r="R1410">
        <v>18307.24208795897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7015.4917120766886</v>
      </c>
      <c r="Q1411">
        <v>9014.5684072622498</v>
      </c>
      <c r="R1411">
        <v>44054.434462196179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61755.727368691332</v>
      </c>
      <c r="Q1412">
        <v>33793.612700455124</v>
      </c>
      <c r="R1412">
        <v>59048.589677550495</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3313.0868726046529</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61755.727368691332</v>
      </c>
      <c r="Q1414">
        <v>32402.083692702596</v>
      </c>
      <c r="R1414">
        <v>44051.232407183168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1391.5290077525294</v>
      </c>
      <c r="R1415">
        <v>18310.444142971985</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63796.971891949193</v>
      </c>
      <c r="Q1416">
        <v>47019.888713273926</v>
      </c>
      <c r="R1416">
        <v>94927.415330944626</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4490.9280426832502</v>
      </c>
      <c r="Q1417">
        <v>12452.965428481997</v>
      </c>
      <c r="R1417">
        <v>29250.051818651304</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30682.119322297403</v>
      </c>
      <c r="Q1418">
        <v>22630.995916116302</v>
      </c>
      <c r="R1418">
        <v>85760.901091697</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37605.780612335038</v>
      </c>
      <c r="Q1419">
        <v>36841.858225639626</v>
      </c>
      <c r="R1419">
        <v>38416.566057898934</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68287.899934632442</v>
      </c>
      <c r="Q1420">
        <v>53765.043464584131</v>
      </c>
      <c r="R1420">
        <v>116348.91380006001</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5707.8106771717958</v>
      </c>
      <c r="R1421">
        <v>7828.5533495359132</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63796.971891949193</v>
      </c>
      <c r="Q1422">
        <v>47019.888713273926</v>
      </c>
      <c r="R1422">
        <v>94927.415330944626</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4490.9280426832502</v>
      </c>
      <c r="Q1423">
        <v>12452.965428481997</v>
      </c>
      <c r="R1423">
        <v>29250.051818651304</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49435.593627411734</v>
      </c>
      <c r="Q1424">
        <v>55222.790550930389</v>
      </c>
      <c r="R1424">
        <v>37100.52375680823</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10863.021375390281</v>
      </c>
      <c r="Q1425">
        <v>19148.34921615526</v>
      </c>
      <c r="R1425">
        <v>9780.6383318968674</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28822.352093507325</v>
      </c>
      <c r="Q1426">
        <v>41132.917743083883</v>
      </c>
      <c r="R1426">
        <v>29173.340567621126</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31476.262909294692</v>
      </c>
      <c r="Q1427">
        <v>33238.222024001785</v>
      </c>
      <c r="R1427">
        <v>17707.821521083977</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60298.61500280202</v>
      </c>
      <c r="Q1428">
        <v>72570.7012744729</v>
      </c>
      <c r="R1428">
        <v>45201.349710067894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1800.4384926127509</v>
      </c>
      <c r="R1429">
        <v>1679.8123786371953</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49435.593627411734</v>
      </c>
      <c r="Q1430">
        <v>55222.790550930389</v>
      </c>
      <c r="R1430">
        <v>37100.52375680823</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10863.021375390281</v>
      </c>
      <c r="Q1431">
        <v>19148.34921615526</v>
      </c>
      <c r="R1431">
        <v>9780.6383318968674</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54212.345679012345</v>
      </c>
      <c r="Q1432">
        <v>115183.32121338816</v>
      </c>
      <c r="R1432">
        <v>51023.138967720108</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11391.887125220459</v>
      </c>
      <c r="Q1433">
        <v>8094.4568318023285</v>
      </c>
      <c r="R1433">
        <v>14310.910792033677</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54212.345679012345</v>
      </c>
      <c r="Q1434">
        <v>113087.83212166479</v>
      </c>
      <c r="R1434">
        <v>17680.537683015973</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11391.887125220459</v>
      </c>
      <c r="Q1435">
        <v>10189.945923525687</v>
      </c>
      <c r="R1435">
        <v>47653.51207673781</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65604.232804232801</v>
      </c>
      <c r="Q1436">
        <v>123277.77804519048</v>
      </c>
      <c r="R1436">
        <v>65334.049759753769</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54212.345679012345</v>
      </c>
      <c r="Q1437">
        <v>115183.32121338816</v>
      </c>
      <c r="R1437">
        <v>51023.138967720108</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11391.887125220459</v>
      </c>
      <c r="Q1438">
        <v>8094.4568318023285</v>
      </c>
      <c r="R1438">
        <v>14310.910792033677</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54243.355538767944</v>
      </c>
      <c r="Q1439">
        <v>82985.877438530501</v>
      </c>
      <c r="R1439">
        <v>34898.319427897215</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1825.080695007211</v>
      </c>
      <c r="Q1440">
        <v>23313.338713886722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912.54034750360552</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51597.589451273954</v>
      </c>
      <c r="Q1442">
        <v>62410.246888001879</v>
      </c>
      <c r="R1442">
        <v>32640.427090608915</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5383.3871300048077</v>
      </c>
      <c r="Q1443">
        <v>43888.969264415333</v>
      </c>
      <c r="R1443">
        <v>2257.8923372883055</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56068.436233775152</v>
      </c>
      <c r="Q1444">
        <v>99054.542963286876</v>
      </c>
      <c r="R1444">
        <v>34898.319427897215</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7244.6731891303443</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912.54034750360552</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54243.355538767944</v>
      </c>
      <c r="Q1447">
        <v>84287.745134723053</v>
      </c>
      <c r="R1447">
        <v>34898.319427897215</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1825.080695007211</v>
      </c>
      <c r="Q1448">
        <v>22011.471017694188</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912.54034750360552</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42382.152295495056</v>
      </c>
      <c r="Q1450">
        <v>59293.758185426923</v>
      </c>
      <c r="R1450">
        <v>27039.21791842574</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1438.1414787044434</v>
      </c>
      <c r="Q1451">
        <v>27779.674859634964</v>
      </c>
      <c r="R1451">
        <v>8446.1148121072038</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37956.077274496551</v>
      </c>
      <c r="Q1452">
        <v>49106.927733779979</v>
      </c>
      <c r="R1452">
        <v>22005.50842922329</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5864.2164997029477</v>
      </c>
      <c r="Q1453">
        <v>37966.505311281901</v>
      </c>
      <c r="R1453">
        <v>13479.824301309658</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43820.293774199497</v>
      </c>
      <c r="Q1454">
        <v>81383.159272638819</v>
      </c>
      <c r="R1454">
        <v>33282.636529674986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5690.2737724230619</v>
      </c>
      <c r="R1455">
        <v>2202.6962008579653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42382.152295495056</v>
      </c>
      <c r="Q1456">
        <v>59293.758185426923</v>
      </c>
      <c r="R1456">
        <v>27039.21791842574</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1438.1414787044434</v>
      </c>
      <c r="Q1457">
        <v>27779.674859634964</v>
      </c>
      <c r="R1457">
        <v>8446.1148121072038</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62033.709041420945</v>
      </c>
      <c r="Q1458">
        <v>50828.630138510336</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39810.51750008724</v>
      </c>
      <c r="Q1459">
        <v>46966.543907247251</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22223.191541333705</v>
      </c>
      <c r="Q1460">
        <v>3862.0862312630993</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62033.709041420945</v>
      </c>
      <c r="Q1461">
        <v>50828.630138510336</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62033.709041420945</v>
      </c>
      <c r="Q1462">
        <v>50828.630138510336</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63829.733738968644</v>
      </c>
      <c r="Q1463">
        <v>29219.766286134</v>
      </c>
      <c r="R1463">
        <v>33105.757719054476</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7329.5670845183076</v>
      </c>
      <c r="R1464">
        <v>17271.250556222669</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47161.390893319585</v>
      </c>
      <c r="Q1465">
        <v>24888.940769888741</v>
      </c>
      <c r="R1465">
        <v>11101.287585045979</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16668.342845649058</v>
      </c>
      <c r="Q1466">
        <v>11660.392600763571</v>
      </c>
      <c r="R1466">
        <v>39275.720690231174</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63829.733738968644</v>
      </c>
      <c r="Q1467">
        <v>36549.333370652312</v>
      </c>
      <c r="R1467">
        <v>36055.208630595422</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14321.799644681731</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63829.733738968644</v>
      </c>
      <c r="Q1469">
        <v>29219.766286134</v>
      </c>
      <c r="R1469">
        <v>33105.757719054476</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7329.5670845183076</v>
      </c>
      <c r="R1470">
        <v>17271.250556222669</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21380.720775049489</v>
      </c>
      <c r="Q1471">
        <v>71098.535250348301</v>
      </c>
      <c r="R1471">
        <v>40220.141949227931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38483.724222918499</v>
      </c>
      <c r="Q1472">
        <v>27125.441494260314</v>
      </c>
      <c r="R1472">
        <v>24665.804938544436</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17104.314424677828</v>
      </c>
      <c r="Q1473">
        <v>56591.832724050437</v>
      </c>
      <c r="R1473">
        <v>37421.12243208052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42760.13057329016</v>
      </c>
      <c r="Q1474">
        <v>41632.144020558175</v>
      </c>
      <c r="R1474">
        <v>27464.824455691847</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59864.444997967985</v>
      </c>
      <c r="Q1475">
        <v>90253.38642327566</v>
      </c>
      <c r="R1475">
        <v>64885.946887772341</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7970.5903213329457</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21380.720775049489</v>
      </c>
      <c r="Q1477">
        <v>77034.229129008119</v>
      </c>
      <c r="R1477">
        <v>40220.141949227931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38483.724222918499</v>
      </c>
      <c r="Q1478">
        <v>21189.7476156005</v>
      </c>
      <c r="R1478">
        <v>24665.804938544436</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52601.348051186869</v>
      </c>
      <c r="Q1479">
        <v>19922.941535641949</v>
      </c>
      <c r="R1479">
        <v>22432.473373452089</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5976.3602617954475</v>
      </c>
      <c r="Q1480">
        <v>0</v>
      </c>
      <c r="R1480">
        <v>2577.8430127451088</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18083.422877796231</v>
      </c>
      <c r="Q1481">
        <v>9238.9755592788188</v>
      </c>
      <c r="R1481">
        <v>5535.9255805837738</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40494.285435186088</v>
      </c>
      <c r="Q1482">
        <v>10683.965976363132</v>
      </c>
      <c r="R1482">
        <v>19474.390805613428</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58577.708312982322</v>
      </c>
      <c r="Q1483">
        <v>19922.941535641949</v>
      </c>
      <c r="R1483">
        <v>25010.316386197199</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52601.348051186869</v>
      </c>
      <c r="Q1484">
        <v>19922.941535641949</v>
      </c>
      <c r="R1484">
        <v>22432.473373452089</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5976.3602617954475</v>
      </c>
      <c r="Q1485">
        <v>0</v>
      </c>
      <c r="R1485">
        <v>2577.8430127451088</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37427.370030581042</v>
      </c>
      <c r="Q1486">
        <v>59807.473813297955</v>
      </c>
      <c r="R1486">
        <v>30474.012180444533</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14871.941896024466</v>
      </c>
      <c r="Q1487">
        <v>26975.943856275066</v>
      </c>
      <c r="R1487">
        <v>11757.721262287645</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33461.39143730887</v>
      </c>
      <c r="Q1488">
        <v>38976.99942415941</v>
      </c>
      <c r="R1488">
        <v>27120.227580524315</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18837.920489296637</v>
      </c>
      <c r="Q1489">
        <v>47806.418245413617</v>
      </c>
      <c r="R1489">
        <v>15111.505862207865</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44118.883792048931</v>
      </c>
      <c r="Q1490">
        <v>78867.373790977625</v>
      </c>
      <c r="R1490">
        <v>40241.871505197108</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8180.4281345565751</v>
      </c>
      <c r="Q1491">
        <v>7916.0438785954202</v>
      </c>
      <c r="R1491">
        <v>1989.861937535072</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37427.370030581042</v>
      </c>
      <c r="Q1492">
        <v>59807.473813297955</v>
      </c>
      <c r="R1492">
        <v>30474.012180444533</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14871.941896024466</v>
      </c>
      <c r="Q1493">
        <v>26975.943856275066</v>
      </c>
      <c r="R1493">
        <v>11757.721262287645</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70118.669346994357</v>
      </c>
      <c r="Q1494">
        <v>43818.855024774282</v>
      </c>
      <c r="R1494">
        <v>62582.434781061798</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29233.555234939289</v>
      </c>
      <c r="R1495">
        <v>21858.625066392025</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70118.669346994357</v>
      </c>
      <c r="Q1496">
        <v>8277.9282046614717</v>
      </c>
      <c r="R1496">
        <v>50708.990120053328</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64774.482055052104</v>
      </c>
      <c r="R1497">
        <v>33732.069727400492</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70118.669346994357</v>
      </c>
      <c r="Q1498">
        <v>66047.552886759964</v>
      </c>
      <c r="R1498">
        <v>84441.059847453798</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7004.8573729536047</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70118.669346994357</v>
      </c>
      <c r="Q1500">
        <v>43818.855024774282</v>
      </c>
      <c r="R1500">
        <v>62582.434781061798</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29233.555234939289</v>
      </c>
      <c r="R1501">
        <v>21858.625066392025</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67257.437980047675</v>
      </c>
      <c r="Q1502">
        <v>47251.86832257465</v>
      </c>
      <c r="R1502">
        <v>50549.26691961303</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7206.2328948530057</v>
      </c>
      <c r="Q1503">
        <v>16199.291142217729</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67257.437980047675</v>
      </c>
      <c r="Q1504">
        <v>39335.455521924756</v>
      </c>
      <c r="R1504">
        <v>44784.273109067108</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7206.2328948530057</v>
      </c>
      <c r="Q1505">
        <v>24115.703942867633</v>
      </c>
      <c r="R1505">
        <v>5764.9938105459214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74463.670874900679</v>
      </c>
      <c r="Q1506">
        <v>63451.159464792385</v>
      </c>
      <c r="R1506">
        <v>50549.26691961303</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67257.437980047675</v>
      </c>
      <c r="Q1507">
        <v>47251.86832257465</v>
      </c>
      <c r="R1507">
        <v>50549.26691961303</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7206.2328948530057</v>
      </c>
      <c r="Q1508">
        <v>16199.291142217729</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41438.033774116477</v>
      </c>
      <c r="Q1509">
        <v>63683.044742568338</v>
      </c>
      <c r="R1509">
        <v>36372.611881632503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16199.545283076577</v>
      </c>
      <c r="Q1510">
        <v>21281.670149144349</v>
      </c>
      <c r="R1510">
        <v>8637.7497260082</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39337.771751135944</v>
      </c>
      <c r="Q1511">
        <v>44576.204271678929</v>
      </c>
      <c r="R1511">
        <v>26912.034037702433</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18299.807306057115</v>
      </c>
      <c r="Q1512">
        <v>40388.510620033718</v>
      </c>
      <c r="R1512">
        <v>18098.327569938268</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48521.150454207149</v>
      </c>
      <c r="Q1513">
        <v>81409.522271140944</v>
      </c>
      <c r="R1513">
        <v>41880.40451676082</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5496.7051714704212</v>
      </c>
      <c r="Q1514">
        <v>3555.1926205717314</v>
      </c>
      <c r="R1514">
        <v>3129.9570908799055</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3619.7234315154851</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41438.033774116477</v>
      </c>
      <c r="Q1516">
        <v>64438.013204486626</v>
      </c>
      <c r="R1516">
        <v>38619.056050292886</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16199.545283076577</v>
      </c>
      <c r="Q1517">
        <v>20526.701687226057</v>
      </c>
      <c r="R1517">
        <v>6391.3055573478314</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114944.59873874919</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57888.407954146329</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96491.1490968289</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76341.857596066649</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148283.51015830683</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24549.496534588729</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114944.59873874919</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57888.407954146329</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148441.98618275052</v>
      </c>
      <c r="R1526">
        <v>98563.769280656546</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148441.98618275052</v>
      </c>
      <c r="R1527">
        <v>84138.970243725926</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14424.799036930608</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148441.98618275052</v>
      </c>
      <c r="R1529">
        <v>98563.769280656546</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148441.98618275052</v>
      </c>
      <c r="R1530">
        <v>98563.769280656546</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31098.255079605169</v>
      </c>
      <c r="Q1531">
        <v>43602.692991386248</v>
      </c>
      <c r="R1531">
        <v>63228.946497303907</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6633.3111093945799</v>
      </c>
      <c r="R1532">
        <v>10289.310895840692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31098.255079605169</v>
      </c>
      <c r="Q1533">
        <v>30160.045894724033</v>
      </c>
      <c r="R1533">
        <v>46341.767013889628</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20075.958206056795</v>
      </c>
      <c r="R1534">
        <v>27176.490379254989</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31098.255079605169</v>
      </c>
      <c r="Q1535">
        <v>50236.00410078084</v>
      </c>
      <c r="R1535">
        <v>73518.257393144595</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31098.255079605169</v>
      </c>
      <c r="Q1536">
        <v>43602.692991386248</v>
      </c>
      <c r="R1536">
        <v>63228.946497303907</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6633.3111093945799</v>
      </c>
      <c r="R1537">
        <v>10289.310895840692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15521.388482761873</v>
      </c>
      <c r="Q1538">
        <v>18585.631586954347</v>
      </c>
      <c r="R1538">
        <v>19790.997884825822</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5173.7961609206241</v>
      </c>
      <c r="Q1539">
        <v>0</v>
      </c>
      <c r="R1539">
        <v>3573.5763103504305</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5173.7961609206241</v>
      </c>
      <c r="Q1540">
        <v>8618.8174411113014</v>
      </c>
      <c r="R1540">
        <v>19790.997884825822</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15521.388482761873</v>
      </c>
      <c r="Q1541">
        <v>9966.8141458430455</v>
      </c>
      <c r="R1541">
        <v>3573.5763103504305</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15521.388482761873</v>
      </c>
      <c r="Q1542">
        <v>18585.631586954347</v>
      </c>
      <c r="R1542">
        <v>23364.574195176254</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5173.7961609206241</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15521.388482761873</v>
      </c>
      <c r="Q1544">
        <v>18585.631586954347</v>
      </c>
      <c r="R1544">
        <v>19790.997884825822</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5173.7961609206241</v>
      </c>
      <c r="Q1545">
        <v>0</v>
      </c>
      <c r="R1545">
        <v>3573.5763103504305</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88691.292105963788</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61420.984796884499</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27270.307309079286</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88691.292105963788</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88691.292105963788</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47734.724585876771</v>
      </c>
      <c r="Q1551">
        <v>54997.765808762852</v>
      </c>
      <c r="R1551">
        <v>87531.679291241671</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5941.9537548705885</v>
      </c>
      <c r="Q1552">
        <v>34713.633283678639</v>
      </c>
      <c r="R1552">
        <v>15647.558641122472</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40902.430530458834</v>
      </c>
      <c r="Q1553">
        <v>27652.560716807959</v>
      </c>
      <c r="R1553">
        <v>69972.664768629824</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12774.247810288523</v>
      </c>
      <c r="Q1554">
        <v>62058.83837563351</v>
      </c>
      <c r="R1554">
        <v>33206.57316373432</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50111.374672282494</v>
      </c>
      <c r="Q1555">
        <v>79668.696125675051</v>
      </c>
      <c r="R1555">
        <v>98447.528436186578</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3565.3036684648691</v>
      </c>
      <c r="Q1556">
        <v>10042.702966766416</v>
      </c>
      <c r="R1556">
        <v>4731.709496177582</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47734.724585876771</v>
      </c>
      <c r="Q1557">
        <v>54997.765808762852</v>
      </c>
      <c r="R1557">
        <v>87531.679291241671</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5941.9537548705885</v>
      </c>
      <c r="Q1558">
        <v>34713.633283678639</v>
      </c>
      <c r="R1558">
        <v>15647.558641122472</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30173.465829846584</v>
      </c>
      <c r="Q1559">
        <v>47544.287881921577</v>
      </c>
      <c r="R1559">
        <v>71935.280295259043</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9220.2754532775452</v>
      </c>
      <c r="Q1560">
        <v>10750.956942165334</v>
      </c>
      <c r="R1560">
        <v>8989.3979231598132</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13829.323570432358</v>
      </c>
      <c r="Q1561">
        <v>22035.458338260894</v>
      </c>
      <c r="R1561">
        <v>48412.045229147443</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25564.417712691771</v>
      </c>
      <c r="Q1562">
        <v>36259.786485826015</v>
      </c>
      <c r="R1562">
        <v>32512.632989271406</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30173.465829846584</v>
      </c>
      <c r="Q1563">
        <v>58295.244824086913</v>
      </c>
      <c r="R1563">
        <v>80924.678218418834</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9220.2754532775452</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30173.465829846584</v>
      </c>
      <c r="Q1565">
        <v>47544.287881921577</v>
      </c>
      <c r="R1565">
        <v>71935.280295259043</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9220.2754532775452</v>
      </c>
      <c r="Q1566">
        <v>10750.956942165334</v>
      </c>
      <c r="R1566">
        <v>8989.3979231598132</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56063.250873384299</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20565.522204673267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56063.250873384299</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20565.522204673267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76628.773078057566</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56063.250873384299</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20565.522204673267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29545.519960855425</v>
      </c>
      <c r="Q1574">
        <v>20555.628305374295</v>
      </c>
      <c r="R1574">
        <v>55961.172327520617</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7166.9340140852928</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29545.519960855425</v>
      </c>
      <c r="Q1576">
        <v>14545.120559248568</v>
      </c>
      <c r="R1576">
        <v>38028.105241611862</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13177.441760211022</v>
      </c>
      <c r="R1577">
        <v>17933.067085908759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29545.519960855425</v>
      </c>
      <c r="Q1578">
        <v>27722.56231945959</v>
      </c>
      <c r="R1578">
        <v>55961.172327520617</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29545.519960855425</v>
      </c>
      <c r="Q1579">
        <v>20555.628305374295</v>
      </c>
      <c r="R1579">
        <v>55961.172327520617</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7166.9340140852928</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13213.048731373339</v>
      </c>
      <c r="Q1581">
        <v>40470.821887399943</v>
      </c>
      <c r="R1581">
        <v>13543.84082095114</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19969.391864679823</v>
      </c>
      <c r="Q1582">
        <v>5401.3312547942542</v>
      </c>
      <c r="R1582">
        <v>1895.373860686427</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13213.048731373339</v>
      </c>
      <c r="Q1583">
        <v>31622.27879039379</v>
      </c>
      <c r="R1583">
        <v>13543.84082095114</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19969.391864679823</v>
      </c>
      <c r="Q1584">
        <v>14249.874351800401</v>
      </c>
      <c r="R1584">
        <v>1895.373860686427</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33182.440596053159</v>
      </c>
      <c r="Q1585">
        <v>40470.821887399943</v>
      </c>
      <c r="R1585">
        <v>13543.84082095114</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5401.3312547942542</v>
      </c>
      <c r="R1586">
        <v>1895.373860686427</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13213.048731373339</v>
      </c>
      <c r="Q1587">
        <v>40470.821887399943</v>
      </c>
      <c r="R1587">
        <v>13543.84082095114</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19969.391864679823</v>
      </c>
      <c r="Q1588">
        <v>5401.3312547942542</v>
      </c>
      <c r="R1588">
        <v>1895.373860686427</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45111.260957518542</v>
      </c>
      <c r="Q1589">
        <v>19634.928225223044</v>
      </c>
      <c r="R1589">
        <v>20356.315664095549</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9215.8948897220325</v>
      </c>
      <c r="R1590">
        <v>5500.9847149253237</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45111.260957518542</v>
      </c>
      <c r="Q1591">
        <v>11836.354998859231</v>
      </c>
      <c r="R1591">
        <v>13347.219890954835</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17014.468116085849</v>
      </c>
      <c r="R1592">
        <v>12510.080488066042</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45111.260957518542</v>
      </c>
      <c r="Q1593">
        <v>28850.823114945077</v>
      </c>
      <c r="R1593">
        <v>25857.300379020875</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45111.260957518542</v>
      </c>
      <c r="Q1594">
        <v>19634.928225223044</v>
      </c>
      <c r="R1594">
        <v>20356.315664095549</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9215.8948897220325</v>
      </c>
      <c r="R1595">
        <v>5500.9847149253237</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85466.533191991897</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44447.698901791315</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85466.533191991897</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44447.698901791315</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104304.334933187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25609.897160596218</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85466.533191991897</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44447.698901791315</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105152.94742804965</v>
      </c>
      <c r="R1604">
        <v>98597.549708339837</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8304.4427035026038</v>
      </c>
      <c r="R1605">
        <v>18534.827467048428</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62559.76366826117</v>
      </c>
      <c r="R1606">
        <v>77997.220093621596</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50897.626463291082</v>
      </c>
      <c r="R1607">
        <v>39135.15708176668</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113457.39013155224</v>
      </c>
      <c r="R1608">
        <v>117132.37717538829</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105152.94742804965</v>
      </c>
      <c r="R1609">
        <v>98597.549708339837</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8304.4427035026038</v>
      </c>
      <c r="R1610">
        <v>18534.827467048428</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39656.348015818898</v>
      </c>
      <c r="Q1611">
        <v>26575.866728057845</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10693.591213270245</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20871.403245602072</v>
      </c>
      <c r="Q1613">
        <v>26575.866728057845</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18784.944770216829</v>
      </c>
      <c r="Q1614">
        <v>10693.591213270245</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39656.348015818898</v>
      </c>
      <c r="Q1615">
        <v>26575.866728057845</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10693.591213270245</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39656.348015818898</v>
      </c>
      <c r="Q1617">
        <v>26575.866728057845</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10693.591213270245</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48451.06440252137</v>
      </c>
      <c r="Q1619">
        <v>72154.272940357332</v>
      </c>
      <c r="R1619">
        <v>53778.73377148719</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14885.706402788499</v>
      </c>
      <c r="R1620">
        <v>21283.792876822179</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33369.972408533169</v>
      </c>
      <c r="Q1621">
        <v>30072.429631323848</v>
      </c>
      <c r="R1621">
        <v>24487.266934643278</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15081.091993988201</v>
      </c>
      <c r="Q1622">
        <v>56967.549711821986</v>
      </c>
      <c r="R1622">
        <v>50575.259713666084</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48451.06440252137</v>
      </c>
      <c r="Q1623">
        <v>87039.979343145824</v>
      </c>
      <c r="R1623">
        <v>75062.526648309358</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48451.06440252137</v>
      </c>
      <c r="Q1624">
        <v>72154.272940357332</v>
      </c>
      <c r="R1624">
        <v>53778.73377148719</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14885.706402788499</v>
      </c>
      <c r="R1625">
        <v>21283.792876822179</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42000.554637857655</v>
      </c>
      <c r="Q1626">
        <v>54647.729978833711</v>
      </c>
      <c r="R1626">
        <v>48309.71854226866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13021.932310066677</v>
      </c>
      <c r="Q1627">
        <v>6919.1873356892138</v>
      </c>
      <c r="R1627">
        <v>15395.74243866436</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38153.05593402221</v>
      </c>
      <c r="Q1628">
        <v>50204.280022339088</v>
      </c>
      <c r="R1628">
        <v>34269.857427917457</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16869.431013902118</v>
      </c>
      <c r="Q1629">
        <v>11362.63729218383</v>
      </c>
      <c r="R1629">
        <v>29435.603553015655</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51712.745819115713</v>
      </c>
      <c r="Q1630">
        <v>60002.5092781188</v>
      </c>
      <c r="R1630">
        <v>61919.342688046498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2925.1118318723852</v>
      </c>
      <c r="Q1631">
        <v>1564.4080364041035</v>
      </c>
      <c r="R1631">
        <v>1786.1182928865194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384.62929693622868</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42541.929416303945</v>
      </c>
      <c r="Q1633">
        <v>54647.729978833711</v>
      </c>
      <c r="R1633">
        <v>48309.71854226866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12480.557531620387</v>
      </c>
      <c r="Q1634">
        <v>6919.1873356892138</v>
      </c>
      <c r="R1634">
        <v>15395.74243866436</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26948.594872955018</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10131.788108578412</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17896.837778655594</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19183.545202877835</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37080.382981533432</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26948.594872955018</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10131.788108578412</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10308.495359638626</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10308.495359638626</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10308.495359638626</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10308.495359638626</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15189.691348831631</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7193.4946620922665</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15189.691348831631</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7193.4946620922665</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15189.691348831631</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7193.4946620922665</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15189.691348831631</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7193.4946620922665</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64105.52597957517</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54928.777871489474</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9176.7481080857124</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64105.52597957517</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64105.52597957517</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18078.575051379081</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18078.575051379081</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18078.575051379081</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18078.575051379081</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26082.532504239683</v>
      </c>
      <c r="Q1663">
        <v>33547.720010597623</v>
      </c>
      <c r="R1663">
        <v>62919.188841124938</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3233.465234595817</v>
      </c>
      <c r="Q1664">
        <v>1678.1391135665442</v>
      </c>
      <c r="R1664">
        <v>7243.9251796065273</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23504.804974561899</v>
      </c>
      <c r="Q1665">
        <v>26262.989637945437</v>
      </c>
      <c r="R1665">
        <v>56982.24127191447</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5811.1927642736009</v>
      </c>
      <c r="Q1666">
        <v>8962.8694862187403</v>
      </c>
      <c r="R1666">
        <v>13180.872748816993</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27360.09044657999</v>
      </c>
      <c r="Q1667">
        <v>33547.720010597623</v>
      </c>
      <c r="R1667">
        <v>70163.114020731475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1955.9072922555115</v>
      </c>
      <c r="Q1668">
        <v>1678.1391135665442</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26082.532504239683</v>
      </c>
      <c r="Q1669">
        <v>33547.720010597623</v>
      </c>
      <c r="R1669">
        <v>62919.188841124938</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3233.465234595817</v>
      </c>
      <c r="Q1670">
        <v>1678.1391135665442</v>
      </c>
      <c r="R1670">
        <v>7243.9251796065273</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31529.031932603542</v>
      </c>
      <c r="Q1671">
        <v>34315.143900802439</v>
      </c>
      <c r="R1671">
        <v>53135.240363098383</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11325.228270191192</v>
      </c>
      <c r="Q1672">
        <v>8928.3573414432685</v>
      </c>
      <c r="R1672">
        <v>13296.380560538621</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28118.851838773142</v>
      </c>
      <c r="Q1673">
        <v>24921.463826487616</v>
      </c>
      <c r="R1673">
        <v>34461.796293866762</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14735.40836402159</v>
      </c>
      <c r="Q1674">
        <v>18322.037415758088</v>
      </c>
      <c r="R1674">
        <v>31969.82462977025</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38868.990566513647</v>
      </c>
      <c r="Q1675">
        <v>43243.5012422457</v>
      </c>
      <c r="R1675">
        <v>63631.21666232514</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3985.2696362810875</v>
      </c>
      <c r="Q1676">
        <v>0</v>
      </c>
      <c r="R1676">
        <v>2800.4042613118609</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31529.031932603542</v>
      </c>
      <c r="Q1677">
        <v>34315.143900802439</v>
      </c>
      <c r="R1677">
        <v>53135.240363098383</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11325.228270191192</v>
      </c>
      <c r="Q1678">
        <v>8928.3573414432685</v>
      </c>
      <c r="R1678">
        <v>13296.380560538621</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82546.881060143831</v>
      </c>
      <c r="R1679">
        <v>57073.35038904754</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19221.947120897759</v>
      </c>
      <c r="R1680">
        <v>6500.8821154705975</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82546.881060143831</v>
      </c>
      <c r="R1681">
        <v>38209.723464760602</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19221.947120897759</v>
      </c>
      <c r="R1682">
        <v>25364.509039757526</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101768.82818104156</v>
      </c>
      <c r="R1683">
        <v>63574.232504518113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82546.881060143831</v>
      </c>
      <c r="R1684">
        <v>57073.35038904754</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19221.947120897759</v>
      </c>
      <c r="R1685">
        <v>6500.8821154705975</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8207.0286044799086</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9595.1029974096382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5881.1638040760163</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11920.96779781353</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17802.131601889549</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8207.0286044799086</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9595.1029974096382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30440.289505428227</v>
      </c>
      <c r="Q1693">
        <v>33455.005300223427</v>
      </c>
      <c r="R1693">
        <v>51508.121852905577</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965.0180940892642</v>
      </c>
      <c r="Q1694">
        <v>8120.9237403373027</v>
      </c>
      <c r="R1694">
        <v>6996.1829525280127</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26646.562123039806</v>
      </c>
      <c r="Q1695">
        <v>28150.736993779818</v>
      </c>
      <c r="R1695">
        <v>38333.031691963341</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4758.745476477684</v>
      </c>
      <c r="Q1696">
        <v>13425.19204678092</v>
      </c>
      <c r="R1696">
        <v>20171.273113470244</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30440.289505428227</v>
      </c>
      <c r="Q1697">
        <v>41575.929040560717</v>
      </c>
      <c r="R1697">
        <v>55656.067945819486</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965.0180940892642</v>
      </c>
      <c r="Q1698">
        <v>0</v>
      </c>
      <c r="R1698">
        <v>2848.2368596141055</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30440.289505428227</v>
      </c>
      <c r="Q1699">
        <v>33455.005300223427</v>
      </c>
      <c r="R1699">
        <v>51508.121852905577</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965.0180940892642</v>
      </c>
      <c r="Q1700">
        <v>8120.9237403373027</v>
      </c>
      <c r="R1700">
        <v>6996.1829525280127</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45308.529945553542</v>
      </c>
      <c r="Q1701">
        <v>55670.708236955863</v>
      </c>
      <c r="R1701">
        <v>42525.717229757051</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9785.8439201451911</v>
      </c>
      <c r="Q1702">
        <v>10331.512102689945</v>
      </c>
      <c r="R1702">
        <v>15422.747077965067</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414.64915065859742</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32984.57350272232</v>
      </c>
      <c r="Q1704">
        <v>49387.895263398706</v>
      </c>
      <c r="R1704">
        <v>31545.369129876661</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22109.800362976406</v>
      </c>
      <c r="Q1705">
        <v>16199.675925588494</v>
      </c>
      <c r="R1705">
        <v>26403.095177845575</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52632.486388384757</v>
      </c>
      <c r="Q1706">
        <v>64289.253248316716</v>
      </c>
      <c r="R1706">
        <v>54440.780506945252</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2461.8874773139746</v>
      </c>
      <c r="Q1707">
        <v>1712.9670913290911</v>
      </c>
      <c r="R1707">
        <v>3507.6838007767815</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45308.529945553542</v>
      </c>
      <c r="Q1708">
        <v>56079.456914317801</v>
      </c>
      <c r="R1708">
        <v>42747.1456548723</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9785.8439201451911</v>
      </c>
      <c r="Q1709">
        <v>9922.7634253280048</v>
      </c>
      <c r="R1709">
        <v>15201.318652849799</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22350.4955640521</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52068.563707167632</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22350.4955640521</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52068.563707167632</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74419.059271219739</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22350.4955640521</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52068.563707167632</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49190.798384928596</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15275.503253781273</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42521.076910716045</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21945.224727993867</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62216.98450654441</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2249.3171321654449</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49633.560505847425</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14832.741132862438</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73443.918153763458</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6791.7979462506137</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70460.435703660231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9775.2803963538481</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80235.716100014077</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73443.918153763458</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6791.7979462506137</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44349.272765771886</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7263.452850005282</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36363.649860451158</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15249.07575532601</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49731.738073651366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1880.9875421257905</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44349.272765771886</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7263.452850005282</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38077.385869366568</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21374.851420008043</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31662.151394422315</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27790.085894952299</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44492.620344310832</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14959.616945063781</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38077.385869366568</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21374.851420008043</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9194.9740361524055</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24201.46986928262</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33396.443905435022</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33396.443905435022</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9194.9740361524055</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24201.46986928262</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37157.45572637752</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13497.942386831275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37157.45572637752</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13497.942386831275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37157.45572637752</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13497.942386831275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37157.45572637752</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13497.942386831275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68940.143468973722</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6596.6874260586183</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66242.286589967931</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9294.5443050644135</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68940.143468973722</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6596.6874260586183</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75536.830895032341</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26521.773109539768</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8000.3245654399725</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23854.998254393111</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10667.099420586632</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34522.097674979748</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26521.773109539768</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8000.3245654399725</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27659.674564205106</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10344.093733503209</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17543.509533152785</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20460.258764555547</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36072.819817560048</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1930.9484801482495</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28800.920227816201</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9202.8480698921157</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36952.219476206781</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35366.913607630151</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1585.305868576633</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36952.219476206781</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36952.219476206781</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25203.142403220423</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25203.142403220423</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25203.142403220423</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2021-06-15T03:29:07Z</dcterms:modified>
</cp:coreProperties>
</file>